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G:\My Drive\!!!!!!PHD\Fissure8_MI_Work\WrittenThoughtsPaperetc\SulfideFormationPaper\Supporting_Information\Spreadsheets\"/>
    </mc:Choice>
  </mc:AlternateContent>
  <xr:revisionPtr revIDLastSave="0" documentId="13_ncr:1_{4B2FD9EC-7D63-458B-9537-CBE8F78CA95F}" xr6:coauthVersionLast="47" xr6:coauthVersionMax="47" xr10:uidLastSave="{00000000-0000-0000-0000-000000000000}"/>
  <bookViews>
    <workbookView xWindow="28680" yWindow="-120" windowWidth="29040" windowHeight="15960" firstSheet="2" activeTab="2" xr2:uid="{00000000-000D-0000-FFFF-FFFF00000000}"/>
  </bookViews>
  <sheets>
    <sheet name="Description" sheetId="5" r:id="rId1"/>
    <sheet name="Lerner2021_FilteredMI" sheetId="1" r:id="rId2"/>
    <sheet name="Lerner2021_FilteredMG" sheetId="6" r:id="rId3"/>
    <sheet name="Wieser_Ol_Hosted_MI_2018" sheetId="7" r:id="rId4"/>
    <sheet name="Wieser_MatrixGlass_2018" sheetId="8" r:id="rId5"/>
    <sheet name="Wieser_Ol_Hosted_MI_1969_1974" sheetId="9" r:id="rId6"/>
    <sheet name="Wieser_MG_1969_1794" sheetId="11" r:id="rId7"/>
    <sheet name="Petrolog_Wieser2020" sheetId="10" r:id="rId8"/>
    <sheet name="Sides14_Glass" sheetId="12" r:id="rId9"/>
    <sheet name="Sides14_MI_Uncorr" sheetId="13" r:id="rId10"/>
    <sheet name="Sides14_MI_Corr" sheetId="14"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Q3" i="7" l="1"/>
  <c r="GQ4" i="7"/>
  <c r="GQ5" i="7"/>
  <c r="GQ6" i="7"/>
  <c r="GQ7" i="7"/>
  <c r="GQ8" i="7"/>
  <c r="GQ9" i="7"/>
  <c r="GQ10" i="7"/>
  <c r="GQ11" i="7"/>
  <c r="GQ12" i="7"/>
  <c r="GQ13" i="7"/>
  <c r="GQ14" i="7"/>
  <c r="GQ15" i="7"/>
  <c r="GQ16" i="7"/>
  <c r="GQ17" i="7"/>
  <c r="GQ18" i="7"/>
  <c r="GQ19" i="7"/>
  <c r="GQ20" i="7"/>
  <c r="GQ21" i="7"/>
  <c r="GQ22" i="7"/>
  <c r="GQ23" i="7"/>
  <c r="GQ24" i="7"/>
  <c r="GQ25" i="7"/>
  <c r="GQ26" i="7"/>
  <c r="GQ27" i="7"/>
  <c r="GQ28" i="7"/>
  <c r="GQ29" i="7"/>
  <c r="GQ30" i="7"/>
  <c r="GQ31" i="7"/>
  <c r="GQ32" i="7"/>
  <c r="GQ33" i="7"/>
  <c r="GQ34" i="7"/>
  <c r="GQ35" i="7"/>
  <c r="GQ36" i="7"/>
  <c r="GQ37" i="7"/>
  <c r="GQ38" i="7"/>
  <c r="GQ39" i="7"/>
  <c r="GQ40" i="7"/>
  <c r="GQ41" i="7"/>
  <c r="GQ42" i="7"/>
  <c r="GQ43" i="7"/>
  <c r="GQ44" i="7"/>
  <c r="GQ45" i="7"/>
  <c r="GQ46" i="7"/>
  <c r="GQ47" i="7"/>
  <c r="GQ48" i="7"/>
  <c r="GQ49" i="7"/>
  <c r="GQ50" i="7"/>
  <c r="GQ51" i="7"/>
  <c r="GQ52" i="7"/>
  <c r="GQ53" i="7"/>
  <c r="GQ54" i="7"/>
  <c r="GQ55" i="7"/>
  <c r="GQ56" i="7"/>
  <c r="GQ57" i="7"/>
  <c r="GQ58" i="7"/>
  <c r="GQ59" i="7"/>
  <c r="GQ60" i="7"/>
  <c r="GQ61" i="7"/>
  <c r="GQ62" i="7"/>
  <c r="GQ63" i="7"/>
  <c r="GQ64" i="7"/>
  <c r="GQ65" i="7"/>
  <c r="GQ66" i="7"/>
  <c r="GQ67" i="7"/>
  <c r="GQ68" i="7"/>
  <c r="GQ69" i="7"/>
  <c r="GQ70" i="7"/>
  <c r="GQ71" i="7"/>
  <c r="GQ72" i="7"/>
  <c r="GQ73" i="7"/>
  <c r="GQ74" i="7"/>
  <c r="GQ75" i="7"/>
  <c r="GQ76" i="7"/>
  <c r="GQ77" i="7"/>
  <c r="GQ78" i="7"/>
  <c r="GQ79" i="7"/>
  <c r="GQ80" i="7"/>
  <c r="GQ81" i="7"/>
  <c r="GQ82" i="7"/>
  <c r="GQ83" i="7"/>
  <c r="GQ84" i="7"/>
  <c r="GQ85" i="7"/>
  <c r="GQ86" i="7"/>
  <c r="GQ87" i="7"/>
  <c r="GQ88" i="7"/>
  <c r="GQ89" i="7"/>
  <c r="GQ90" i="7"/>
  <c r="GQ91" i="7"/>
  <c r="GQ92" i="7"/>
  <c r="GQ93" i="7"/>
  <c r="GQ94" i="7"/>
  <c r="GQ95" i="7"/>
  <c r="GQ96" i="7"/>
  <c r="GQ97" i="7"/>
  <c r="GQ98" i="7"/>
  <c r="GQ99" i="7"/>
  <c r="GQ100" i="7"/>
  <c r="GQ101" i="7"/>
  <c r="GQ102" i="7"/>
  <c r="GQ103" i="7"/>
  <c r="GQ104" i="7"/>
  <c r="GQ105" i="7"/>
  <c r="GQ106" i="7"/>
  <c r="GQ107" i="7"/>
  <c r="GQ108" i="7"/>
  <c r="GQ109" i="7"/>
  <c r="GQ110" i="7"/>
  <c r="GQ111" i="7"/>
  <c r="GQ112" i="7"/>
  <c r="GQ113" i="7"/>
  <c r="GQ114" i="7"/>
  <c r="GQ115" i="7"/>
  <c r="GQ116" i="7"/>
  <c r="GQ117" i="7"/>
  <c r="GQ118" i="7"/>
  <c r="GQ119" i="7"/>
  <c r="GQ120" i="7"/>
  <c r="GQ121" i="7"/>
  <c r="GQ122" i="7"/>
  <c r="GQ123" i="7"/>
  <c r="GQ124" i="7"/>
  <c r="GQ125" i="7"/>
  <c r="GQ126" i="7"/>
  <c r="GQ127" i="7"/>
  <c r="GQ128" i="7"/>
  <c r="GQ129" i="7"/>
  <c r="GQ130" i="7"/>
  <c r="GQ131" i="7"/>
  <c r="GQ132" i="7"/>
  <c r="GQ133" i="7"/>
  <c r="GQ134" i="7"/>
  <c r="GQ135" i="7"/>
  <c r="GQ136" i="7"/>
  <c r="GQ137" i="7"/>
  <c r="GQ138" i="7"/>
  <c r="GQ139" i="7"/>
  <c r="GQ140" i="7"/>
  <c r="GQ141" i="7"/>
  <c r="GQ142" i="7"/>
  <c r="GQ143" i="7"/>
  <c r="GQ144" i="7"/>
  <c r="GQ145" i="7"/>
  <c r="GQ146" i="7"/>
  <c r="GQ147" i="7"/>
  <c r="GQ148" i="7"/>
  <c r="GQ149" i="7"/>
  <c r="GQ150" i="7"/>
  <c r="GQ151" i="7"/>
  <c r="GQ152" i="7"/>
  <c r="GQ153" i="7"/>
  <c r="GQ154" i="7"/>
  <c r="GQ155" i="7"/>
  <c r="GQ2" i="7"/>
  <c r="AV41" i="11"/>
  <c r="AT41" i="11"/>
  <c r="AQ41" i="11"/>
  <c r="AV40" i="11"/>
  <c r="AT40" i="11"/>
  <c r="AQ40" i="11"/>
  <c r="AV39" i="11"/>
  <c r="AT39" i="11"/>
  <c r="AQ39" i="11"/>
  <c r="AV38" i="11"/>
  <c r="AT38" i="11"/>
  <c r="AQ38" i="11"/>
  <c r="AV37" i="11"/>
  <c r="AT37" i="11"/>
  <c r="AQ37" i="11"/>
  <c r="AV36" i="11"/>
  <c r="AT36" i="11"/>
  <c r="AQ36" i="11"/>
  <c r="AV35" i="11"/>
  <c r="AT35" i="11"/>
  <c r="AQ35" i="11"/>
  <c r="AV34" i="11"/>
  <c r="AT34" i="11"/>
  <c r="AQ34" i="11"/>
  <c r="AV33" i="11"/>
  <c r="AT33" i="11"/>
  <c r="AQ33" i="11"/>
  <c r="AV32" i="11"/>
  <c r="AT32" i="11"/>
  <c r="AQ32" i="11"/>
  <c r="AV31" i="11"/>
  <c r="AT31" i="11"/>
  <c r="AQ31" i="11"/>
  <c r="AV30" i="11"/>
  <c r="AT30" i="11"/>
  <c r="AQ30" i="11"/>
  <c r="AV29" i="11"/>
  <c r="AT29" i="11"/>
  <c r="AQ29" i="11"/>
  <c r="AV28" i="11"/>
  <c r="AT28" i="11"/>
  <c r="AQ28" i="11"/>
  <c r="AV27" i="11"/>
  <c r="AT27" i="11"/>
  <c r="AQ27" i="11"/>
  <c r="AV26" i="11"/>
  <c r="AT26" i="11"/>
  <c r="AQ26" i="11"/>
  <c r="AV25" i="11"/>
  <c r="AT25" i="11"/>
  <c r="AQ25" i="11"/>
  <c r="AV24" i="11"/>
  <c r="AT24" i="11"/>
  <c r="AQ24" i="11"/>
  <c r="AV23" i="11"/>
  <c r="AT23" i="11"/>
  <c r="AQ23" i="11"/>
  <c r="AV22" i="11"/>
  <c r="AT22" i="11"/>
  <c r="AQ22" i="11"/>
  <c r="AV21" i="11"/>
  <c r="AT21" i="11"/>
  <c r="AQ21" i="11"/>
  <c r="AV20" i="11"/>
  <c r="AT20" i="11"/>
  <c r="AQ20" i="11"/>
  <c r="AV19" i="11"/>
  <c r="AT19" i="11"/>
  <c r="AQ19" i="11"/>
  <c r="AV18" i="11"/>
  <c r="AT18" i="11"/>
  <c r="AQ18" i="11"/>
  <c r="AV17" i="11"/>
  <c r="AT17" i="11"/>
  <c r="AQ17" i="11"/>
  <c r="AV16" i="11"/>
  <c r="AT16" i="11"/>
  <c r="AQ16" i="11"/>
  <c r="AV15" i="11"/>
  <c r="AT15" i="11"/>
  <c r="AQ15" i="11"/>
  <c r="AV14" i="11"/>
  <c r="AT14" i="11"/>
  <c r="AQ14" i="11"/>
  <c r="AV13" i="11"/>
  <c r="AT13" i="11"/>
  <c r="AQ13" i="11"/>
  <c r="AV12" i="11"/>
  <c r="AT12" i="11"/>
  <c r="AQ12" i="11"/>
  <c r="AV11" i="11"/>
  <c r="AT11" i="11"/>
  <c r="AQ11" i="11"/>
  <c r="AV10" i="11"/>
  <c r="AT10" i="11"/>
  <c r="AQ10" i="11"/>
  <c r="AV9" i="11"/>
  <c r="AT9" i="11"/>
  <c r="AQ9" i="11"/>
  <c r="AV8" i="11"/>
  <c r="AT8" i="11"/>
  <c r="AQ8" i="11"/>
  <c r="AV7" i="11"/>
  <c r="AT7" i="11"/>
  <c r="AQ7" i="11"/>
  <c r="AV6" i="11"/>
  <c r="AT6" i="11"/>
  <c r="AQ6" i="11"/>
  <c r="AV5" i="11"/>
  <c r="AT5" i="11"/>
  <c r="AQ5" i="11"/>
  <c r="AV4" i="11"/>
  <c r="AT4" i="11"/>
  <c r="AQ4" i="11"/>
  <c r="AV3" i="11"/>
  <c r="AT3" i="11"/>
  <c r="AQ3" i="11"/>
  <c r="AV2" i="11"/>
  <c r="AT2" i="11"/>
  <c r="AQ2" i="11"/>
  <c r="BW59" i="10"/>
  <c r="BW58" i="10"/>
  <c r="BW57" i="10"/>
  <c r="BW56" i="10"/>
  <c r="BW55" i="10"/>
  <c r="BW54" i="10"/>
  <c r="BW53" i="10"/>
  <c r="BW52" i="10"/>
  <c r="BW51" i="10"/>
  <c r="BW50" i="10"/>
  <c r="BW49" i="10"/>
  <c r="BW48" i="10"/>
  <c r="BW47" i="10"/>
  <c r="BW46" i="10"/>
  <c r="BW45" i="10"/>
  <c r="BW44" i="10"/>
  <c r="BW43" i="10"/>
  <c r="BW42" i="10"/>
  <c r="BW41" i="10"/>
  <c r="BW40" i="10"/>
  <c r="BW39" i="10"/>
  <c r="BW38" i="10"/>
  <c r="BW37" i="10"/>
  <c r="BW36" i="10"/>
  <c r="BW35" i="10"/>
  <c r="BW34" i="10"/>
  <c r="BW33" i="10"/>
  <c r="BW32" i="10"/>
  <c r="BW31" i="10"/>
  <c r="BW30" i="10"/>
  <c r="BW29" i="10"/>
  <c r="BW28" i="10"/>
  <c r="BW27" i="10"/>
  <c r="BW26" i="10"/>
  <c r="BW25" i="10"/>
  <c r="BW24" i="10"/>
  <c r="BW23" i="10"/>
  <c r="BW22" i="10"/>
  <c r="BW21" i="10"/>
  <c r="BW20" i="10"/>
  <c r="BW19" i="10"/>
  <c r="BW18" i="10"/>
  <c r="BW17" i="10"/>
  <c r="BW16" i="10"/>
  <c r="BW15" i="10"/>
  <c r="BW14" i="10"/>
  <c r="BW13" i="10"/>
  <c r="BW12" i="10"/>
  <c r="BW11" i="10"/>
  <c r="BW10" i="10"/>
  <c r="BW9" i="10"/>
  <c r="BW8" i="10"/>
  <c r="BW7" i="10"/>
  <c r="BW6" i="10"/>
  <c r="BW5" i="10"/>
  <c r="BW4" i="10"/>
  <c r="BW3" i="10"/>
  <c r="BW2" i="10"/>
  <c r="EN122" i="9" l="1"/>
  <c r="EM122" i="9"/>
  <c r="EN121" i="9"/>
  <c r="EM121" i="9"/>
  <c r="EN120" i="9"/>
  <c r="EM120" i="9"/>
  <c r="EN119" i="9"/>
  <c r="EM119" i="9"/>
  <c r="EN118" i="9"/>
  <c r="EM118" i="9"/>
  <c r="EN117" i="9"/>
  <c r="EM117" i="9"/>
  <c r="EN116" i="9"/>
  <c r="EM116" i="9"/>
  <c r="EN115" i="9"/>
  <c r="EM115" i="9"/>
  <c r="EN114" i="9"/>
  <c r="EM114" i="9"/>
  <c r="EN113" i="9"/>
  <c r="EM113" i="9"/>
  <c r="EN112" i="9"/>
  <c r="EM112" i="9"/>
  <c r="EN111" i="9"/>
  <c r="EM111" i="9"/>
  <c r="EN110" i="9"/>
  <c r="EM110" i="9"/>
  <c r="EN109" i="9"/>
  <c r="EM109" i="9"/>
  <c r="EN108" i="9"/>
  <c r="EM108" i="9"/>
  <c r="EN107" i="9"/>
  <c r="EM107" i="9"/>
  <c r="EN106" i="9"/>
  <c r="EM106" i="9"/>
  <c r="EN105" i="9"/>
  <c r="EM105" i="9"/>
  <c r="EN104" i="9"/>
  <c r="EM104" i="9"/>
  <c r="EN103" i="9"/>
  <c r="EM103" i="9"/>
  <c r="EN102" i="9"/>
  <c r="EM102" i="9"/>
  <c r="EN101" i="9"/>
  <c r="EM101" i="9"/>
  <c r="EN100" i="9"/>
  <c r="EM100" i="9"/>
  <c r="EN99" i="9"/>
  <c r="EM99" i="9"/>
  <c r="EN98" i="9"/>
  <c r="EM98" i="9"/>
  <c r="EN97" i="9"/>
  <c r="EM97" i="9"/>
  <c r="EN96" i="9"/>
  <c r="EM96" i="9"/>
  <c r="EN95" i="9"/>
  <c r="EM95" i="9"/>
  <c r="EN94" i="9"/>
  <c r="EM94" i="9"/>
  <c r="EN93" i="9"/>
  <c r="EM93" i="9"/>
  <c r="EN92" i="9"/>
  <c r="EM92" i="9"/>
  <c r="EN91" i="9"/>
  <c r="EM91" i="9"/>
  <c r="EN90" i="9"/>
  <c r="EM90" i="9"/>
  <c r="EN89" i="9"/>
  <c r="EM89" i="9"/>
  <c r="EN88" i="9"/>
  <c r="EM88" i="9"/>
  <c r="EN87" i="9"/>
  <c r="EM87" i="9"/>
  <c r="EN86" i="9"/>
  <c r="EM86" i="9"/>
  <c r="EN85" i="9"/>
  <c r="EM85" i="9"/>
  <c r="EN84" i="9"/>
  <c r="EM84" i="9"/>
  <c r="EN83" i="9"/>
  <c r="EM83" i="9"/>
  <c r="EN82" i="9"/>
  <c r="EM82" i="9"/>
  <c r="EN81" i="9"/>
  <c r="EM81" i="9"/>
  <c r="EN80" i="9"/>
  <c r="EM80" i="9"/>
  <c r="EN79" i="9"/>
  <c r="EM79" i="9"/>
  <c r="EN78" i="9"/>
  <c r="EM78" i="9"/>
  <c r="EN77" i="9"/>
  <c r="EM77" i="9"/>
  <c r="EN76" i="9"/>
  <c r="EM76" i="9"/>
  <c r="EN75" i="9"/>
  <c r="EM75" i="9"/>
  <c r="EN74" i="9"/>
  <c r="EM74" i="9"/>
  <c r="EN73" i="9"/>
  <c r="EM73" i="9"/>
  <c r="EN72" i="9"/>
  <c r="EM72" i="9"/>
  <c r="EN71" i="9"/>
  <c r="EM71" i="9"/>
  <c r="EN70" i="9"/>
  <c r="EM70" i="9"/>
  <c r="EN69" i="9"/>
  <c r="EM69" i="9"/>
  <c r="EN68" i="9"/>
  <c r="EM68" i="9"/>
  <c r="EN67" i="9"/>
  <c r="EM67" i="9"/>
  <c r="EN66" i="9"/>
  <c r="EM66" i="9"/>
  <c r="EN65" i="9"/>
  <c r="EM65" i="9"/>
  <c r="EN64" i="9"/>
  <c r="EM64" i="9"/>
  <c r="EN63" i="9"/>
  <c r="EM63" i="9"/>
  <c r="EN62" i="9"/>
  <c r="EM62" i="9"/>
  <c r="EN61" i="9"/>
  <c r="EM61" i="9"/>
  <c r="EN60" i="9"/>
  <c r="EM60" i="9"/>
  <c r="EN59" i="9"/>
  <c r="EM59" i="9"/>
  <c r="EN58" i="9"/>
  <c r="EM58" i="9"/>
  <c r="EN57" i="9"/>
  <c r="EM57" i="9"/>
  <c r="EN56" i="9"/>
  <c r="EM56" i="9"/>
  <c r="EN55" i="9"/>
  <c r="EM55" i="9"/>
  <c r="EN54" i="9"/>
  <c r="EM54" i="9"/>
  <c r="EN53" i="9"/>
  <c r="EM53" i="9"/>
  <c r="EN52" i="9"/>
  <c r="EM52" i="9"/>
  <c r="EN51" i="9"/>
  <c r="EM51" i="9"/>
  <c r="EN50" i="9"/>
  <c r="EM50" i="9"/>
  <c r="EN49" i="9"/>
  <c r="EM49" i="9"/>
  <c r="EN48" i="9"/>
  <c r="EM48" i="9"/>
  <c r="EN47" i="9"/>
  <c r="EM47" i="9"/>
  <c r="EN46" i="9"/>
  <c r="EM46" i="9"/>
  <c r="EN45" i="9"/>
  <c r="EM45" i="9"/>
  <c r="EN44" i="9"/>
  <c r="EM44" i="9"/>
  <c r="EN43" i="9"/>
  <c r="EM43" i="9"/>
  <c r="EN42" i="9"/>
  <c r="EM42" i="9"/>
  <c r="EN41" i="9"/>
  <c r="EM41" i="9"/>
  <c r="EN40" i="9"/>
  <c r="EM40" i="9"/>
  <c r="EN39" i="9"/>
  <c r="EM39" i="9"/>
  <c r="EN38" i="9"/>
  <c r="EM38" i="9"/>
  <c r="EN37" i="9"/>
  <c r="EM37" i="9"/>
  <c r="EN36" i="9"/>
  <c r="EM36" i="9"/>
  <c r="EN35" i="9"/>
  <c r="EM35" i="9"/>
  <c r="EN34" i="9"/>
  <c r="EM34" i="9"/>
  <c r="EN33" i="9"/>
  <c r="EM33" i="9"/>
  <c r="EN32" i="9"/>
  <c r="EM32" i="9"/>
  <c r="EN31" i="9"/>
  <c r="EM31" i="9"/>
  <c r="EN30" i="9"/>
  <c r="EM30" i="9"/>
  <c r="EN29" i="9"/>
  <c r="EM29" i="9"/>
  <c r="EN28" i="9"/>
  <c r="EM28" i="9"/>
  <c r="EN27" i="9"/>
  <c r="EM27" i="9"/>
  <c r="EN26" i="9"/>
  <c r="EM26" i="9"/>
  <c r="EN25" i="9"/>
  <c r="EM25" i="9"/>
  <c r="EN24" i="9"/>
  <c r="EM24" i="9"/>
  <c r="EN23" i="9"/>
  <c r="EM23" i="9"/>
  <c r="EN22" i="9"/>
  <c r="EM22" i="9"/>
  <c r="EN21" i="9"/>
  <c r="EM21" i="9"/>
  <c r="EN20" i="9"/>
  <c r="EM20" i="9"/>
  <c r="EN19" i="9"/>
  <c r="EM19" i="9"/>
  <c r="EN18" i="9"/>
  <c r="EM18" i="9"/>
  <c r="EN17" i="9"/>
  <c r="EM17" i="9"/>
  <c r="EN16" i="9"/>
  <c r="EM16" i="9"/>
  <c r="EN15" i="9"/>
  <c r="EM15" i="9"/>
  <c r="EN14" i="9"/>
  <c r="EM14" i="9"/>
  <c r="EN13" i="9"/>
  <c r="EM13" i="9"/>
  <c r="EN12" i="9"/>
  <c r="EM12" i="9"/>
  <c r="EN11" i="9"/>
  <c r="EM11" i="9"/>
  <c r="EN10" i="9"/>
  <c r="EM10" i="9"/>
  <c r="EN9" i="9"/>
  <c r="EM9" i="9"/>
  <c r="EN8" i="9"/>
  <c r="EM8" i="9"/>
  <c r="EN7" i="9"/>
  <c r="EM7" i="9"/>
  <c r="EN6" i="9"/>
  <c r="EM6" i="9"/>
  <c r="EN5" i="9"/>
  <c r="EM5" i="9"/>
  <c r="EN4" i="9"/>
  <c r="EM4" i="9"/>
  <c r="EN3" i="9"/>
  <c r="EM3" i="9"/>
  <c r="EN2" i="9"/>
  <c r="EM2" i="9"/>
  <c r="O295" i="8"/>
  <c r="N295" i="8"/>
  <c r="M295" i="8"/>
  <c r="L295" i="8"/>
  <c r="K295" i="8"/>
  <c r="J295" i="8"/>
  <c r="I295" i="8"/>
  <c r="H295" i="8"/>
  <c r="G295" i="8"/>
  <c r="F295" i="8"/>
  <c r="E295" i="8"/>
  <c r="D295" i="8"/>
  <c r="C295" i="8"/>
  <c r="O193" i="8"/>
  <c r="N193" i="8"/>
  <c r="M193" i="8"/>
  <c r="L193" i="8"/>
  <c r="K193" i="8"/>
  <c r="J193" i="8"/>
  <c r="I193" i="8"/>
  <c r="H193" i="8"/>
  <c r="G193" i="8"/>
  <c r="F193" i="8"/>
  <c r="E193" i="8"/>
  <c r="D193" i="8"/>
  <c r="C193" i="8"/>
  <c r="O176" i="8"/>
  <c r="N176" i="8"/>
  <c r="M176" i="8"/>
  <c r="L176" i="8"/>
  <c r="K176" i="8"/>
  <c r="J176" i="8"/>
  <c r="I176" i="8"/>
  <c r="H176" i="8"/>
  <c r="G176" i="8"/>
  <c r="F176" i="8"/>
  <c r="E176" i="8"/>
  <c r="D176" i="8"/>
  <c r="C176" i="8"/>
  <c r="O171" i="8"/>
  <c r="N171" i="8"/>
  <c r="M171" i="8"/>
  <c r="L171" i="8"/>
  <c r="K171" i="8"/>
  <c r="J171" i="8"/>
  <c r="I171" i="8"/>
  <c r="H171" i="8"/>
  <c r="G171" i="8"/>
  <c r="F171" i="8"/>
  <c r="E171" i="8"/>
  <c r="D171" i="8"/>
  <c r="C171" i="8"/>
  <c r="O168" i="8"/>
  <c r="N168" i="8"/>
  <c r="M168" i="8"/>
  <c r="L168" i="8"/>
  <c r="K168" i="8"/>
  <c r="J168" i="8"/>
  <c r="I168" i="8"/>
  <c r="H168" i="8"/>
  <c r="G168" i="8"/>
  <c r="F168" i="8"/>
  <c r="E168" i="8"/>
  <c r="D168" i="8"/>
  <c r="C168" i="8"/>
  <c r="O165" i="8"/>
  <c r="N165" i="8"/>
  <c r="M165" i="8"/>
  <c r="L165" i="8"/>
  <c r="K165" i="8"/>
  <c r="J165" i="8"/>
  <c r="I165" i="8"/>
  <c r="H165" i="8"/>
  <c r="G165" i="8"/>
  <c r="F165" i="8"/>
  <c r="E165" i="8"/>
  <c r="D165" i="8"/>
  <c r="C165" i="8"/>
  <c r="O162" i="8"/>
  <c r="N162" i="8"/>
  <c r="M162" i="8"/>
  <c r="L162" i="8"/>
  <c r="K162" i="8"/>
  <c r="J162" i="8"/>
  <c r="I162" i="8"/>
  <c r="H162" i="8"/>
  <c r="G162" i="8"/>
  <c r="F162" i="8"/>
  <c r="E162" i="8"/>
  <c r="D162" i="8"/>
  <c r="C162" i="8"/>
  <c r="O157" i="8"/>
  <c r="N157" i="8"/>
  <c r="M157" i="8"/>
  <c r="L157" i="8"/>
  <c r="K157" i="8"/>
  <c r="J157" i="8"/>
  <c r="I157" i="8"/>
  <c r="H157" i="8"/>
  <c r="G157" i="8"/>
  <c r="F157" i="8"/>
  <c r="E157" i="8"/>
  <c r="D157" i="8"/>
  <c r="C157" i="8"/>
  <c r="O154" i="8"/>
  <c r="N154" i="8"/>
  <c r="M154" i="8"/>
  <c r="L154" i="8"/>
  <c r="K154" i="8"/>
  <c r="J154" i="8"/>
  <c r="I154" i="8"/>
  <c r="H154" i="8"/>
  <c r="G154" i="8"/>
  <c r="F154" i="8"/>
  <c r="E154" i="8"/>
  <c r="D154" i="8"/>
  <c r="C154" i="8"/>
  <c r="O151" i="8"/>
  <c r="N151" i="8"/>
  <c r="M151" i="8"/>
  <c r="L151" i="8"/>
  <c r="K151" i="8"/>
  <c r="J151" i="8"/>
  <c r="I151" i="8"/>
  <c r="H151" i="8"/>
  <c r="G151" i="8"/>
  <c r="F151" i="8"/>
  <c r="E151" i="8"/>
  <c r="D151" i="8"/>
  <c r="C151" i="8"/>
  <c r="O148" i="8"/>
  <c r="N148" i="8"/>
  <c r="M148" i="8"/>
  <c r="L148" i="8"/>
  <c r="K148" i="8"/>
  <c r="J148" i="8"/>
  <c r="I148" i="8"/>
  <c r="H148" i="8"/>
  <c r="G148" i="8"/>
  <c r="F148" i="8"/>
  <c r="E148" i="8"/>
  <c r="D148" i="8"/>
  <c r="C148" i="8"/>
  <c r="O145" i="8"/>
  <c r="N145" i="8"/>
  <c r="M145" i="8"/>
  <c r="L145" i="8"/>
  <c r="K145" i="8"/>
  <c r="J145" i="8"/>
  <c r="I145" i="8"/>
  <c r="H145" i="8"/>
  <c r="G145" i="8"/>
  <c r="F145" i="8"/>
  <c r="E145" i="8"/>
  <c r="D145" i="8"/>
  <c r="C145" i="8"/>
  <c r="O138" i="8"/>
  <c r="N138" i="8"/>
  <c r="M138" i="8"/>
  <c r="L138" i="8"/>
  <c r="K138" i="8"/>
  <c r="J138" i="8"/>
  <c r="I138" i="8"/>
  <c r="H138" i="8"/>
  <c r="G138" i="8"/>
  <c r="F138" i="8"/>
  <c r="E138" i="8"/>
  <c r="D138" i="8"/>
  <c r="C138" i="8"/>
  <c r="O133" i="8"/>
  <c r="N133" i="8"/>
  <c r="M133" i="8"/>
  <c r="L133" i="8"/>
  <c r="K133" i="8"/>
  <c r="J133" i="8"/>
  <c r="I133" i="8"/>
  <c r="H133" i="8"/>
  <c r="G133" i="8"/>
  <c r="F133" i="8"/>
  <c r="E133" i="8"/>
  <c r="D133" i="8"/>
  <c r="C133" i="8"/>
  <c r="O118" i="8"/>
  <c r="N118" i="8"/>
  <c r="M118" i="8"/>
  <c r="L118" i="8"/>
  <c r="K118" i="8"/>
  <c r="J118" i="8"/>
  <c r="I118" i="8"/>
  <c r="H118" i="8"/>
  <c r="G118" i="8"/>
  <c r="F118" i="8"/>
  <c r="E118" i="8"/>
  <c r="D118" i="8"/>
  <c r="C118" i="8"/>
  <c r="O115" i="8"/>
  <c r="N115" i="8"/>
  <c r="M115" i="8"/>
  <c r="L115" i="8"/>
  <c r="K115" i="8"/>
  <c r="J115" i="8"/>
  <c r="I115" i="8"/>
  <c r="H115" i="8"/>
  <c r="G115" i="8"/>
  <c r="F115" i="8"/>
  <c r="E115" i="8"/>
  <c r="D115" i="8"/>
  <c r="C115" i="8"/>
  <c r="O112" i="8"/>
  <c r="N112" i="8"/>
  <c r="M112" i="8"/>
  <c r="L112" i="8"/>
  <c r="K112" i="8"/>
  <c r="J112" i="8"/>
  <c r="I112" i="8"/>
  <c r="H112" i="8"/>
  <c r="G112" i="8"/>
  <c r="F112" i="8"/>
  <c r="E112" i="8"/>
  <c r="D112" i="8"/>
  <c r="C112" i="8"/>
  <c r="O109" i="8"/>
  <c r="N109" i="8"/>
  <c r="M109" i="8"/>
  <c r="L109" i="8"/>
  <c r="K109" i="8"/>
  <c r="J109" i="8"/>
  <c r="I109" i="8"/>
  <c r="H109" i="8"/>
  <c r="G109" i="8"/>
  <c r="F109" i="8"/>
  <c r="E109" i="8"/>
  <c r="D109" i="8"/>
  <c r="C109" i="8"/>
  <c r="O106" i="8"/>
  <c r="N106" i="8"/>
  <c r="M106" i="8"/>
  <c r="L106" i="8"/>
  <c r="K106" i="8"/>
  <c r="J106" i="8"/>
  <c r="I106" i="8"/>
  <c r="H106" i="8"/>
  <c r="G106" i="8"/>
  <c r="F106" i="8"/>
  <c r="E106" i="8"/>
  <c r="D106" i="8"/>
  <c r="C106" i="8"/>
  <c r="O103" i="8"/>
  <c r="N103" i="8"/>
  <c r="M103" i="8"/>
  <c r="L103" i="8"/>
  <c r="K103" i="8"/>
  <c r="J103" i="8"/>
  <c r="I103" i="8"/>
  <c r="H103" i="8"/>
  <c r="G103" i="8"/>
  <c r="F103" i="8"/>
  <c r="E103" i="8"/>
  <c r="D103" i="8"/>
  <c r="C103" i="8"/>
  <c r="O100" i="8"/>
  <c r="N100" i="8"/>
  <c r="M100" i="8"/>
  <c r="L100" i="8"/>
  <c r="K100" i="8"/>
  <c r="J100" i="8"/>
  <c r="I100" i="8"/>
  <c r="H100" i="8"/>
  <c r="G100" i="8"/>
  <c r="F100" i="8"/>
  <c r="E100" i="8"/>
  <c r="D100" i="8"/>
  <c r="C100" i="8"/>
  <c r="O95" i="8"/>
  <c r="N95" i="8"/>
  <c r="M95" i="8"/>
  <c r="L95" i="8"/>
  <c r="K95" i="8"/>
  <c r="J95" i="8"/>
  <c r="I95" i="8"/>
  <c r="H95" i="8"/>
  <c r="G95" i="8"/>
  <c r="F95" i="8"/>
  <c r="E95" i="8"/>
  <c r="D95" i="8"/>
  <c r="C95" i="8"/>
  <c r="O92" i="8"/>
  <c r="N92" i="8"/>
  <c r="M92" i="8"/>
  <c r="L92" i="8"/>
  <c r="K92" i="8"/>
  <c r="J92" i="8"/>
  <c r="I92" i="8"/>
  <c r="H92" i="8"/>
  <c r="G92" i="8"/>
  <c r="F92" i="8"/>
  <c r="E92" i="8"/>
  <c r="D92" i="8"/>
  <c r="C92" i="8"/>
  <c r="O86" i="8"/>
  <c r="N86" i="8"/>
  <c r="M86" i="8"/>
  <c r="L86" i="8"/>
  <c r="K86" i="8"/>
  <c r="J86" i="8"/>
  <c r="I86" i="8"/>
  <c r="H86" i="8"/>
  <c r="G86" i="8"/>
  <c r="F86" i="8"/>
  <c r="E86" i="8"/>
  <c r="D86" i="8"/>
  <c r="C86" i="8"/>
  <c r="O83" i="8"/>
  <c r="N83" i="8"/>
  <c r="M83" i="8"/>
  <c r="L83" i="8"/>
  <c r="K83" i="8"/>
  <c r="J83" i="8"/>
  <c r="I83" i="8"/>
  <c r="H83" i="8"/>
  <c r="G83" i="8"/>
  <c r="F83" i="8"/>
  <c r="E83" i="8"/>
  <c r="D83" i="8"/>
  <c r="C83" i="8"/>
  <c r="O80" i="8"/>
  <c r="N80" i="8"/>
  <c r="M80" i="8"/>
  <c r="L80" i="8"/>
  <c r="K80" i="8"/>
  <c r="J80" i="8"/>
  <c r="I80" i="8"/>
  <c r="H80" i="8"/>
  <c r="G80" i="8"/>
  <c r="F80" i="8"/>
  <c r="E80" i="8"/>
  <c r="D80" i="8"/>
  <c r="C80" i="8"/>
  <c r="O77" i="8"/>
  <c r="N77" i="8"/>
  <c r="M77" i="8"/>
  <c r="L77" i="8"/>
  <c r="K77" i="8"/>
  <c r="J77" i="8"/>
  <c r="I77" i="8"/>
  <c r="H77" i="8"/>
  <c r="G77" i="8"/>
  <c r="F77" i="8"/>
  <c r="E77" i="8"/>
  <c r="D77" i="8"/>
  <c r="C77" i="8"/>
  <c r="O74" i="8"/>
  <c r="N74" i="8"/>
  <c r="M74" i="8"/>
  <c r="L74" i="8"/>
  <c r="K74" i="8"/>
  <c r="J74" i="8"/>
  <c r="I74" i="8"/>
  <c r="H74" i="8"/>
  <c r="G74" i="8"/>
  <c r="F74" i="8"/>
  <c r="E74" i="8"/>
  <c r="D74" i="8"/>
  <c r="C74" i="8"/>
  <c r="O65" i="8"/>
  <c r="N65" i="8"/>
  <c r="M65" i="8"/>
  <c r="L65" i="8"/>
  <c r="K65" i="8"/>
  <c r="J65" i="8"/>
  <c r="I65" i="8"/>
  <c r="H65" i="8"/>
  <c r="G65" i="8"/>
  <c r="F65" i="8"/>
  <c r="E65" i="8"/>
  <c r="D65" i="8"/>
  <c r="C65" i="8"/>
  <c r="O60" i="8"/>
  <c r="N60" i="8"/>
  <c r="M60" i="8"/>
  <c r="L60" i="8"/>
  <c r="K60" i="8"/>
  <c r="J60" i="8"/>
  <c r="I60" i="8"/>
  <c r="H60" i="8"/>
  <c r="G60" i="8"/>
  <c r="F60" i="8"/>
  <c r="E60" i="8"/>
  <c r="D60" i="8"/>
  <c r="C60" i="8"/>
  <c r="O57" i="8"/>
  <c r="N57" i="8"/>
  <c r="M57" i="8"/>
  <c r="L57" i="8"/>
  <c r="K57" i="8"/>
  <c r="J57" i="8"/>
  <c r="I57" i="8"/>
  <c r="H57" i="8"/>
  <c r="G57" i="8"/>
  <c r="F57" i="8"/>
  <c r="E57" i="8"/>
  <c r="D57" i="8"/>
  <c r="C57" i="8"/>
  <c r="O54" i="8"/>
  <c r="N54" i="8"/>
  <c r="M54" i="8"/>
  <c r="L54" i="8"/>
  <c r="K54" i="8"/>
  <c r="J54" i="8"/>
  <c r="I54" i="8"/>
  <c r="H54" i="8"/>
  <c r="G54" i="8"/>
  <c r="F54" i="8"/>
  <c r="E54" i="8"/>
  <c r="D54" i="8"/>
  <c r="C54" i="8"/>
  <c r="O51" i="8"/>
  <c r="N51" i="8"/>
  <c r="M51" i="8"/>
  <c r="L51" i="8"/>
  <c r="K51" i="8"/>
  <c r="J51" i="8"/>
  <c r="I51" i="8"/>
  <c r="H51" i="8"/>
  <c r="G51" i="8"/>
  <c r="F51" i="8"/>
  <c r="E51" i="8"/>
  <c r="D51" i="8"/>
  <c r="C51" i="8"/>
  <c r="O48" i="8"/>
  <c r="N48" i="8"/>
  <c r="M48" i="8"/>
  <c r="L48" i="8"/>
  <c r="K48" i="8"/>
  <c r="J48" i="8"/>
  <c r="I48" i="8"/>
  <c r="H48" i="8"/>
  <c r="G48" i="8"/>
  <c r="F48" i="8"/>
  <c r="E48" i="8"/>
  <c r="D48" i="8"/>
  <c r="C48" i="8"/>
  <c r="O45" i="8"/>
  <c r="N45" i="8"/>
  <c r="M45" i="8"/>
  <c r="L45" i="8"/>
  <c r="K45" i="8"/>
  <c r="J45" i="8"/>
  <c r="I45" i="8"/>
  <c r="H45" i="8"/>
  <c r="G45" i="8"/>
  <c r="F45" i="8"/>
  <c r="E45" i="8"/>
  <c r="D45" i="8"/>
  <c r="C45" i="8"/>
  <c r="O41" i="8"/>
  <c r="N41" i="8"/>
  <c r="M41" i="8"/>
  <c r="L41" i="8"/>
  <c r="K41" i="8"/>
  <c r="J41" i="8"/>
  <c r="I41" i="8"/>
  <c r="H41" i="8"/>
  <c r="G41" i="8"/>
  <c r="F41" i="8"/>
  <c r="E41" i="8"/>
  <c r="D41" i="8"/>
  <c r="C41" i="8"/>
  <c r="O34" i="8"/>
  <c r="N34" i="8"/>
  <c r="M34" i="8"/>
  <c r="L34" i="8"/>
  <c r="K34" i="8"/>
  <c r="J34" i="8"/>
  <c r="I34" i="8"/>
  <c r="H34" i="8"/>
  <c r="G34" i="8"/>
  <c r="F34" i="8"/>
  <c r="E34" i="8"/>
  <c r="D34" i="8"/>
  <c r="C34" i="8"/>
  <c r="O28" i="8"/>
  <c r="N28" i="8"/>
  <c r="M28" i="8"/>
  <c r="L28" i="8"/>
  <c r="K28" i="8"/>
  <c r="J28" i="8"/>
  <c r="I28" i="8"/>
  <c r="H28" i="8"/>
  <c r="G28" i="8"/>
  <c r="F28" i="8"/>
  <c r="E28" i="8"/>
  <c r="D28" i="8"/>
  <c r="C28" i="8"/>
  <c r="O23" i="8"/>
  <c r="N23" i="8"/>
  <c r="M23" i="8"/>
  <c r="L23" i="8"/>
  <c r="K23" i="8"/>
  <c r="J23" i="8"/>
  <c r="I23" i="8"/>
  <c r="H23" i="8"/>
  <c r="G23" i="8"/>
  <c r="F23" i="8"/>
  <c r="E23" i="8"/>
  <c r="D23" i="8"/>
  <c r="C23" i="8"/>
  <c r="GN155" i="7"/>
  <c r="GM155" i="7"/>
  <c r="AW155" i="7"/>
  <c r="AT155" i="7"/>
  <c r="AS155" i="7"/>
  <c r="AR155" i="7"/>
  <c r="AQ155" i="7"/>
  <c r="AP155" i="7"/>
  <c r="AO155" i="7"/>
  <c r="AN155" i="7"/>
  <c r="AM155" i="7"/>
  <c r="AL155" i="7"/>
  <c r="AK155" i="7"/>
  <c r="AJ155" i="7"/>
  <c r="AI155" i="7"/>
  <c r="AG155" i="7"/>
  <c r="AF155" i="7" s="1"/>
  <c r="GN154" i="7"/>
  <c r="GM154" i="7"/>
  <c r="AW154" i="7"/>
  <c r="AT154" i="7"/>
  <c r="AS154" i="7"/>
  <c r="AR154" i="7"/>
  <c r="AQ154" i="7"/>
  <c r="AP154" i="7"/>
  <c r="AO154" i="7"/>
  <c r="AN154" i="7"/>
  <c r="AM154" i="7"/>
  <c r="AL154" i="7"/>
  <c r="AK154" i="7"/>
  <c r="AJ154" i="7"/>
  <c r="AI154" i="7"/>
  <c r="AG154" i="7"/>
  <c r="AF154" i="7" s="1"/>
  <c r="GN153" i="7"/>
  <c r="GM153" i="7"/>
  <c r="AW153" i="7"/>
  <c r="AT153" i="7"/>
  <c r="AS153" i="7"/>
  <c r="AR153" i="7"/>
  <c r="AQ153" i="7"/>
  <c r="AP153" i="7"/>
  <c r="AO153" i="7"/>
  <c r="AN153" i="7"/>
  <c r="AM153" i="7"/>
  <c r="AL153" i="7"/>
  <c r="AK153" i="7"/>
  <c r="AJ153" i="7"/>
  <c r="AI153" i="7"/>
  <c r="AG153" i="7"/>
  <c r="AE153" i="7" s="1"/>
  <c r="AF153" i="7"/>
  <c r="GN152" i="7"/>
  <c r="GM152" i="7"/>
  <c r="AW152" i="7"/>
  <c r="AV152" i="7"/>
  <c r="AT152" i="7"/>
  <c r="AS152" i="7"/>
  <c r="AR152" i="7"/>
  <c r="AQ152" i="7"/>
  <c r="AP152" i="7"/>
  <c r="AO152" i="7"/>
  <c r="AN152" i="7"/>
  <c r="AM152" i="7"/>
  <c r="AL152" i="7"/>
  <c r="AK152" i="7"/>
  <c r="AJ152" i="7"/>
  <c r="AI152" i="7"/>
  <c r="AG152" i="7"/>
  <c r="AF152" i="7" s="1"/>
  <c r="AE152" i="7"/>
  <c r="GN151" i="7"/>
  <c r="GM151" i="7"/>
  <c r="AW151" i="7"/>
  <c r="AV151" i="7"/>
  <c r="AT151" i="7"/>
  <c r="AS151" i="7"/>
  <c r="AR151" i="7"/>
  <c r="AQ151" i="7"/>
  <c r="AP151" i="7"/>
  <c r="AO151" i="7"/>
  <c r="AN151" i="7"/>
  <c r="AM151" i="7"/>
  <c r="AL151" i="7"/>
  <c r="AK151" i="7"/>
  <c r="AJ151" i="7"/>
  <c r="AI151" i="7"/>
  <c r="AG151" i="7"/>
  <c r="AE151" i="7" s="1"/>
  <c r="AF151" i="7"/>
  <c r="GN150" i="7"/>
  <c r="GM150" i="7"/>
  <c r="AW150" i="7"/>
  <c r="AT150" i="7"/>
  <c r="AS150" i="7"/>
  <c r="AR150" i="7"/>
  <c r="AQ150" i="7"/>
  <c r="AP150" i="7"/>
  <c r="AO150" i="7"/>
  <c r="AN150" i="7"/>
  <c r="AM150" i="7"/>
  <c r="AL150" i="7"/>
  <c r="AK150" i="7"/>
  <c r="AJ150" i="7"/>
  <c r="AI150" i="7"/>
  <c r="AG150" i="7"/>
  <c r="AF150" i="7" s="1"/>
  <c r="GN149" i="7"/>
  <c r="GM149" i="7"/>
  <c r="AW149" i="7"/>
  <c r="AT149" i="7"/>
  <c r="AS149" i="7"/>
  <c r="AR149" i="7"/>
  <c r="AQ149" i="7"/>
  <c r="AP149" i="7"/>
  <c r="AO149" i="7"/>
  <c r="AN149" i="7"/>
  <c r="AM149" i="7"/>
  <c r="AL149" i="7"/>
  <c r="AK149" i="7"/>
  <c r="AJ149" i="7"/>
  <c r="AI149" i="7"/>
  <c r="AG149" i="7"/>
  <c r="AF149" i="7" s="1"/>
  <c r="GN148" i="7"/>
  <c r="GM148" i="7"/>
  <c r="AW148" i="7"/>
  <c r="AT148" i="7"/>
  <c r="AS148" i="7"/>
  <c r="AR148" i="7"/>
  <c r="AQ148" i="7"/>
  <c r="AP148" i="7"/>
  <c r="AO148" i="7"/>
  <c r="AN148" i="7"/>
  <c r="AM148" i="7"/>
  <c r="AL148" i="7"/>
  <c r="AK148" i="7"/>
  <c r="AJ148" i="7"/>
  <c r="AI148" i="7"/>
  <c r="AG148" i="7"/>
  <c r="AF148" i="7" s="1"/>
  <c r="GN147" i="7"/>
  <c r="GM147" i="7"/>
  <c r="AW147" i="7"/>
  <c r="AV147" i="7"/>
  <c r="AT147" i="7"/>
  <c r="AS147" i="7"/>
  <c r="AR147" i="7"/>
  <c r="AQ147" i="7"/>
  <c r="AP147" i="7"/>
  <c r="AO147" i="7"/>
  <c r="AN147" i="7"/>
  <c r="AM147" i="7"/>
  <c r="AL147" i="7"/>
  <c r="AK147" i="7"/>
  <c r="AJ147" i="7"/>
  <c r="AI147" i="7"/>
  <c r="AG147" i="7"/>
  <c r="AF147" i="7" s="1"/>
  <c r="GN146" i="7"/>
  <c r="GM146" i="7"/>
  <c r="AW146" i="7"/>
  <c r="AT146" i="7"/>
  <c r="AS146" i="7"/>
  <c r="AR146" i="7"/>
  <c r="AQ146" i="7"/>
  <c r="AP146" i="7"/>
  <c r="AO146" i="7"/>
  <c r="AN146" i="7"/>
  <c r="AM146" i="7"/>
  <c r="AL146" i="7"/>
  <c r="AK146" i="7"/>
  <c r="AJ146" i="7"/>
  <c r="AI146" i="7"/>
  <c r="AG146" i="7"/>
  <c r="AF146" i="7" s="1"/>
  <c r="AE146" i="7"/>
  <c r="GN145" i="7"/>
  <c r="GM145" i="7"/>
  <c r="AW145" i="7"/>
  <c r="AV145" i="7"/>
  <c r="AT145" i="7"/>
  <c r="AS145" i="7"/>
  <c r="AR145" i="7"/>
  <c r="AQ145" i="7"/>
  <c r="AP145" i="7"/>
  <c r="AO145" i="7"/>
  <c r="AN145" i="7"/>
  <c r="AM145" i="7"/>
  <c r="AL145" i="7"/>
  <c r="AK145" i="7"/>
  <c r="AJ145" i="7"/>
  <c r="AI145" i="7"/>
  <c r="AG145" i="7"/>
  <c r="AE145" i="7" s="1"/>
  <c r="AF145" i="7"/>
  <c r="GN144" i="7"/>
  <c r="GM144" i="7"/>
  <c r="AW144" i="7"/>
  <c r="AT144" i="7"/>
  <c r="AS144" i="7"/>
  <c r="AR144" i="7"/>
  <c r="AQ144" i="7"/>
  <c r="AP144" i="7"/>
  <c r="AO144" i="7"/>
  <c r="AN144" i="7"/>
  <c r="AM144" i="7"/>
  <c r="AL144" i="7"/>
  <c r="AK144" i="7"/>
  <c r="AJ144" i="7"/>
  <c r="AI144" i="7"/>
  <c r="AG144" i="7"/>
  <c r="AF144" i="7" s="1"/>
  <c r="GN143" i="7"/>
  <c r="GM143" i="7"/>
  <c r="AW143" i="7"/>
  <c r="AT143" i="7"/>
  <c r="AS143" i="7"/>
  <c r="AR143" i="7"/>
  <c r="AQ143" i="7"/>
  <c r="AP143" i="7"/>
  <c r="AO143" i="7"/>
  <c r="AN143" i="7"/>
  <c r="AM143" i="7"/>
  <c r="AL143" i="7"/>
  <c r="AK143" i="7"/>
  <c r="AJ143" i="7"/>
  <c r="AI143" i="7"/>
  <c r="AG143" i="7"/>
  <c r="AE143" i="7" s="1"/>
  <c r="AF143" i="7"/>
  <c r="GN142" i="7"/>
  <c r="GM142" i="7"/>
  <c r="AW142" i="7"/>
  <c r="AT142" i="7"/>
  <c r="AS142" i="7"/>
  <c r="AR142" i="7"/>
  <c r="AQ142" i="7"/>
  <c r="AP142" i="7"/>
  <c r="AO142" i="7"/>
  <c r="AN142" i="7"/>
  <c r="AM142" i="7"/>
  <c r="AL142" i="7"/>
  <c r="AK142" i="7"/>
  <c r="AJ142" i="7"/>
  <c r="AI142" i="7"/>
  <c r="AG142" i="7"/>
  <c r="AE142" i="7" s="1"/>
  <c r="AF142" i="7"/>
  <c r="GN141" i="7"/>
  <c r="GM141" i="7"/>
  <c r="AW141" i="7"/>
  <c r="AV141" i="7"/>
  <c r="AT141" i="7"/>
  <c r="AS141" i="7"/>
  <c r="AR141" i="7"/>
  <c r="AQ141" i="7"/>
  <c r="AP141" i="7"/>
  <c r="AO141" i="7"/>
  <c r="AN141" i="7"/>
  <c r="AM141" i="7"/>
  <c r="AL141" i="7"/>
  <c r="AK141" i="7"/>
  <c r="AJ141" i="7"/>
  <c r="AI141" i="7"/>
  <c r="AG141" i="7"/>
  <c r="AF141" i="7"/>
  <c r="AE141" i="7"/>
  <c r="GN140" i="7"/>
  <c r="GM140" i="7"/>
  <c r="AW140" i="7"/>
  <c r="AT140" i="7"/>
  <c r="AS140" i="7"/>
  <c r="AR140" i="7"/>
  <c r="AQ140" i="7"/>
  <c r="AP140" i="7"/>
  <c r="AO140" i="7"/>
  <c r="AN140" i="7"/>
  <c r="AM140" i="7"/>
  <c r="AL140" i="7"/>
  <c r="AK140" i="7"/>
  <c r="AJ140" i="7"/>
  <c r="AI140" i="7"/>
  <c r="AG140" i="7"/>
  <c r="AV140" i="7" s="1"/>
  <c r="GN139" i="7"/>
  <c r="GM139" i="7"/>
  <c r="AW139" i="7"/>
  <c r="AV139" i="7"/>
  <c r="AT139" i="7"/>
  <c r="AS139" i="7"/>
  <c r="AR139" i="7"/>
  <c r="AQ139" i="7"/>
  <c r="AP139" i="7"/>
  <c r="AO139" i="7"/>
  <c r="AN139" i="7"/>
  <c r="AM139" i="7"/>
  <c r="AL139" i="7"/>
  <c r="AK139" i="7"/>
  <c r="AJ139" i="7"/>
  <c r="AI139" i="7"/>
  <c r="AG139" i="7"/>
  <c r="AF139" i="7"/>
  <c r="AE139" i="7"/>
  <c r="GN138" i="7"/>
  <c r="GM138" i="7"/>
  <c r="AW138" i="7"/>
  <c r="AT138" i="7"/>
  <c r="AS138" i="7"/>
  <c r="AR138" i="7"/>
  <c r="AQ138" i="7"/>
  <c r="AP138" i="7"/>
  <c r="AO138" i="7"/>
  <c r="AN138" i="7"/>
  <c r="AM138" i="7"/>
  <c r="AL138" i="7"/>
  <c r="AK138" i="7"/>
  <c r="AJ138" i="7"/>
  <c r="AI138" i="7"/>
  <c r="AG138" i="7"/>
  <c r="AF138" i="7" s="1"/>
  <c r="GN137" i="7"/>
  <c r="GM137" i="7"/>
  <c r="AW137" i="7"/>
  <c r="AT137" i="7"/>
  <c r="AS137" i="7"/>
  <c r="AR137" i="7"/>
  <c r="AQ137" i="7"/>
  <c r="AP137" i="7"/>
  <c r="AO137" i="7"/>
  <c r="AN137" i="7"/>
  <c r="AM137" i="7"/>
  <c r="AL137" i="7"/>
  <c r="AK137" i="7"/>
  <c r="AJ137" i="7"/>
  <c r="AI137" i="7"/>
  <c r="AG137" i="7"/>
  <c r="AV137" i="7" s="1"/>
  <c r="AF137" i="7"/>
  <c r="AE137" i="7"/>
  <c r="GN136" i="7"/>
  <c r="GM136" i="7"/>
  <c r="AW136" i="7"/>
  <c r="AV136" i="7"/>
  <c r="AT136" i="7"/>
  <c r="AS136" i="7"/>
  <c r="AR136" i="7"/>
  <c r="AQ136" i="7"/>
  <c r="AP136" i="7"/>
  <c r="AO136" i="7"/>
  <c r="AN136" i="7"/>
  <c r="AM136" i="7"/>
  <c r="AL136" i="7"/>
  <c r="AK136" i="7"/>
  <c r="AJ136" i="7"/>
  <c r="AI136" i="7"/>
  <c r="AG136" i="7"/>
  <c r="AF136" i="7"/>
  <c r="AE136" i="7"/>
  <c r="GN135" i="7"/>
  <c r="GM135" i="7"/>
  <c r="AW135" i="7"/>
  <c r="AV135" i="7"/>
  <c r="AT135" i="7"/>
  <c r="AS135" i="7"/>
  <c r="AR135" i="7"/>
  <c r="AQ135" i="7"/>
  <c r="AP135" i="7"/>
  <c r="AO135" i="7"/>
  <c r="AN135" i="7"/>
  <c r="AM135" i="7"/>
  <c r="AL135" i="7"/>
  <c r="AK135" i="7"/>
  <c r="AJ135" i="7"/>
  <c r="AI135" i="7"/>
  <c r="AG135" i="7"/>
  <c r="AE135" i="7" s="1"/>
  <c r="AF135" i="7"/>
  <c r="GN134" i="7"/>
  <c r="GM134" i="7"/>
  <c r="AW134" i="7"/>
  <c r="AT134" i="7"/>
  <c r="AS134" i="7"/>
  <c r="AR134" i="7"/>
  <c r="AQ134" i="7"/>
  <c r="AP134" i="7"/>
  <c r="AO134" i="7"/>
  <c r="AN134" i="7"/>
  <c r="AM134" i="7"/>
  <c r="AL134" i="7"/>
  <c r="AK134" i="7"/>
  <c r="AJ134" i="7"/>
  <c r="AI134" i="7"/>
  <c r="AG134" i="7"/>
  <c r="AF134" i="7" s="1"/>
  <c r="GN133" i="7"/>
  <c r="GM133" i="7"/>
  <c r="AW133" i="7"/>
  <c r="AV133" i="7"/>
  <c r="AT133" i="7"/>
  <c r="AS133" i="7"/>
  <c r="AR133" i="7"/>
  <c r="AQ133" i="7"/>
  <c r="AP133" i="7"/>
  <c r="AO133" i="7"/>
  <c r="AN133" i="7"/>
  <c r="AM133" i="7"/>
  <c r="AL133" i="7"/>
  <c r="AK133" i="7"/>
  <c r="AJ133" i="7"/>
  <c r="AI133" i="7"/>
  <c r="AG133" i="7"/>
  <c r="AE133" i="7" s="1"/>
  <c r="AF133" i="7"/>
  <c r="GN132" i="7"/>
  <c r="GM132" i="7"/>
  <c r="AW132" i="7"/>
  <c r="AT132" i="7"/>
  <c r="AS132" i="7"/>
  <c r="AR132" i="7"/>
  <c r="AQ132" i="7"/>
  <c r="AP132" i="7"/>
  <c r="AO132" i="7"/>
  <c r="AN132" i="7"/>
  <c r="AM132" i="7"/>
  <c r="AL132" i="7"/>
  <c r="AK132" i="7"/>
  <c r="AJ132" i="7"/>
  <c r="AI132" i="7"/>
  <c r="AG132" i="7"/>
  <c r="AF132" i="7" s="1"/>
  <c r="GN131" i="7"/>
  <c r="GM131" i="7"/>
  <c r="AW131" i="7"/>
  <c r="AV131" i="7"/>
  <c r="AT131" i="7"/>
  <c r="AS131" i="7"/>
  <c r="AR131" i="7"/>
  <c r="AQ131" i="7"/>
  <c r="AP131" i="7"/>
  <c r="AO131" i="7"/>
  <c r="AN131" i="7"/>
  <c r="AM131" i="7"/>
  <c r="AL131" i="7"/>
  <c r="AK131" i="7"/>
  <c r="AJ131" i="7"/>
  <c r="AI131" i="7"/>
  <c r="AG131" i="7"/>
  <c r="AF131" i="7" s="1"/>
  <c r="GN130" i="7"/>
  <c r="GM130" i="7"/>
  <c r="AW130" i="7"/>
  <c r="AT130" i="7"/>
  <c r="AS130" i="7"/>
  <c r="AR130" i="7"/>
  <c r="AQ130" i="7"/>
  <c r="AP130" i="7"/>
  <c r="AO130" i="7"/>
  <c r="AN130" i="7"/>
  <c r="AM130" i="7"/>
  <c r="AL130" i="7"/>
  <c r="AK130" i="7"/>
  <c r="AJ130" i="7"/>
  <c r="AI130" i="7"/>
  <c r="AG130" i="7"/>
  <c r="AF130" i="7" s="1"/>
  <c r="AE130" i="7"/>
  <c r="GN129" i="7"/>
  <c r="GM129" i="7"/>
  <c r="AW129" i="7"/>
  <c r="AV129" i="7"/>
  <c r="AT129" i="7"/>
  <c r="AS129" i="7"/>
  <c r="AR129" i="7"/>
  <c r="AQ129" i="7"/>
  <c r="AP129" i="7"/>
  <c r="AO129" i="7"/>
  <c r="AN129" i="7"/>
  <c r="AM129" i="7"/>
  <c r="AL129" i="7"/>
  <c r="AK129" i="7"/>
  <c r="AJ129" i="7"/>
  <c r="AI129" i="7"/>
  <c r="AG129" i="7"/>
  <c r="AE129" i="7" s="1"/>
  <c r="AF129" i="7"/>
  <c r="GN128" i="7"/>
  <c r="GM128" i="7"/>
  <c r="AW128" i="7"/>
  <c r="AT128" i="7"/>
  <c r="AS128" i="7"/>
  <c r="AR128" i="7"/>
  <c r="AQ128" i="7"/>
  <c r="AP128" i="7"/>
  <c r="AO128" i="7"/>
  <c r="AN128" i="7"/>
  <c r="AM128" i="7"/>
  <c r="AL128" i="7"/>
  <c r="AK128" i="7"/>
  <c r="AJ128" i="7"/>
  <c r="AI128" i="7"/>
  <c r="AG128" i="7"/>
  <c r="AF128" i="7" s="1"/>
  <c r="GN127" i="7"/>
  <c r="GM127" i="7"/>
  <c r="AW127" i="7"/>
  <c r="AV127" i="7"/>
  <c r="AT127" i="7"/>
  <c r="AS127" i="7"/>
  <c r="AR127" i="7"/>
  <c r="AQ127" i="7"/>
  <c r="AP127" i="7"/>
  <c r="AO127" i="7"/>
  <c r="AN127" i="7"/>
  <c r="AM127" i="7"/>
  <c r="AL127" i="7"/>
  <c r="AK127" i="7"/>
  <c r="AJ127" i="7"/>
  <c r="AI127" i="7"/>
  <c r="AG127" i="7"/>
  <c r="AE127" i="7" s="1"/>
  <c r="AF127" i="7"/>
  <c r="GN126" i="7"/>
  <c r="GM126" i="7"/>
  <c r="AW126" i="7"/>
  <c r="AT126" i="7"/>
  <c r="AS126" i="7"/>
  <c r="AR126" i="7"/>
  <c r="AQ126" i="7"/>
  <c r="AP126" i="7"/>
  <c r="AO126" i="7"/>
  <c r="AN126" i="7"/>
  <c r="AM126" i="7"/>
  <c r="AL126" i="7"/>
  <c r="AK126" i="7"/>
  <c r="AJ126" i="7"/>
  <c r="AI126" i="7"/>
  <c r="AG126" i="7"/>
  <c r="AF126" i="7" s="1"/>
  <c r="GN125" i="7"/>
  <c r="GM125" i="7"/>
  <c r="AW125" i="7"/>
  <c r="AV125" i="7"/>
  <c r="AT125" i="7"/>
  <c r="AS125" i="7"/>
  <c r="AR125" i="7"/>
  <c r="AQ125" i="7"/>
  <c r="AP125" i="7"/>
  <c r="AO125" i="7"/>
  <c r="AN125" i="7"/>
  <c r="AM125" i="7"/>
  <c r="AL125" i="7"/>
  <c r="AK125" i="7"/>
  <c r="AJ125" i="7"/>
  <c r="AI125" i="7"/>
  <c r="AG125" i="7"/>
  <c r="AF125" i="7"/>
  <c r="AE125" i="7"/>
  <c r="GN124" i="7"/>
  <c r="GM124" i="7"/>
  <c r="AW124" i="7"/>
  <c r="AT124" i="7"/>
  <c r="AS124" i="7"/>
  <c r="AR124" i="7"/>
  <c r="AQ124" i="7"/>
  <c r="AP124" i="7"/>
  <c r="AO124" i="7"/>
  <c r="AN124" i="7"/>
  <c r="AM124" i="7"/>
  <c r="AL124" i="7"/>
  <c r="AK124" i="7"/>
  <c r="AJ124" i="7"/>
  <c r="AI124" i="7"/>
  <c r="AG124" i="7"/>
  <c r="AV124" i="7" s="1"/>
  <c r="GN123" i="7"/>
  <c r="GM123" i="7"/>
  <c r="AW123" i="7"/>
  <c r="AV123" i="7"/>
  <c r="AT123" i="7"/>
  <c r="AS123" i="7"/>
  <c r="AR123" i="7"/>
  <c r="AQ123" i="7"/>
  <c r="AP123" i="7"/>
  <c r="AO123" i="7"/>
  <c r="AN123" i="7"/>
  <c r="AM123" i="7"/>
  <c r="AL123" i="7"/>
  <c r="AK123" i="7"/>
  <c r="AJ123" i="7"/>
  <c r="AI123" i="7"/>
  <c r="AG123" i="7"/>
  <c r="AF123" i="7"/>
  <c r="AE123" i="7"/>
  <c r="GN122" i="7"/>
  <c r="GM122" i="7"/>
  <c r="AW122" i="7"/>
  <c r="AT122" i="7"/>
  <c r="AS122" i="7"/>
  <c r="AR122" i="7"/>
  <c r="AQ122" i="7"/>
  <c r="AP122" i="7"/>
  <c r="AO122" i="7"/>
  <c r="AN122" i="7"/>
  <c r="AM122" i="7"/>
  <c r="AL122" i="7"/>
  <c r="AK122" i="7"/>
  <c r="AJ122" i="7"/>
  <c r="AI122" i="7"/>
  <c r="AG122" i="7"/>
  <c r="AF122" i="7" s="1"/>
  <c r="GN121" i="7"/>
  <c r="GM121" i="7"/>
  <c r="AW121" i="7"/>
  <c r="AT121" i="7"/>
  <c r="AS121" i="7"/>
  <c r="AR121" i="7"/>
  <c r="AQ121" i="7"/>
  <c r="AP121" i="7"/>
  <c r="AO121" i="7"/>
  <c r="AN121" i="7"/>
  <c r="AM121" i="7"/>
  <c r="AL121" i="7"/>
  <c r="AK121" i="7"/>
  <c r="AJ121" i="7"/>
  <c r="AI121" i="7"/>
  <c r="AG121" i="7"/>
  <c r="AV121" i="7" s="1"/>
  <c r="AF121" i="7"/>
  <c r="AE121" i="7"/>
  <c r="GN120" i="7"/>
  <c r="GM120" i="7"/>
  <c r="AW120" i="7"/>
  <c r="AV120" i="7"/>
  <c r="AT120" i="7"/>
  <c r="AS120" i="7"/>
  <c r="AR120" i="7"/>
  <c r="AQ120" i="7"/>
  <c r="AP120" i="7"/>
  <c r="AO120" i="7"/>
  <c r="AN120" i="7"/>
  <c r="AM120" i="7"/>
  <c r="AL120" i="7"/>
  <c r="AK120" i="7"/>
  <c r="AJ120" i="7"/>
  <c r="AI120" i="7"/>
  <c r="AG120" i="7"/>
  <c r="AF120" i="7" s="1"/>
  <c r="AE120" i="7"/>
  <c r="GN119" i="7"/>
  <c r="GM119" i="7"/>
  <c r="AW119" i="7"/>
  <c r="AV119" i="7"/>
  <c r="AT119" i="7"/>
  <c r="AS119" i="7"/>
  <c r="AR119" i="7"/>
  <c r="AQ119" i="7"/>
  <c r="AP119" i="7"/>
  <c r="AO119" i="7"/>
  <c r="AN119" i="7"/>
  <c r="AM119" i="7"/>
  <c r="AL119" i="7"/>
  <c r="AK119" i="7"/>
  <c r="AJ119" i="7"/>
  <c r="AI119" i="7"/>
  <c r="AG119" i="7"/>
  <c r="AE119" i="7" s="1"/>
  <c r="AF119" i="7"/>
  <c r="GN118" i="7"/>
  <c r="GM118" i="7"/>
  <c r="AW118" i="7"/>
  <c r="AT118" i="7"/>
  <c r="AS118" i="7"/>
  <c r="AR118" i="7"/>
  <c r="AQ118" i="7"/>
  <c r="AP118" i="7"/>
  <c r="AO118" i="7"/>
  <c r="AN118" i="7"/>
  <c r="AM118" i="7"/>
  <c r="AL118" i="7"/>
  <c r="AK118" i="7"/>
  <c r="AJ118" i="7"/>
  <c r="AI118" i="7"/>
  <c r="AG118" i="7"/>
  <c r="AF118" i="7" s="1"/>
  <c r="AE118" i="7"/>
  <c r="GN117" i="7"/>
  <c r="GM117" i="7"/>
  <c r="AW117" i="7"/>
  <c r="AV117" i="7"/>
  <c r="AT117" i="7"/>
  <c r="AS117" i="7"/>
  <c r="AR117" i="7"/>
  <c r="AQ117" i="7"/>
  <c r="AP117" i="7"/>
  <c r="AO117" i="7"/>
  <c r="AN117" i="7"/>
  <c r="AM117" i="7"/>
  <c r="AL117" i="7"/>
  <c r="AK117" i="7"/>
  <c r="AJ117" i="7"/>
  <c r="AI117" i="7"/>
  <c r="AG117" i="7"/>
  <c r="AE117" i="7" s="1"/>
  <c r="AF117" i="7"/>
  <c r="GN116" i="7"/>
  <c r="GM116" i="7"/>
  <c r="AW116" i="7"/>
  <c r="AT116" i="7"/>
  <c r="AS116" i="7"/>
  <c r="AR116" i="7"/>
  <c r="AQ116" i="7"/>
  <c r="AP116" i="7"/>
  <c r="AO116" i="7"/>
  <c r="AN116" i="7"/>
  <c r="AM116" i="7"/>
  <c r="AL116" i="7"/>
  <c r="AK116" i="7"/>
  <c r="AJ116" i="7"/>
  <c r="AI116" i="7"/>
  <c r="AG116" i="7"/>
  <c r="AF116" i="7" s="1"/>
  <c r="AE116" i="7"/>
  <c r="GN115" i="7"/>
  <c r="GM115" i="7"/>
  <c r="AW115" i="7"/>
  <c r="AV115" i="7"/>
  <c r="AT115" i="7"/>
  <c r="AS115" i="7"/>
  <c r="AR115" i="7"/>
  <c r="AQ115" i="7"/>
  <c r="AP115" i="7"/>
  <c r="AO115" i="7"/>
  <c r="AN115" i="7"/>
  <c r="AM115" i="7"/>
  <c r="AL115" i="7"/>
  <c r="AK115" i="7"/>
  <c r="AJ115" i="7"/>
  <c r="AI115" i="7"/>
  <c r="AG115" i="7"/>
  <c r="AF115" i="7" s="1"/>
  <c r="GN114" i="7"/>
  <c r="GM114" i="7"/>
  <c r="AW114" i="7"/>
  <c r="AT114" i="7"/>
  <c r="AS114" i="7"/>
  <c r="AR114" i="7"/>
  <c r="AQ114" i="7"/>
  <c r="AP114" i="7"/>
  <c r="AO114" i="7"/>
  <c r="AN114" i="7"/>
  <c r="AM114" i="7"/>
  <c r="AL114" i="7"/>
  <c r="AK114" i="7"/>
  <c r="AJ114" i="7"/>
  <c r="AI114" i="7"/>
  <c r="AG114" i="7"/>
  <c r="AF114" i="7" s="1"/>
  <c r="AE114" i="7"/>
  <c r="GN113" i="7"/>
  <c r="GM113" i="7"/>
  <c r="AW113" i="7"/>
  <c r="AV113" i="7"/>
  <c r="AT113" i="7"/>
  <c r="AS113" i="7"/>
  <c r="AR113" i="7"/>
  <c r="AQ113" i="7"/>
  <c r="AP113" i="7"/>
  <c r="AO113" i="7"/>
  <c r="AN113" i="7"/>
  <c r="AM113" i="7"/>
  <c r="AL113" i="7"/>
  <c r="AK113" i="7"/>
  <c r="AJ113" i="7"/>
  <c r="AI113" i="7"/>
  <c r="AG113" i="7"/>
  <c r="AE113" i="7" s="1"/>
  <c r="AF113" i="7"/>
  <c r="GN112" i="7"/>
  <c r="GM112" i="7"/>
  <c r="AW112" i="7"/>
  <c r="AT112" i="7"/>
  <c r="AS112" i="7"/>
  <c r="AR112" i="7"/>
  <c r="AQ112" i="7"/>
  <c r="AP112" i="7"/>
  <c r="AO112" i="7"/>
  <c r="AN112" i="7"/>
  <c r="AM112" i="7"/>
  <c r="AL112" i="7"/>
  <c r="AK112" i="7"/>
  <c r="AJ112" i="7"/>
  <c r="AI112" i="7"/>
  <c r="AG112" i="7"/>
  <c r="AF112" i="7" s="1"/>
  <c r="GN111" i="7"/>
  <c r="GM111" i="7"/>
  <c r="AW111" i="7"/>
  <c r="AV111" i="7"/>
  <c r="AT111" i="7"/>
  <c r="AS111" i="7"/>
  <c r="AR111" i="7"/>
  <c r="AQ111" i="7"/>
  <c r="AP111" i="7"/>
  <c r="AO111" i="7"/>
  <c r="AN111" i="7"/>
  <c r="AM111" i="7"/>
  <c r="AL111" i="7"/>
  <c r="AK111" i="7"/>
  <c r="AJ111" i="7"/>
  <c r="AI111" i="7"/>
  <c r="AG111" i="7"/>
  <c r="AE111" i="7" s="1"/>
  <c r="AF111" i="7"/>
  <c r="GN110" i="7"/>
  <c r="GM110" i="7"/>
  <c r="AW110" i="7"/>
  <c r="AT110" i="7"/>
  <c r="AS110" i="7"/>
  <c r="AR110" i="7"/>
  <c r="AQ110" i="7"/>
  <c r="AP110" i="7"/>
  <c r="AO110" i="7"/>
  <c r="AN110" i="7"/>
  <c r="AM110" i="7"/>
  <c r="AL110" i="7"/>
  <c r="AK110" i="7"/>
  <c r="AJ110" i="7"/>
  <c r="AI110" i="7"/>
  <c r="AG110" i="7"/>
  <c r="AF110" i="7" s="1"/>
  <c r="GN109" i="7"/>
  <c r="GM109" i="7"/>
  <c r="AW109" i="7"/>
  <c r="AV109" i="7"/>
  <c r="AT109" i="7"/>
  <c r="AS109" i="7"/>
  <c r="AR109" i="7"/>
  <c r="AQ109" i="7"/>
  <c r="AP109" i="7"/>
  <c r="AO109" i="7"/>
  <c r="AN109" i="7"/>
  <c r="AM109" i="7"/>
  <c r="AL109" i="7"/>
  <c r="AK109" i="7"/>
  <c r="AJ109" i="7"/>
  <c r="AI109" i="7"/>
  <c r="AG109" i="7"/>
  <c r="AF109" i="7"/>
  <c r="AE109" i="7"/>
  <c r="GN108" i="7"/>
  <c r="GM108" i="7"/>
  <c r="AW108" i="7"/>
  <c r="AT108" i="7"/>
  <c r="AS108" i="7"/>
  <c r="AR108" i="7"/>
  <c r="AQ108" i="7"/>
  <c r="AP108" i="7"/>
  <c r="AO108" i="7"/>
  <c r="AN108" i="7"/>
  <c r="AM108" i="7"/>
  <c r="AL108" i="7"/>
  <c r="AK108" i="7"/>
  <c r="AJ108" i="7"/>
  <c r="AI108" i="7"/>
  <c r="AG108" i="7"/>
  <c r="AV108" i="7" s="1"/>
  <c r="GN107" i="7"/>
  <c r="GM107" i="7"/>
  <c r="AW107" i="7"/>
  <c r="AV107" i="7"/>
  <c r="AT107" i="7"/>
  <c r="AS107" i="7"/>
  <c r="AR107" i="7"/>
  <c r="AQ107" i="7"/>
  <c r="AP107" i="7"/>
  <c r="AO107" i="7"/>
  <c r="AN107" i="7"/>
  <c r="AM107" i="7"/>
  <c r="AL107" i="7"/>
  <c r="AK107" i="7"/>
  <c r="AJ107" i="7"/>
  <c r="AI107" i="7"/>
  <c r="AG107" i="7"/>
  <c r="AE107" i="7" s="1"/>
  <c r="AF107" i="7"/>
  <c r="GN106" i="7"/>
  <c r="GM106" i="7"/>
  <c r="AW106" i="7"/>
  <c r="AT106" i="7"/>
  <c r="AS106" i="7"/>
  <c r="AR106" i="7"/>
  <c r="AQ106" i="7"/>
  <c r="AP106" i="7"/>
  <c r="AO106" i="7"/>
  <c r="AN106" i="7"/>
  <c r="AM106" i="7"/>
  <c r="AL106" i="7"/>
  <c r="AK106" i="7"/>
  <c r="AJ106" i="7"/>
  <c r="AI106" i="7"/>
  <c r="AG106" i="7"/>
  <c r="AF106" i="7" s="1"/>
  <c r="GN105" i="7"/>
  <c r="GM105" i="7"/>
  <c r="AW105" i="7"/>
  <c r="AV105" i="7"/>
  <c r="AT105" i="7"/>
  <c r="AS105" i="7"/>
  <c r="AR105" i="7"/>
  <c r="AQ105" i="7"/>
  <c r="AP105" i="7"/>
  <c r="AO105" i="7"/>
  <c r="AN105" i="7"/>
  <c r="AM105" i="7"/>
  <c r="AL105" i="7"/>
  <c r="AK105" i="7"/>
  <c r="AJ105" i="7"/>
  <c r="AI105" i="7"/>
  <c r="AG105" i="7"/>
  <c r="AF105" i="7"/>
  <c r="AE105" i="7"/>
  <c r="GN104" i="7"/>
  <c r="GM104" i="7"/>
  <c r="AW104" i="7"/>
  <c r="AV104" i="7"/>
  <c r="AT104" i="7"/>
  <c r="AS104" i="7"/>
  <c r="AR104" i="7"/>
  <c r="AQ104" i="7"/>
  <c r="AP104" i="7"/>
  <c r="AO104" i="7"/>
  <c r="AN104" i="7"/>
  <c r="AM104" i="7"/>
  <c r="AL104" i="7"/>
  <c r="AK104" i="7"/>
  <c r="AJ104" i="7"/>
  <c r="AI104" i="7"/>
  <c r="AG104" i="7"/>
  <c r="AF104" i="7" s="1"/>
  <c r="AE104" i="7"/>
  <c r="GN103" i="7"/>
  <c r="GM103" i="7"/>
  <c r="AW103" i="7"/>
  <c r="AV103" i="7"/>
  <c r="AT103" i="7"/>
  <c r="AS103" i="7"/>
  <c r="AR103" i="7"/>
  <c r="AQ103" i="7"/>
  <c r="AP103" i="7"/>
  <c r="AO103" i="7"/>
  <c r="AN103" i="7"/>
  <c r="AM103" i="7"/>
  <c r="AL103" i="7"/>
  <c r="AK103" i="7"/>
  <c r="AJ103" i="7"/>
  <c r="AI103" i="7"/>
  <c r="AG103" i="7"/>
  <c r="AE103" i="7" s="1"/>
  <c r="AF103" i="7"/>
  <c r="GN102" i="7"/>
  <c r="GM102" i="7"/>
  <c r="AW102" i="7"/>
  <c r="AT102" i="7"/>
  <c r="AS102" i="7"/>
  <c r="AR102" i="7"/>
  <c r="AQ102" i="7"/>
  <c r="AP102" i="7"/>
  <c r="AO102" i="7"/>
  <c r="AN102" i="7"/>
  <c r="AM102" i="7"/>
  <c r="AL102" i="7"/>
  <c r="AK102" i="7"/>
  <c r="AJ102" i="7"/>
  <c r="AI102" i="7"/>
  <c r="AG102" i="7"/>
  <c r="AF102" i="7" s="1"/>
  <c r="AE102" i="7"/>
  <c r="GN101" i="7"/>
  <c r="GM101" i="7"/>
  <c r="AW101" i="7"/>
  <c r="AV101" i="7"/>
  <c r="AT101" i="7"/>
  <c r="AS101" i="7"/>
  <c r="AR101" i="7"/>
  <c r="AQ101" i="7"/>
  <c r="AP101" i="7"/>
  <c r="AO101" i="7"/>
  <c r="AN101" i="7"/>
  <c r="AM101" i="7"/>
  <c r="AL101" i="7"/>
  <c r="AK101" i="7"/>
  <c r="AJ101" i="7"/>
  <c r="AI101" i="7"/>
  <c r="AG101" i="7"/>
  <c r="AE101" i="7" s="1"/>
  <c r="AF101" i="7"/>
  <c r="GN100" i="7"/>
  <c r="GM100" i="7"/>
  <c r="AW100" i="7"/>
  <c r="AT100" i="7"/>
  <c r="AS100" i="7"/>
  <c r="AR100" i="7"/>
  <c r="AQ100" i="7"/>
  <c r="AP100" i="7"/>
  <c r="AO100" i="7"/>
  <c r="AN100" i="7"/>
  <c r="AM100" i="7"/>
  <c r="AL100" i="7"/>
  <c r="AK100" i="7"/>
  <c r="AJ100" i="7"/>
  <c r="AI100" i="7"/>
  <c r="AG100" i="7"/>
  <c r="AF100" i="7" s="1"/>
  <c r="AE100" i="7"/>
  <c r="GN99" i="7"/>
  <c r="GM99" i="7"/>
  <c r="AW99" i="7"/>
  <c r="AV99" i="7"/>
  <c r="AT99" i="7"/>
  <c r="AS99" i="7"/>
  <c r="AR99" i="7"/>
  <c r="AQ99" i="7"/>
  <c r="AP99" i="7"/>
  <c r="AO99" i="7"/>
  <c r="AN99" i="7"/>
  <c r="AM99" i="7"/>
  <c r="AL99" i="7"/>
  <c r="AK99" i="7"/>
  <c r="AJ99" i="7"/>
  <c r="AI99" i="7"/>
  <c r="AG99" i="7"/>
  <c r="AF99" i="7" s="1"/>
  <c r="GN98" i="7"/>
  <c r="GM98" i="7"/>
  <c r="AW98" i="7"/>
  <c r="AT98" i="7"/>
  <c r="AS98" i="7"/>
  <c r="AR98" i="7"/>
  <c r="AQ98" i="7"/>
  <c r="AP98" i="7"/>
  <c r="AO98" i="7"/>
  <c r="AN98" i="7"/>
  <c r="AM98" i="7"/>
  <c r="AL98" i="7"/>
  <c r="AK98" i="7"/>
  <c r="AJ98" i="7"/>
  <c r="AI98" i="7"/>
  <c r="AG98" i="7"/>
  <c r="AF98" i="7" s="1"/>
  <c r="AE98" i="7"/>
  <c r="GN97" i="7"/>
  <c r="GM97" i="7"/>
  <c r="AW97" i="7"/>
  <c r="AV97" i="7"/>
  <c r="AT97" i="7"/>
  <c r="AS97" i="7"/>
  <c r="AR97" i="7"/>
  <c r="AQ97" i="7"/>
  <c r="AP97" i="7"/>
  <c r="AO97" i="7"/>
  <c r="AN97" i="7"/>
  <c r="AM97" i="7"/>
  <c r="AL97" i="7"/>
  <c r="AK97" i="7"/>
  <c r="AJ97" i="7"/>
  <c r="AI97" i="7"/>
  <c r="AG97" i="7"/>
  <c r="AE97" i="7" s="1"/>
  <c r="AF97" i="7"/>
  <c r="GN96" i="7"/>
  <c r="GM96" i="7"/>
  <c r="AW96" i="7"/>
  <c r="AT96" i="7"/>
  <c r="AS96" i="7"/>
  <c r="AR96" i="7"/>
  <c r="AQ96" i="7"/>
  <c r="AP96" i="7"/>
  <c r="AO96" i="7"/>
  <c r="AN96" i="7"/>
  <c r="AM96" i="7"/>
  <c r="AL96" i="7"/>
  <c r="AK96" i="7"/>
  <c r="AJ96" i="7"/>
  <c r="AI96" i="7"/>
  <c r="AG96" i="7"/>
  <c r="AF96" i="7" s="1"/>
  <c r="GN95" i="7"/>
  <c r="GM95" i="7"/>
  <c r="AW95" i="7"/>
  <c r="AV95" i="7"/>
  <c r="AT95" i="7"/>
  <c r="AS95" i="7"/>
  <c r="AR95" i="7"/>
  <c r="AQ95" i="7"/>
  <c r="AP95" i="7"/>
  <c r="AO95" i="7"/>
  <c r="AN95" i="7"/>
  <c r="AM95" i="7"/>
  <c r="AL95" i="7"/>
  <c r="AK95" i="7"/>
  <c r="AJ95" i="7"/>
  <c r="AI95" i="7"/>
  <c r="AG95" i="7"/>
  <c r="AE95" i="7" s="1"/>
  <c r="AF95" i="7"/>
  <c r="GN94" i="7"/>
  <c r="GM94" i="7"/>
  <c r="AW94" i="7"/>
  <c r="AT94" i="7"/>
  <c r="AS94" i="7"/>
  <c r="AR94" i="7"/>
  <c r="AQ94" i="7"/>
  <c r="AP94" i="7"/>
  <c r="AO94" i="7"/>
  <c r="AN94" i="7"/>
  <c r="AM94" i="7"/>
  <c r="AL94" i="7"/>
  <c r="AK94" i="7"/>
  <c r="AJ94" i="7"/>
  <c r="AI94" i="7"/>
  <c r="AG94" i="7"/>
  <c r="AF94" i="7" s="1"/>
  <c r="GN93" i="7"/>
  <c r="GM93" i="7"/>
  <c r="AW93" i="7"/>
  <c r="AV93" i="7"/>
  <c r="AT93" i="7"/>
  <c r="AS93" i="7"/>
  <c r="AR93" i="7"/>
  <c r="AQ93" i="7"/>
  <c r="AP93" i="7"/>
  <c r="AO93" i="7"/>
  <c r="AN93" i="7"/>
  <c r="AM93" i="7"/>
  <c r="AL93" i="7"/>
  <c r="AK93" i="7"/>
  <c r="AJ93" i="7"/>
  <c r="AI93" i="7"/>
  <c r="AG93" i="7"/>
  <c r="AF93" i="7"/>
  <c r="AE93" i="7"/>
  <c r="GN92" i="7"/>
  <c r="GM92" i="7"/>
  <c r="AW92" i="7"/>
  <c r="AT92" i="7"/>
  <c r="AS92" i="7"/>
  <c r="AR92" i="7"/>
  <c r="AQ92" i="7"/>
  <c r="AP92" i="7"/>
  <c r="AO92" i="7"/>
  <c r="AN92" i="7"/>
  <c r="AM92" i="7"/>
  <c r="AL92" i="7"/>
  <c r="AK92" i="7"/>
  <c r="AJ92" i="7"/>
  <c r="AI92" i="7"/>
  <c r="AG92" i="7"/>
  <c r="AV92" i="7" s="1"/>
  <c r="GN91" i="7"/>
  <c r="GM91" i="7"/>
  <c r="AW91" i="7"/>
  <c r="AV91" i="7"/>
  <c r="AT91" i="7"/>
  <c r="AS91" i="7"/>
  <c r="AR91" i="7"/>
  <c r="AQ91" i="7"/>
  <c r="AP91" i="7"/>
  <c r="AO91" i="7"/>
  <c r="AN91" i="7"/>
  <c r="AM91" i="7"/>
  <c r="AL91" i="7"/>
  <c r="AK91" i="7"/>
  <c r="AJ91" i="7"/>
  <c r="AI91" i="7"/>
  <c r="AG91" i="7"/>
  <c r="AF91" i="7"/>
  <c r="AE91" i="7"/>
  <c r="GN90" i="7"/>
  <c r="GM90" i="7"/>
  <c r="AW90" i="7"/>
  <c r="AT90" i="7"/>
  <c r="AS90" i="7"/>
  <c r="AR90" i="7"/>
  <c r="AQ90" i="7"/>
  <c r="AP90" i="7"/>
  <c r="AO90" i="7"/>
  <c r="AN90" i="7"/>
  <c r="AM90" i="7"/>
  <c r="AL90" i="7"/>
  <c r="AK90" i="7"/>
  <c r="AJ90" i="7"/>
  <c r="AI90" i="7"/>
  <c r="AG90" i="7"/>
  <c r="AF90" i="7" s="1"/>
  <c r="GN89" i="7"/>
  <c r="GM89" i="7"/>
  <c r="AW89" i="7"/>
  <c r="AV89" i="7"/>
  <c r="AT89" i="7"/>
  <c r="AS89" i="7"/>
  <c r="AR89" i="7"/>
  <c r="AQ89" i="7"/>
  <c r="AP89" i="7"/>
  <c r="AO89" i="7"/>
  <c r="AN89" i="7"/>
  <c r="AM89" i="7"/>
  <c r="AL89" i="7"/>
  <c r="AK89" i="7"/>
  <c r="AJ89" i="7"/>
  <c r="AI89" i="7"/>
  <c r="AG89" i="7"/>
  <c r="AF89" i="7"/>
  <c r="AE89" i="7"/>
  <c r="GN88" i="7"/>
  <c r="GM88" i="7"/>
  <c r="AW88" i="7"/>
  <c r="AV88" i="7"/>
  <c r="AT88" i="7"/>
  <c r="AS88" i="7"/>
  <c r="AR88" i="7"/>
  <c r="AQ88" i="7"/>
  <c r="AP88" i="7"/>
  <c r="AO88" i="7"/>
  <c r="AN88" i="7"/>
  <c r="AM88" i="7"/>
  <c r="AL88" i="7"/>
  <c r="AK88" i="7"/>
  <c r="AJ88" i="7"/>
  <c r="AI88" i="7"/>
  <c r="AG88" i="7"/>
  <c r="AF88" i="7" s="1"/>
  <c r="AE88" i="7"/>
  <c r="GN87" i="7"/>
  <c r="GM87" i="7"/>
  <c r="AW87" i="7"/>
  <c r="AV87" i="7"/>
  <c r="AT87" i="7"/>
  <c r="AS87" i="7"/>
  <c r="AR87" i="7"/>
  <c r="AQ87" i="7"/>
  <c r="AP87" i="7"/>
  <c r="AO87" i="7"/>
  <c r="AN87" i="7"/>
  <c r="AM87" i="7"/>
  <c r="AL87" i="7"/>
  <c r="AK87" i="7"/>
  <c r="AJ87" i="7"/>
  <c r="AI87" i="7"/>
  <c r="AG87" i="7"/>
  <c r="AE87" i="7" s="1"/>
  <c r="AF87" i="7"/>
  <c r="GN86" i="7"/>
  <c r="GM86" i="7"/>
  <c r="AW86" i="7"/>
  <c r="AT86" i="7"/>
  <c r="AS86" i="7"/>
  <c r="AR86" i="7"/>
  <c r="AQ86" i="7"/>
  <c r="AP86" i="7"/>
  <c r="AO86" i="7"/>
  <c r="AN86" i="7"/>
  <c r="AM86" i="7"/>
  <c r="AL86" i="7"/>
  <c r="AK86" i="7"/>
  <c r="AJ86" i="7"/>
  <c r="AI86" i="7"/>
  <c r="AG86" i="7"/>
  <c r="AF86" i="7" s="1"/>
  <c r="AE86" i="7"/>
  <c r="GN85" i="7"/>
  <c r="GM85" i="7"/>
  <c r="AW85" i="7"/>
  <c r="AT85" i="7"/>
  <c r="AS85" i="7"/>
  <c r="AR85" i="7"/>
  <c r="AQ85" i="7"/>
  <c r="AP85" i="7"/>
  <c r="AO85" i="7"/>
  <c r="AN85" i="7"/>
  <c r="AM85" i="7"/>
  <c r="AL85" i="7"/>
  <c r="AK85" i="7"/>
  <c r="AJ85" i="7"/>
  <c r="AI85" i="7"/>
  <c r="AG85" i="7"/>
  <c r="AE85" i="7" s="1"/>
  <c r="AF85" i="7"/>
  <c r="GN84" i="7"/>
  <c r="GM84" i="7"/>
  <c r="AW84" i="7"/>
  <c r="AV84" i="7"/>
  <c r="AT84" i="7"/>
  <c r="AS84" i="7"/>
  <c r="AR84" i="7"/>
  <c r="AQ84" i="7"/>
  <c r="AP84" i="7"/>
  <c r="AO84" i="7"/>
  <c r="AN84" i="7"/>
  <c r="AM84" i="7"/>
  <c r="AL84" i="7"/>
  <c r="AK84" i="7"/>
  <c r="AJ84" i="7"/>
  <c r="AI84" i="7"/>
  <c r="AG84" i="7"/>
  <c r="AF84" i="7" s="1"/>
  <c r="AE84" i="7"/>
  <c r="GN83" i="7"/>
  <c r="GM83" i="7"/>
  <c r="AW83" i="7"/>
  <c r="AV83" i="7"/>
  <c r="AT83" i="7"/>
  <c r="AS83" i="7"/>
  <c r="AR83" i="7"/>
  <c r="AQ83" i="7"/>
  <c r="AP83" i="7"/>
  <c r="AO83" i="7"/>
  <c r="AN83" i="7"/>
  <c r="AM83" i="7"/>
  <c r="AL83" i="7"/>
  <c r="AK83" i="7"/>
  <c r="AJ83" i="7"/>
  <c r="AI83" i="7"/>
  <c r="AG83" i="7"/>
  <c r="AF83" i="7" s="1"/>
  <c r="GN82" i="7"/>
  <c r="GM82" i="7"/>
  <c r="AW82" i="7"/>
  <c r="AT82" i="7"/>
  <c r="AS82" i="7"/>
  <c r="AR82" i="7"/>
  <c r="AQ82" i="7"/>
  <c r="AP82" i="7"/>
  <c r="AO82" i="7"/>
  <c r="AN82" i="7"/>
  <c r="AM82" i="7"/>
  <c r="AL82" i="7"/>
  <c r="AK82" i="7"/>
  <c r="AJ82" i="7"/>
  <c r="AI82" i="7"/>
  <c r="AG82" i="7"/>
  <c r="AF82" i="7" s="1"/>
  <c r="AE82" i="7"/>
  <c r="GN81" i="7"/>
  <c r="GM81" i="7"/>
  <c r="AW81" i="7"/>
  <c r="AV81" i="7"/>
  <c r="AT81" i="7"/>
  <c r="AS81" i="7"/>
  <c r="AR81" i="7"/>
  <c r="AQ81" i="7"/>
  <c r="AP81" i="7"/>
  <c r="AO81" i="7"/>
  <c r="AN81" i="7"/>
  <c r="AM81" i="7"/>
  <c r="AL81" i="7"/>
  <c r="AK81" i="7"/>
  <c r="AJ81" i="7"/>
  <c r="AI81" i="7"/>
  <c r="AG81" i="7"/>
  <c r="AE81" i="7" s="1"/>
  <c r="AF81" i="7"/>
  <c r="GN80" i="7"/>
  <c r="GM80" i="7"/>
  <c r="AW80" i="7"/>
  <c r="AT80" i="7"/>
  <c r="AS80" i="7"/>
  <c r="AR80" i="7"/>
  <c r="AQ80" i="7"/>
  <c r="AP80" i="7"/>
  <c r="AO80" i="7"/>
  <c r="AN80" i="7"/>
  <c r="AM80" i="7"/>
  <c r="AL80" i="7"/>
  <c r="AK80" i="7"/>
  <c r="AJ80" i="7"/>
  <c r="AI80" i="7"/>
  <c r="AG80" i="7"/>
  <c r="AF80" i="7" s="1"/>
  <c r="GN79" i="7"/>
  <c r="GM79" i="7"/>
  <c r="AW79" i="7"/>
  <c r="AV79" i="7"/>
  <c r="AT79" i="7"/>
  <c r="AS79" i="7"/>
  <c r="AR79" i="7"/>
  <c r="AQ79" i="7"/>
  <c r="AP79" i="7"/>
  <c r="AO79" i="7"/>
  <c r="AN79" i="7"/>
  <c r="AM79" i="7"/>
  <c r="AL79" i="7"/>
  <c r="AK79" i="7"/>
  <c r="AJ79" i="7"/>
  <c r="AI79" i="7"/>
  <c r="AG79" i="7"/>
  <c r="AF79" i="7"/>
  <c r="AE79" i="7"/>
  <c r="GN78" i="7"/>
  <c r="GM78" i="7"/>
  <c r="AW78" i="7"/>
  <c r="AT78" i="7"/>
  <c r="AS78" i="7"/>
  <c r="AR78" i="7"/>
  <c r="AQ78" i="7"/>
  <c r="AP78" i="7"/>
  <c r="AO78" i="7"/>
  <c r="AN78" i="7"/>
  <c r="AM78" i="7"/>
  <c r="AL78" i="7"/>
  <c r="AK78" i="7"/>
  <c r="AJ78" i="7"/>
  <c r="AI78" i="7"/>
  <c r="AG78" i="7"/>
  <c r="AF78" i="7" s="1"/>
  <c r="GN77" i="7"/>
  <c r="GM77" i="7"/>
  <c r="AW77" i="7"/>
  <c r="AV77" i="7"/>
  <c r="AT77" i="7"/>
  <c r="AS77" i="7"/>
  <c r="AR77" i="7"/>
  <c r="AQ77" i="7"/>
  <c r="AP77" i="7"/>
  <c r="AO77" i="7"/>
  <c r="AN77" i="7"/>
  <c r="AM77" i="7"/>
  <c r="AL77" i="7"/>
  <c r="AK77" i="7"/>
  <c r="AJ77" i="7"/>
  <c r="AI77" i="7"/>
  <c r="AG77" i="7"/>
  <c r="AF77" i="7"/>
  <c r="AE77" i="7"/>
  <c r="GN76" i="7"/>
  <c r="GM76" i="7"/>
  <c r="AW76" i="7"/>
  <c r="AT76" i="7"/>
  <c r="AS76" i="7"/>
  <c r="AR76" i="7"/>
  <c r="AQ76" i="7"/>
  <c r="AP76" i="7"/>
  <c r="AO76" i="7"/>
  <c r="AN76" i="7"/>
  <c r="AM76" i="7"/>
  <c r="AL76" i="7"/>
  <c r="AK76" i="7"/>
  <c r="AJ76" i="7"/>
  <c r="AI76" i="7"/>
  <c r="AG76" i="7"/>
  <c r="AV76" i="7" s="1"/>
  <c r="GN75" i="7"/>
  <c r="GM75" i="7"/>
  <c r="AW75" i="7"/>
  <c r="AV75" i="7"/>
  <c r="AT75" i="7"/>
  <c r="AS75" i="7"/>
  <c r="AR75" i="7"/>
  <c r="AQ75" i="7"/>
  <c r="AP75" i="7"/>
  <c r="AO75" i="7"/>
  <c r="AN75" i="7"/>
  <c r="AM75" i="7"/>
  <c r="AL75" i="7"/>
  <c r="AK75" i="7"/>
  <c r="AJ75" i="7"/>
  <c r="AI75" i="7"/>
  <c r="AG75" i="7"/>
  <c r="AE75" i="7" s="1"/>
  <c r="AF75" i="7"/>
  <c r="GN74" i="7"/>
  <c r="GM74" i="7"/>
  <c r="AW74" i="7"/>
  <c r="AT74" i="7"/>
  <c r="AS74" i="7"/>
  <c r="AR74" i="7"/>
  <c r="AQ74" i="7"/>
  <c r="AP74" i="7"/>
  <c r="AO74" i="7"/>
  <c r="AN74" i="7"/>
  <c r="AM74" i="7"/>
  <c r="AL74" i="7"/>
  <c r="AK74" i="7"/>
  <c r="AJ74" i="7"/>
  <c r="AI74" i="7"/>
  <c r="AG74" i="7"/>
  <c r="AF74" i="7" s="1"/>
  <c r="GN73" i="7"/>
  <c r="GM73" i="7"/>
  <c r="AW73" i="7"/>
  <c r="AV73" i="7"/>
  <c r="AT73" i="7"/>
  <c r="AS73" i="7"/>
  <c r="AR73" i="7"/>
  <c r="AQ73" i="7"/>
  <c r="AP73" i="7"/>
  <c r="AO73" i="7"/>
  <c r="AN73" i="7"/>
  <c r="AM73" i="7"/>
  <c r="AL73" i="7"/>
  <c r="AK73" i="7"/>
  <c r="AJ73" i="7"/>
  <c r="AI73" i="7"/>
  <c r="AG73" i="7"/>
  <c r="AF73" i="7"/>
  <c r="AE73" i="7"/>
  <c r="GN72" i="7"/>
  <c r="GM72" i="7"/>
  <c r="AW72" i="7"/>
  <c r="AV72" i="7"/>
  <c r="AT72" i="7"/>
  <c r="AS72" i="7"/>
  <c r="AR72" i="7"/>
  <c r="AQ72" i="7"/>
  <c r="AP72" i="7"/>
  <c r="AO72" i="7"/>
  <c r="AN72" i="7"/>
  <c r="AM72" i="7"/>
  <c r="AL72" i="7"/>
  <c r="AK72" i="7"/>
  <c r="AJ72" i="7"/>
  <c r="AI72" i="7"/>
  <c r="AG72" i="7"/>
  <c r="AF72" i="7" s="1"/>
  <c r="AE72" i="7"/>
  <c r="GN71" i="7"/>
  <c r="GM71" i="7"/>
  <c r="AW71" i="7"/>
  <c r="AV71" i="7"/>
  <c r="AT71" i="7"/>
  <c r="AS71" i="7"/>
  <c r="AR71" i="7"/>
  <c r="AQ71" i="7"/>
  <c r="AP71" i="7"/>
  <c r="AO71" i="7"/>
  <c r="AN71" i="7"/>
  <c r="AM71" i="7"/>
  <c r="AL71" i="7"/>
  <c r="AK71" i="7"/>
  <c r="AJ71" i="7"/>
  <c r="AI71" i="7"/>
  <c r="AG71" i="7"/>
  <c r="AE71" i="7" s="1"/>
  <c r="AF71" i="7"/>
  <c r="GN70" i="7"/>
  <c r="GM70" i="7"/>
  <c r="AW70" i="7"/>
  <c r="AT70" i="7"/>
  <c r="AS70" i="7"/>
  <c r="AR70" i="7"/>
  <c r="AQ70" i="7"/>
  <c r="AP70" i="7"/>
  <c r="AO70" i="7"/>
  <c r="AN70" i="7"/>
  <c r="AM70" i="7"/>
  <c r="AL70" i="7"/>
  <c r="AK70" i="7"/>
  <c r="AJ70" i="7"/>
  <c r="AI70" i="7"/>
  <c r="AG70" i="7"/>
  <c r="AF70" i="7" s="1"/>
  <c r="AE70" i="7"/>
  <c r="GN69" i="7"/>
  <c r="GM69" i="7"/>
  <c r="AW69" i="7"/>
  <c r="AT69" i="7"/>
  <c r="AS69" i="7"/>
  <c r="AR69" i="7"/>
  <c r="AQ69" i="7"/>
  <c r="AP69" i="7"/>
  <c r="AO69" i="7"/>
  <c r="AN69" i="7"/>
  <c r="AM69" i="7"/>
  <c r="AL69" i="7"/>
  <c r="AK69" i="7"/>
  <c r="AJ69" i="7"/>
  <c r="AI69" i="7"/>
  <c r="AG69" i="7"/>
  <c r="AE69" i="7" s="1"/>
  <c r="AF69" i="7"/>
  <c r="GN68" i="7"/>
  <c r="GM68" i="7"/>
  <c r="AW68" i="7"/>
  <c r="AV68" i="7"/>
  <c r="AT68" i="7"/>
  <c r="AS68" i="7"/>
  <c r="AR68" i="7"/>
  <c r="AQ68" i="7"/>
  <c r="AP68" i="7"/>
  <c r="AO68" i="7"/>
  <c r="AN68" i="7"/>
  <c r="AM68" i="7"/>
  <c r="AL68" i="7"/>
  <c r="AK68" i="7"/>
  <c r="AJ68" i="7"/>
  <c r="AI68" i="7"/>
  <c r="AG68" i="7"/>
  <c r="AF68" i="7" s="1"/>
  <c r="AE68" i="7"/>
  <c r="GN67" i="7"/>
  <c r="GM67" i="7"/>
  <c r="AW67" i="7"/>
  <c r="AV67" i="7"/>
  <c r="AT67" i="7"/>
  <c r="AS67" i="7"/>
  <c r="AR67" i="7"/>
  <c r="AQ67" i="7"/>
  <c r="AP67" i="7"/>
  <c r="AO67" i="7"/>
  <c r="AN67" i="7"/>
  <c r="AM67" i="7"/>
  <c r="AL67" i="7"/>
  <c r="AK67" i="7"/>
  <c r="AJ67" i="7"/>
  <c r="AI67" i="7"/>
  <c r="AG67" i="7"/>
  <c r="AF67" i="7" s="1"/>
  <c r="GN66" i="7"/>
  <c r="GM66" i="7"/>
  <c r="AW66" i="7"/>
  <c r="AT66" i="7"/>
  <c r="AS66" i="7"/>
  <c r="AR66" i="7"/>
  <c r="AQ66" i="7"/>
  <c r="AP66" i="7"/>
  <c r="AO66" i="7"/>
  <c r="AN66" i="7"/>
  <c r="AM66" i="7"/>
  <c r="AL66" i="7"/>
  <c r="AK66" i="7"/>
  <c r="AJ66" i="7"/>
  <c r="AI66" i="7"/>
  <c r="AG66" i="7"/>
  <c r="AF66" i="7" s="1"/>
  <c r="AE66" i="7"/>
  <c r="GN65" i="7"/>
  <c r="GM65" i="7"/>
  <c r="AW65" i="7"/>
  <c r="AV65" i="7"/>
  <c r="AT65" i="7"/>
  <c r="AS65" i="7"/>
  <c r="AR65" i="7"/>
  <c r="AQ65" i="7"/>
  <c r="AP65" i="7"/>
  <c r="AO65" i="7"/>
  <c r="AN65" i="7"/>
  <c r="AM65" i="7"/>
  <c r="AL65" i="7"/>
  <c r="AK65" i="7"/>
  <c r="AJ65" i="7"/>
  <c r="AI65" i="7"/>
  <c r="AG65" i="7"/>
  <c r="AE65" i="7" s="1"/>
  <c r="AF65" i="7"/>
  <c r="GN64" i="7"/>
  <c r="GM64" i="7"/>
  <c r="AW64" i="7"/>
  <c r="AT64" i="7"/>
  <c r="AS64" i="7"/>
  <c r="AR64" i="7"/>
  <c r="AQ64" i="7"/>
  <c r="AP64" i="7"/>
  <c r="AO64" i="7"/>
  <c r="AN64" i="7"/>
  <c r="AM64" i="7"/>
  <c r="AL64" i="7"/>
  <c r="AK64" i="7"/>
  <c r="AJ64" i="7"/>
  <c r="AI64" i="7"/>
  <c r="AG64" i="7"/>
  <c r="AF64" i="7" s="1"/>
  <c r="GN63" i="7"/>
  <c r="GM63" i="7"/>
  <c r="AW63" i="7"/>
  <c r="AV63" i="7"/>
  <c r="AT63" i="7"/>
  <c r="AS63" i="7"/>
  <c r="AR63" i="7"/>
  <c r="AQ63" i="7"/>
  <c r="AP63" i="7"/>
  <c r="AO63" i="7"/>
  <c r="AN63" i="7"/>
  <c r="AM63" i="7"/>
  <c r="AL63" i="7"/>
  <c r="AK63" i="7"/>
  <c r="AJ63" i="7"/>
  <c r="AI63" i="7"/>
  <c r="AG63" i="7"/>
  <c r="AE63" i="7" s="1"/>
  <c r="AF63" i="7"/>
  <c r="GN62" i="7"/>
  <c r="GM62" i="7"/>
  <c r="AW62" i="7"/>
  <c r="AT62" i="7"/>
  <c r="AS62" i="7"/>
  <c r="AR62" i="7"/>
  <c r="AQ62" i="7"/>
  <c r="AP62" i="7"/>
  <c r="AO62" i="7"/>
  <c r="AN62" i="7"/>
  <c r="AM62" i="7"/>
  <c r="AL62" i="7"/>
  <c r="AK62" i="7"/>
  <c r="AJ62" i="7"/>
  <c r="AI62" i="7"/>
  <c r="AG62" i="7"/>
  <c r="AF62" i="7" s="1"/>
  <c r="GN61" i="7"/>
  <c r="GM61" i="7"/>
  <c r="AW61" i="7"/>
  <c r="AV61" i="7"/>
  <c r="AT61" i="7"/>
  <c r="AS61" i="7"/>
  <c r="AR61" i="7"/>
  <c r="AQ61" i="7"/>
  <c r="AP61" i="7"/>
  <c r="AO61" i="7"/>
  <c r="AN61" i="7"/>
  <c r="AM61" i="7"/>
  <c r="AL61" i="7"/>
  <c r="AK61" i="7"/>
  <c r="AJ61" i="7"/>
  <c r="AI61" i="7"/>
  <c r="AG61" i="7"/>
  <c r="AF61" i="7"/>
  <c r="AE61" i="7"/>
  <c r="GN60" i="7"/>
  <c r="GM60" i="7"/>
  <c r="AW60" i="7"/>
  <c r="AT60" i="7"/>
  <c r="AS60" i="7"/>
  <c r="AR60" i="7"/>
  <c r="AQ60" i="7"/>
  <c r="AP60" i="7"/>
  <c r="AO60" i="7"/>
  <c r="AN60" i="7"/>
  <c r="AM60" i="7"/>
  <c r="AL60" i="7"/>
  <c r="AK60" i="7"/>
  <c r="AJ60" i="7"/>
  <c r="AI60" i="7"/>
  <c r="AG60" i="7"/>
  <c r="AV60" i="7" s="1"/>
  <c r="GN59" i="7"/>
  <c r="GM59" i="7"/>
  <c r="AW59" i="7"/>
  <c r="AV59" i="7"/>
  <c r="AT59" i="7"/>
  <c r="AS59" i="7"/>
  <c r="AR59" i="7"/>
  <c r="AQ59" i="7"/>
  <c r="AP59" i="7"/>
  <c r="AO59" i="7"/>
  <c r="AN59" i="7"/>
  <c r="AM59" i="7"/>
  <c r="AL59" i="7"/>
  <c r="AK59" i="7"/>
  <c r="AJ59" i="7"/>
  <c r="AI59" i="7"/>
  <c r="AG59" i="7"/>
  <c r="AE59" i="7" s="1"/>
  <c r="AF59" i="7"/>
  <c r="GN58" i="7"/>
  <c r="GM58" i="7"/>
  <c r="AW58" i="7"/>
  <c r="AT58" i="7"/>
  <c r="AS58" i="7"/>
  <c r="AR58" i="7"/>
  <c r="AQ58" i="7"/>
  <c r="AP58" i="7"/>
  <c r="AO58" i="7"/>
  <c r="AN58" i="7"/>
  <c r="AM58" i="7"/>
  <c r="AL58" i="7"/>
  <c r="AK58" i="7"/>
  <c r="AJ58" i="7"/>
  <c r="AI58" i="7"/>
  <c r="AG58" i="7"/>
  <c r="AF58" i="7" s="1"/>
  <c r="GN57" i="7"/>
  <c r="GM57" i="7"/>
  <c r="AW57" i="7"/>
  <c r="AV57" i="7"/>
  <c r="AT57" i="7"/>
  <c r="AS57" i="7"/>
  <c r="AR57" i="7"/>
  <c r="AQ57" i="7"/>
  <c r="AP57" i="7"/>
  <c r="AO57" i="7"/>
  <c r="AN57" i="7"/>
  <c r="AM57" i="7"/>
  <c r="AL57" i="7"/>
  <c r="AK57" i="7"/>
  <c r="AJ57" i="7"/>
  <c r="AI57" i="7"/>
  <c r="AG57" i="7"/>
  <c r="AF57" i="7"/>
  <c r="AE57" i="7"/>
  <c r="GN56" i="7"/>
  <c r="GM56" i="7"/>
  <c r="AW56" i="7"/>
  <c r="AV56" i="7"/>
  <c r="AT56" i="7"/>
  <c r="AS56" i="7"/>
  <c r="AR56" i="7"/>
  <c r="AQ56" i="7"/>
  <c r="AP56" i="7"/>
  <c r="AO56" i="7"/>
  <c r="AN56" i="7"/>
  <c r="AM56" i="7"/>
  <c r="AL56" i="7"/>
  <c r="AK56" i="7"/>
  <c r="AJ56" i="7"/>
  <c r="AI56" i="7"/>
  <c r="AG56" i="7"/>
  <c r="AF56" i="7" s="1"/>
  <c r="AE56" i="7"/>
  <c r="GN55" i="7"/>
  <c r="GM55" i="7"/>
  <c r="AW55" i="7"/>
  <c r="AV55" i="7"/>
  <c r="AT55" i="7"/>
  <c r="AS55" i="7"/>
  <c r="AR55" i="7"/>
  <c r="AQ55" i="7"/>
  <c r="AP55" i="7"/>
  <c r="AO55" i="7"/>
  <c r="AN55" i="7"/>
  <c r="AM55" i="7"/>
  <c r="AL55" i="7"/>
  <c r="AK55" i="7"/>
  <c r="AJ55" i="7"/>
  <c r="AI55" i="7"/>
  <c r="AG55" i="7"/>
  <c r="AE55" i="7" s="1"/>
  <c r="AF55" i="7"/>
  <c r="GN54" i="7"/>
  <c r="GM54" i="7"/>
  <c r="AW54" i="7"/>
  <c r="AT54" i="7"/>
  <c r="AS54" i="7"/>
  <c r="AR54" i="7"/>
  <c r="AQ54" i="7"/>
  <c r="AP54" i="7"/>
  <c r="AO54" i="7"/>
  <c r="AN54" i="7"/>
  <c r="AM54" i="7"/>
  <c r="AL54" i="7"/>
  <c r="AK54" i="7"/>
  <c r="AJ54" i="7"/>
  <c r="AI54" i="7"/>
  <c r="AG54" i="7"/>
  <c r="AF54" i="7" s="1"/>
  <c r="AE54" i="7"/>
  <c r="GN53" i="7"/>
  <c r="GM53" i="7"/>
  <c r="AW53" i="7"/>
  <c r="AT53" i="7"/>
  <c r="AS53" i="7"/>
  <c r="AR53" i="7"/>
  <c r="AQ53" i="7"/>
  <c r="AP53" i="7"/>
  <c r="AO53" i="7"/>
  <c r="AN53" i="7"/>
  <c r="AM53" i="7"/>
  <c r="AL53" i="7"/>
  <c r="AK53" i="7"/>
  <c r="AJ53" i="7"/>
  <c r="AI53" i="7"/>
  <c r="AG53" i="7"/>
  <c r="AE53" i="7" s="1"/>
  <c r="AF53" i="7"/>
  <c r="GN52" i="7"/>
  <c r="GM52" i="7"/>
  <c r="AW52" i="7"/>
  <c r="AV52" i="7"/>
  <c r="AT52" i="7"/>
  <c r="AS52" i="7"/>
  <c r="AR52" i="7"/>
  <c r="AQ52" i="7"/>
  <c r="AP52" i="7"/>
  <c r="AO52" i="7"/>
  <c r="AN52" i="7"/>
  <c r="AM52" i="7"/>
  <c r="AL52" i="7"/>
  <c r="AK52" i="7"/>
  <c r="AJ52" i="7"/>
  <c r="AI52" i="7"/>
  <c r="AG52" i="7"/>
  <c r="AF52" i="7" s="1"/>
  <c r="AE52" i="7"/>
  <c r="GN51" i="7"/>
  <c r="GM51" i="7"/>
  <c r="AW51" i="7"/>
  <c r="AV51" i="7"/>
  <c r="AT51" i="7"/>
  <c r="AS51" i="7"/>
  <c r="AR51" i="7"/>
  <c r="AQ51" i="7"/>
  <c r="AP51" i="7"/>
  <c r="AO51" i="7"/>
  <c r="AN51" i="7"/>
  <c r="AM51" i="7"/>
  <c r="AL51" i="7"/>
  <c r="AK51" i="7"/>
  <c r="AJ51" i="7"/>
  <c r="AI51" i="7"/>
  <c r="AG51" i="7"/>
  <c r="AF51" i="7" s="1"/>
  <c r="GN50" i="7"/>
  <c r="GM50" i="7"/>
  <c r="AW50" i="7"/>
  <c r="AT50" i="7"/>
  <c r="AS50" i="7"/>
  <c r="AR50" i="7"/>
  <c r="AQ50" i="7"/>
  <c r="AP50" i="7"/>
  <c r="AO50" i="7"/>
  <c r="AN50" i="7"/>
  <c r="AM50" i="7"/>
  <c r="AL50" i="7"/>
  <c r="AK50" i="7"/>
  <c r="AJ50" i="7"/>
  <c r="AI50" i="7"/>
  <c r="AG50" i="7"/>
  <c r="AF50" i="7" s="1"/>
  <c r="AE50" i="7"/>
  <c r="GN49" i="7"/>
  <c r="GM49" i="7"/>
  <c r="AW49" i="7"/>
  <c r="AV49" i="7"/>
  <c r="AT49" i="7"/>
  <c r="AS49" i="7"/>
  <c r="AR49" i="7"/>
  <c r="AQ49" i="7"/>
  <c r="AP49" i="7"/>
  <c r="AO49" i="7"/>
  <c r="AN49" i="7"/>
  <c r="AM49" i="7"/>
  <c r="AL49" i="7"/>
  <c r="AK49" i="7"/>
  <c r="AJ49" i="7"/>
  <c r="AI49" i="7"/>
  <c r="AG49" i="7"/>
  <c r="AE49" i="7" s="1"/>
  <c r="AF49" i="7"/>
  <c r="GN48" i="7"/>
  <c r="GM48" i="7"/>
  <c r="AW48" i="7"/>
  <c r="AT48" i="7"/>
  <c r="AS48" i="7"/>
  <c r="AR48" i="7"/>
  <c r="AQ48" i="7"/>
  <c r="AP48" i="7"/>
  <c r="AO48" i="7"/>
  <c r="AN48" i="7"/>
  <c r="AM48" i="7"/>
  <c r="AL48" i="7"/>
  <c r="AK48" i="7"/>
  <c r="AJ48" i="7"/>
  <c r="AI48" i="7"/>
  <c r="AG48" i="7"/>
  <c r="AF48" i="7" s="1"/>
  <c r="GN47" i="7"/>
  <c r="GM47" i="7"/>
  <c r="AW47" i="7"/>
  <c r="AV47" i="7"/>
  <c r="AT47" i="7"/>
  <c r="AS47" i="7"/>
  <c r="AR47" i="7"/>
  <c r="AQ47" i="7"/>
  <c r="AP47" i="7"/>
  <c r="AO47" i="7"/>
  <c r="AN47" i="7"/>
  <c r="AM47" i="7"/>
  <c r="AL47" i="7"/>
  <c r="AK47" i="7"/>
  <c r="AJ47" i="7"/>
  <c r="AI47" i="7"/>
  <c r="AG47" i="7"/>
  <c r="AF47" i="7"/>
  <c r="AE47" i="7"/>
  <c r="GN46" i="7"/>
  <c r="GM46" i="7"/>
  <c r="AW46" i="7"/>
  <c r="AT46" i="7"/>
  <c r="AS46" i="7"/>
  <c r="AR46" i="7"/>
  <c r="AQ46" i="7"/>
  <c r="AP46" i="7"/>
  <c r="AO46" i="7"/>
  <c r="AN46" i="7"/>
  <c r="AM46" i="7"/>
  <c r="AL46" i="7"/>
  <c r="AK46" i="7"/>
  <c r="AJ46" i="7"/>
  <c r="AI46" i="7"/>
  <c r="AG46" i="7"/>
  <c r="AF46" i="7" s="1"/>
  <c r="GN45" i="7"/>
  <c r="GM45" i="7"/>
  <c r="AW45" i="7"/>
  <c r="AV45" i="7"/>
  <c r="AT45" i="7"/>
  <c r="AS45" i="7"/>
  <c r="AR45" i="7"/>
  <c r="AQ45" i="7"/>
  <c r="AP45" i="7"/>
  <c r="AO45" i="7"/>
  <c r="AN45" i="7"/>
  <c r="AM45" i="7"/>
  <c r="AL45" i="7"/>
  <c r="AK45" i="7"/>
  <c r="AJ45" i="7"/>
  <c r="AI45" i="7"/>
  <c r="AG45" i="7"/>
  <c r="AF45" i="7"/>
  <c r="AE45" i="7"/>
  <c r="GN44" i="7"/>
  <c r="GM44" i="7"/>
  <c r="AW44" i="7"/>
  <c r="AT44" i="7"/>
  <c r="AS44" i="7"/>
  <c r="AR44" i="7"/>
  <c r="AQ44" i="7"/>
  <c r="AP44" i="7"/>
  <c r="AO44" i="7"/>
  <c r="AN44" i="7"/>
  <c r="AM44" i="7"/>
  <c r="AL44" i="7"/>
  <c r="AK44" i="7"/>
  <c r="AJ44" i="7"/>
  <c r="AI44" i="7"/>
  <c r="AG44" i="7"/>
  <c r="AV44" i="7" s="1"/>
  <c r="GN43" i="7"/>
  <c r="GM43" i="7"/>
  <c r="AW43" i="7"/>
  <c r="AV43" i="7"/>
  <c r="AT43" i="7"/>
  <c r="AS43" i="7"/>
  <c r="AR43" i="7"/>
  <c r="AQ43" i="7"/>
  <c r="AP43" i="7"/>
  <c r="AO43" i="7"/>
  <c r="AN43" i="7"/>
  <c r="AM43" i="7"/>
  <c r="AL43" i="7"/>
  <c r="AK43" i="7"/>
  <c r="AJ43" i="7"/>
  <c r="AI43" i="7"/>
  <c r="AG43" i="7"/>
  <c r="AE43" i="7" s="1"/>
  <c r="AF43" i="7"/>
  <c r="GN42" i="7"/>
  <c r="GM42" i="7"/>
  <c r="AW42" i="7"/>
  <c r="AT42" i="7"/>
  <c r="AS42" i="7"/>
  <c r="AR42" i="7"/>
  <c r="AQ42" i="7"/>
  <c r="AP42" i="7"/>
  <c r="AO42" i="7"/>
  <c r="AN42" i="7"/>
  <c r="AM42" i="7"/>
  <c r="AL42" i="7"/>
  <c r="AK42" i="7"/>
  <c r="AJ42" i="7"/>
  <c r="AI42" i="7"/>
  <c r="AG42" i="7"/>
  <c r="AF42" i="7" s="1"/>
  <c r="GN41" i="7"/>
  <c r="GM41" i="7"/>
  <c r="AW41" i="7"/>
  <c r="AV41" i="7"/>
  <c r="AT41" i="7"/>
  <c r="AS41" i="7"/>
  <c r="AR41" i="7"/>
  <c r="AQ41" i="7"/>
  <c r="AP41" i="7"/>
  <c r="AO41" i="7"/>
  <c r="AN41" i="7"/>
  <c r="AM41" i="7"/>
  <c r="AL41" i="7"/>
  <c r="AK41" i="7"/>
  <c r="AJ41" i="7"/>
  <c r="AI41" i="7"/>
  <c r="AG41" i="7"/>
  <c r="AF41" i="7"/>
  <c r="AE41" i="7"/>
  <c r="GN40" i="7"/>
  <c r="GM40" i="7"/>
  <c r="AW40" i="7"/>
  <c r="AV40" i="7"/>
  <c r="AT40" i="7"/>
  <c r="AS40" i="7"/>
  <c r="AR40" i="7"/>
  <c r="AQ40" i="7"/>
  <c r="AP40" i="7"/>
  <c r="AO40" i="7"/>
  <c r="AN40" i="7"/>
  <c r="AM40" i="7"/>
  <c r="AL40" i="7"/>
  <c r="AK40" i="7"/>
  <c r="AJ40" i="7"/>
  <c r="AI40" i="7"/>
  <c r="AG40" i="7"/>
  <c r="AF40" i="7" s="1"/>
  <c r="AE40" i="7"/>
  <c r="GN39" i="7"/>
  <c r="GM39" i="7"/>
  <c r="AW39" i="7"/>
  <c r="AV39" i="7"/>
  <c r="AT39" i="7"/>
  <c r="AS39" i="7"/>
  <c r="AR39" i="7"/>
  <c r="AQ39" i="7"/>
  <c r="AP39" i="7"/>
  <c r="AO39" i="7"/>
  <c r="AN39" i="7"/>
  <c r="AM39" i="7"/>
  <c r="AL39" i="7"/>
  <c r="AK39" i="7"/>
  <c r="AJ39" i="7"/>
  <c r="AI39" i="7"/>
  <c r="AG39" i="7"/>
  <c r="AE39" i="7" s="1"/>
  <c r="AF39" i="7"/>
  <c r="GN38" i="7"/>
  <c r="GM38" i="7"/>
  <c r="AW38" i="7"/>
  <c r="AT38" i="7"/>
  <c r="AS38" i="7"/>
  <c r="AR38" i="7"/>
  <c r="AQ38" i="7"/>
  <c r="AP38" i="7"/>
  <c r="AO38" i="7"/>
  <c r="AN38" i="7"/>
  <c r="AM38" i="7"/>
  <c r="AL38" i="7"/>
  <c r="AK38" i="7"/>
  <c r="AJ38" i="7"/>
  <c r="AI38" i="7"/>
  <c r="AG38" i="7"/>
  <c r="AF38" i="7" s="1"/>
  <c r="AE38" i="7"/>
  <c r="GN37" i="7"/>
  <c r="GM37" i="7"/>
  <c r="AW37" i="7"/>
  <c r="AT37" i="7"/>
  <c r="AS37" i="7"/>
  <c r="AR37" i="7"/>
  <c r="AQ37" i="7"/>
  <c r="AP37" i="7"/>
  <c r="AO37" i="7"/>
  <c r="AN37" i="7"/>
  <c r="AM37" i="7"/>
  <c r="AL37" i="7"/>
  <c r="AK37" i="7"/>
  <c r="AJ37" i="7"/>
  <c r="AI37" i="7"/>
  <c r="AG37" i="7"/>
  <c r="AE37" i="7" s="1"/>
  <c r="AF37" i="7"/>
  <c r="GN36" i="7"/>
  <c r="GM36" i="7"/>
  <c r="AW36" i="7"/>
  <c r="AV36" i="7"/>
  <c r="AT36" i="7"/>
  <c r="AS36" i="7"/>
  <c r="AR36" i="7"/>
  <c r="AQ36" i="7"/>
  <c r="AP36" i="7"/>
  <c r="AO36" i="7"/>
  <c r="AN36" i="7"/>
  <c r="AM36" i="7"/>
  <c r="AL36" i="7"/>
  <c r="AK36" i="7"/>
  <c r="AJ36" i="7"/>
  <c r="AI36" i="7"/>
  <c r="AG36" i="7"/>
  <c r="AF36" i="7"/>
  <c r="AE36" i="7"/>
  <c r="GN35" i="7"/>
  <c r="GM35" i="7"/>
  <c r="AW35" i="7"/>
  <c r="AV35" i="7"/>
  <c r="AT35" i="7"/>
  <c r="AS35" i="7"/>
  <c r="AR35" i="7"/>
  <c r="AQ35" i="7"/>
  <c r="AP35" i="7"/>
  <c r="AO35" i="7"/>
  <c r="AN35" i="7"/>
  <c r="AM35" i="7"/>
  <c r="AL35" i="7"/>
  <c r="AK35" i="7"/>
  <c r="AJ35" i="7"/>
  <c r="AI35" i="7"/>
  <c r="AG35" i="7"/>
  <c r="AE35" i="7" s="1"/>
  <c r="AF35" i="7"/>
  <c r="GN34" i="7"/>
  <c r="GM34" i="7"/>
  <c r="AW34" i="7"/>
  <c r="AT34" i="7"/>
  <c r="AS34" i="7"/>
  <c r="AR34" i="7"/>
  <c r="AQ34" i="7"/>
  <c r="AP34" i="7"/>
  <c r="AO34" i="7"/>
  <c r="AN34" i="7"/>
  <c r="AM34" i="7"/>
  <c r="AL34" i="7"/>
  <c r="AK34" i="7"/>
  <c r="AJ34" i="7"/>
  <c r="AI34" i="7"/>
  <c r="AG34" i="7"/>
  <c r="AF34" i="7" s="1"/>
  <c r="AE34" i="7"/>
  <c r="GN33" i="7"/>
  <c r="GM33" i="7"/>
  <c r="AW33" i="7"/>
  <c r="AV33" i="7"/>
  <c r="AT33" i="7"/>
  <c r="AS33" i="7"/>
  <c r="AR33" i="7"/>
  <c r="AQ33" i="7"/>
  <c r="AP33" i="7"/>
  <c r="AO33" i="7"/>
  <c r="AN33" i="7"/>
  <c r="AM33" i="7"/>
  <c r="AL33" i="7"/>
  <c r="AK33" i="7"/>
  <c r="AJ33" i="7"/>
  <c r="AI33" i="7"/>
  <c r="AG33" i="7"/>
  <c r="AE33" i="7" s="1"/>
  <c r="AF33" i="7"/>
  <c r="GN32" i="7"/>
  <c r="GM32" i="7"/>
  <c r="AW32" i="7"/>
  <c r="AT32" i="7"/>
  <c r="AS32" i="7"/>
  <c r="AR32" i="7"/>
  <c r="AQ32" i="7"/>
  <c r="AP32" i="7"/>
  <c r="AO32" i="7"/>
  <c r="AN32" i="7"/>
  <c r="AM32" i="7"/>
  <c r="AL32" i="7"/>
  <c r="AK32" i="7"/>
  <c r="AJ32" i="7"/>
  <c r="AI32" i="7"/>
  <c r="AG32" i="7"/>
  <c r="AF32" i="7" s="1"/>
  <c r="GN31" i="7"/>
  <c r="GM31" i="7"/>
  <c r="AW31" i="7"/>
  <c r="AV31" i="7"/>
  <c r="AT31" i="7"/>
  <c r="AS31" i="7"/>
  <c r="AR31" i="7"/>
  <c r="AQ31" i="7"/>
  <c r="AP31" i="7"/>
  <c r="AO31" i="7"/>
  <c r="AN31" i="7"/>
  <c r="AM31" i="7"/>
  <c r="AL31" i="7"/>
  <c r="AK31" i="7"/>
  <c r="AJ31" i="7"/>
  <c r="AI31" i="7"/>
  <c r="AG31" i="7"/>
  <c r="AF31" i="7" s="1"/>
  <c r="GN30" i="7"/>
  <c r="GM30" i="7"/>
  <c r="AW30" i="7"/>
  <c r="AT30" i="7"/>
  <c r="AS30" i="7"/>
  <c r="AR30" i="7"/>
  <c r="AQ30" i="7"/>
  <c r="AP30" i="7"/>
  <c r="AO30" i="7"/>
  <c r="AN30" i="7"/>
  <c r="AM30" i="7"/>
  <c r="AL30" i="7"/>
  <c r="AK30" i="7"/>
  <c r="AJ30" i="7"/>
  <c r="AI30" i="7"/>
  <c r="AG30" i="7"/>
  <c r="AF30" i="7" s="1"/>
  <c r="GN29" i="7"/>
  <c r="GM29" i="7"/>
  <c r="AW29" i="7"/>
  <c r="AV29" i="7"/>
  <c r="AT29" i="7"/>
  <c r="AS29" i="7"/>
  <c r="AR29" i="7"/>
  <c r="AQ29" i="7"/>
  <c r="AP29" i="7"/>
  <c r="AO29" i="7"/>
  <c r="AN29" i="7"/>
  <c r="AM29" i="7"/>
  <c r="AL29" i="7"/>
  <c r="AK29" i="7"/>
  <c r="AJ29" i="7"/>
  <c r="AI29" i="7"/>
  <c r="AG29" i="7"/>
  <c r="AF29" i="7"/>
  <c r="AE29" i="7"/>
  <c r="GN28" i="7"/>
  <c r="GM28" i="7"/>
  <c r="AW28" i="7"/>
  <c r="AT28" i="7"/>
  <c r="AS28" i="7"/>
  <c r="AR28" i="7"/>
  <c r="AQ28" i="7"/>
  <c r="AP28" i="7"/>
  <c r="AO28" i="7"/>
  <c r="AN28" i="7"/>
  <c r="AM28" i="7"/>
  <c r="AL28" i="7"/>
  <c r="AK28" i="7"/>
  <c r="AJ28" i="7"/>
  <c r="AI28" i="7"/>
  <c r="AG28" i="7"/>
  <c r="AV28" i="7" s="1"/>
  <c r="GN27" i="7"/>
  <c r="GM27" i="7"/>
  <c r="AW27" i="7"/>
  <c r="AV27" i="7"/>
  <c r="AT27" i="7"/>
  <c r="AS27" i="7"/>
  <c r="AR27" i="7"/>
  <c r="AQ27" i="7"/>
  <c r="AP27" i="7"/>
  <c r="AO27" i="7"/>
  <c r="AN27" i="7"/>
  <c r="AM27" i="7"/>
  <c r="AL27" i="7"/>
  <c r="AK27" i="7"/>
  <c r="AJ27" i="7"/>
  <c r="AI27" i="7"/>
  <c r="AG27" i="7"/>
  <c r="AE27" i="7" s="1"/>
  <c r="AF27" i="7"/>
  <c r="GN26" i="7"/>
  <c r="GM26" i="7"/>
  <c r="AW26" i="7"/>
  <c r="AT26" i="7"/>
  <c r="AS26" i="7"/>
  <c r="AR26" i="7"/>
  <c r="AQ26" i="7"/>
  <c r="AP26" i="7"/>
  <c r="AO26" i="7"/>
  <c r="AN26" i="7"/>
  <c r="AM26" i="7"/>
  <c r="AL26" i="7"/>
  <c r="AK26" i="7"/>
  <c r="AJ26" i="7"/>
  <c r="AI26" i="7"/>
  <c r="AG26" i="7"/>
  <c r="AF26" i="7" s="1"/>
  <c r="GN25" i="7"/>
  <c r="GM25" i="7"/>
  <c r="AW25" i="7"/>
  <c r="AV25" i="7"/>
  <c r="AT25" i="7"/>
  <c r="AS25" i="7"/>
  <c r="AR25" i="7"/>
  <c r="AQ25" i="7"/>
  <c r="AP25" i="7"/>
  <c r="AO25" i="7"/>
  <c r="AN25" i="7"/>
  <c r="AM25" i="7"/>
  <c r="AL25" i="7"/>
  <c r="AK25" i="7"/>
  <c r="AJ25" i="7"/>
  <c r="AI25" i="7"/>
  <c r="AG25" i="7"/>
  <c r="AF25" i="7"/>
  <c r="AE25" i="7"/>
  <c r="GN24" i="7"/>
  <c r="GM24" i="7"/>
  <c r="AW24" i="7"/>
  <c r="AV24" i="7"/>
  <c r="AT24" i="7"/>
  <c r="AS24" i="7"/>
  <c r="AR24" i="7"/>
  <c r="AQ24" i="7"/>
  <c r="AP24" i="7"/>
  <c r="AO24" i="7"/>
  <c r="AN24" i="7"/>
  <c r="AM24" i="7"/>
  <c r="AL24" i="7"/>
  <c r="AK24" i="7"/>
  <c r="AJ24" i="7"/>
  <c r="AI24" i="7"/>
  <c r="AG24" i="7"/>
  <c r="AF24" i="7" s="1"/>
  <c r="AE24" i="7"/>
  <c r="GN23" i="7"/>
  <c r="GM23" i="7"/>
  <c r="AW23" i="7"/>
  <c r="AV23" i="7"/>
  <c r="AT23" i="7"/>
  <c r="AS23" i="7"/>
  <c r="AR23" i="7"/>
  <c r="AQ23" i="7"/>
  <c r="AP23" i="7"/>
  <c r="AO23" i="7"/>
  <c r="AN23" i="7"/>
  <c r="AM23" i="7"/>
  <c r="AL23" i="7"/>
  <c r="AK23" i="7"/>
  <c r="AJ23" i="7"/>
  <c r="AI23" i="7"/>
  <c r="AG23" i="7"/>
  <c r="AE23" i="7" s="1"/>
  <c r="AF23" i="7"/>
  <c r="GM22" i="7"/>
  <c r="AW22" i="7"/>
  <c r="AV22" i="7"/>
  <c r="AT22" i="7"/>
  <c r="AS22" i="7"/>
  <c r="AR22" i="7"/>
  <c r="AQ22" i="7"/>
  <c r="AP22" i="7"/>
  <c r="AO22" i="7"/>
  <c r="AN22" i="7"/>
  <c r="AM22" i="7"/>
  <c r="AL22" i="7"/>
  <c r="AK22" i="7"/>
  <c r="AJ22" i="7"/>
  <c r="AI22" i="7"/>
  <c r="AG22" i="7"/>
  <c r="AE22" i="7" s="1"/>
  <c r="AF22" i="7"/>
  <c r="GN21" i="7"/>
  <c r="GM21" i="7"/>
  <c r="AW21" i="7"/>
  <c r="AT21" i="7"/>
  <c r="AS21" i="7"/>
  <c r="AR21" i="7"/>
  <c r="AQ21" i="7"/>
  <c r="AP21" i="7"/>
  <c r="AO21" i="7"/>
  <c r="AN21" i="7"/>
  <c r="AM21" i="7"/>
  <c r="AL21" i="7"/>
  <c r="AK21" i="7"/>
  <c r="AJ21" i="7"/>
  <c r="AI21" i="7"/>
  <c r="AG21" i="7"/>
  <c r="AF21" i="7" s="1"/>
  <c r="GN20" i="7"/>
  <c r="GM20" i="7"/>
  <c r="AW20" i="7"/>
  <c r="AV20" i="7"/>
  <c r="AT20" i="7"/>
  <c r="AS20" i="7"/>
  <c r="AR20" i="7"/>
  <c r="AQ20" i="7"/>
  <c r="AP20" i="7"/>
  <c r="AO20" i="7"/>
  <c r="AN20" i="7"/>
  <c r="AM20" i="7"/>
  <c r="AL20" i="7"/>
  <c r="AK20" i="7"/>
  <c r="AJ20" i="7"/>
  <c r="AI20" i="7"/>
  <c r="AG20" i="7"/>
  <c r="AF20" i="7"/>
  <c r="AE20" i="7"/>
  <c r="GN19" i="7"/>
  <c r="GM19" i="7"/>
  <c r="AW19" i="7"/>
  <c r="AT19" i="7"/>
  <c r="AS19" i="7"/>
  <c r="AR19" i="7"/>
  <c r="AQ19" i="7"/>
  <c r="AP19" i="7"/>
  <c r="AO19" i="7"/>
  <c r="AN19" i="7"/>
  <c r="AM19" i="7"/>
  <c r="AL19" i="7"/>
  <c r="AK19" i="7"/>
  <c r="AJ19" i="7"/>
  <c r="AI19" i="7"/>
  <c r="AG19" i="7"/>
  <c r="AF19" i="7" s="1"/>
  <c r="GN18" i="7"/>
  <c r="GM18" i="7"/>
  <c r="AW18" i="7"/>
  <c r="AV18" i="7"/>
  <c r="AT18" i="7"/>
  <c r="AS18" i="7"/>
  <c r="AR18" i="7"/>
  <c r="AQ18" i="7"/>
  <c r="AP18" i="7"/>
  <c r="AO18" i="7"/>
  <c r="AN18" i="7"/>
  <c r="AM18" i="7"/>
  <c r="AL18" i="7"/>
  <c r="AK18" i="7"/>
  <c r="AJ18" i="7"/>
  <c r="AI18" i="7"/>
  <c r="AG18" i="7"/>
  <c r="AF18" i="7"/>
  <c r="AE18" i="7"/>
  <c r="GN17" i="7"/>
  <c r="GM17" i="7"/>
  <c r="AW17" i="7"/>
  <c r="AT17" i="7"/>
  <c r="AS17" i="7"/>
  <c r="AR17" i="7"/>
  <c r="AQ17" i="7"/>
  <c r="AP17" i="7"/>
  <c r="AO17" i="7"/>
  <c r="AN17" i="7"/>
  <c r="AM17" i="7"/>
  <c r="AL17" i="7"/>
  <c r="AK17" i="7"/>
  <c r="AJ17" i="7"/>
  <c r="AI17" i="7"/>
  <c r="AG17" i="7"/>
  <c r="AV17" i="7" s="1"/>
  <c r="GN16" i="7"/>
  <c r="GM16" i="7"/>
  <c r="AW16" i="7"/>
  <c r="AV16" i="7"/>
  <c r="AT16" i="7"/>
  <c r="AS16" i="7"/>
  <c r="AR16" i="7"/>
  <c r="AQ16" i="7"/>
  <c r="AP16" i="7"/>
  <c r="AO16" i="7"/>
  <c r="AN16" i="7"/>
  <c r="AM16" i="7"/>
  <c r="AL16" i="7"/>
  <c r="AK16" i="7"/>
  <c r="AJ16" i="7"/>
  <c r="AI16" i="7"/>
  <c r="AG16" i="7"/>
  <c r="AE16" i="7" s="1"/>
  <c r="AF16" i="7"/>
  <c r="GN15" i="7"/>
  <c r="GM15" i="7"/>
  <c r="AW15" i="7"/>
  <c r="AT15" i="7"/>
  <c r="AS15" i="7"/>
  <c r="AR15" i="7"/>
  <c r="AQ15" i="7"/>
  <c r="AP15" i="7"/>
  <c r="AO15" i="7"/>
  <c r="AN15" i="7"/>
  <c r="AM15" i="7"/>
  <c r="AL15" i="7"/>
  <c r="AK15" i="7"/>
  <c r="AJ15" i="7"/>
  <c r="AI15" i="7"/>
  <c r="AG15" i="7"/>
  <c r="AF15" i="7" s="1"/>
  <c r="GN14" i="7"/>
  <c r="GM14" i="7"/>
  <c r="AW14" i="7"/>
  <c r="AV14" i="7"/>
  <c r="AT14" i="7"/>
  <c r="AS14" i="7"/>
  <c r="AR14" i="7"/>
  <c r="AQ14" i="7"/>
  <c r="AP14" i="7"/>
  <c r="AO14" i="7"/>
  <c r="AN14" i="7"/>
  <c r="AM14" i="7"/>
  <c r="AL14" i="7"/>
  <c r="AK14" i="7"/>
  <c r="AJ14" i="7"/>
  <c r="AI14" i="7"/>
  <c r="AG14" i="7"/>
  <c r="AF14" i="7"/>
  <c r="AE14" i="7"/>
  <c r="GN13" i="7"/>
  <c r="GM13" i="7"/>
  <c r="AW13" i="7"/>
  <c r="AT13" i="7"/>
  <c r="AS13" i="7"/>
  <c r="AR13" i="7"/>
  <c r="AQ13" i="7"/>
  <c r="AP13" i="7"/>
  <c r="AO13" i="7"/>
  <c r="AN13" i="7"/>
  <c r="AM13" i="7"/>
  <c r="AL13" i="7"/>
  <c r="AK13" i="7"/>
  <c r="AJ13" i="7"/>
  <c r="AI13" i="7"/>
  <c r="AG13" i="7"/>
  <c r="AF13" i="7" s="1"/>
  <c r="AE13" i="7"/>
  <c r="GN12" i="7"/>
  <c r="GM12" i="7"/>
  <c r="AW12" i="7"/>
  <c r="AV12" i="7"/>
  <c r="AT12" i="7"/>
  <c r="AS12" i="7"/>
  <c r="AR12" i="7"/>
  <c r="AQ12" i="7"/>
  <c r="AP12" i="7"/>
  <c r="AO12" i="7"/>
  <c r="AN12" i="7"/>
  <c r="AM12" i="7"/>
  <c r="AL12" i="7"/>
  <c r="AK12" i="7"/>
  <c r="AJ12" i="7"/>
  <c r="AI12" i="7"/>
  <c r="AG12" i="7"/>
  <c r="AE12" i="7" s="1"/>
  <c r="AF12" i="7"/>
  <c r="GN11" i="7"/>
  <c r="GM11" i="7"/>
  <c r="AW11" i="7"/>
  <c r="AT11" i="7"/>
  <c r="AS11" i="7"/>
  <c r="AR11" i="7"/>
  <c r="AQ11" i="7"/>
  <c r="AP11" i="7"/>
  <c r="AO11" i="7"/>
  <c r="AN11" i="7"/>
  <c r="AM11" i="7"/>
  <c r="AL11" i="7"/>
  <c r="AK11" i="7"/>
  <c r="AJ11" i="7"/>
  <c r="AI11" i="7"/>
  <c r="AG11" i="7"/>
  <c r="AF11" i="7" s="1"/>
  <c r="AE11" i="7"/>
  <c r="GN10" i="7"/>
  <c r="GM10" i="7"/>
  <c r="AW10" i="7"/>
  <c r="AT10" i="7"/>
  <c r="AS10" i="7"/>
  <c r="AR10" i="7"/>
  <c r="AQ10" i="7"/>
  <c r="AP10" i="7"/>
  <c r="AO10" i="7"/>
  <c r="AN10" i="7"/>
  <c r="AM10" i="7"/>
  <c r="AL10" i="7"/>
  <c r="AK10" i="7"/>
  <c r="AJ10" i="7"/>
  <c r="AI10" i="7"/>
  <c r="AG10" i="7"/>
  <c r="AE10" i="7" s="1"/>
  <c r="AF10" i="7"/>
  <c r="GN9" i="7"/>
  <c r="GM9" i="7"/>
  <c r="AW9" i="7"/>
  <c r="AV9" i="7"/>
  <c r="AT9" i="7"/>
  <c r="AS9" i="7"/>
  <c r="AR9" i="7"/>
  <c r="AQ9" i="7"/>
  <c r="AP9" i="7"/>
  <c r="AO9" i="7"/>
  <c r="AN9" i="7"/>
  <c r="AM9" i="7"/>
  <c r="AL9" i="7"/>
  <c r="AK9" i="7"/>
  <c r="AJ9" i="7"/>
  <c r="AI9" i="7"/>
  <c r="AG9" i="7"/>
  <c r="AF9" i="7" s="1"/>
  <c r="AE9" i="7"/>
  <c r="GN8" i="7"/>
  <c r="GM8" i="7"/>
  <c r="AW8" i="7"/>
  <c r="AV8" i="7"/>
  <c r="AT8" i="7"/>
  <c r="AS8" i="7"/>
  <c r="AR8" i="7"/>
  <c r="AQ8" i="7"/>
  <c r="AP8" i="7"/>
  <c r="AO8" i="7"/>
  <c r="AN8" i="7"/>
  <c r="AM8" i="7"/>
  <c r="AL8" i="7"/>
  <c r="AK8" i="7"/>
  <c r="AJ8" i="7"/>
  <c r="AI8" i="7"/>
  <c r="AG8" i="7"/>
  <c r="AF8" i="7" s="1"/>
  <c r="GN7" i="7"/>
  <c r="GM7" i="7"/>
  <c r="AW7" i="7"/>
  <c r="AT7" i="7"/>
  <c r="AS7" i="7"/>
  <c r="AR7" i="7"/>
  <c r="AQ7" i="7"/>
  <c r="AP7" i="7"/>
  <c r="AO7" i="7"/>
  <c r="AN7" i="7"/>
  <c r="AM7" i="7"/>
  <c r="AL7" i="7"/>
  <c r="AK7" i="7"/>
  <c r="AJ7" i="7"/>
  <c r="AI7" i="7"/>
  <c r="AG7" i="7"/>
  <c r="AF7" i="7" s="1"/>
  <c r="AE7" i="7"/>
  <c r="GN6" i="7"/>
  <c r="GM6" i="7"/>
  <c r="AW6" i="7"/>
  <c r="AV6" i="7"/>
  <c r="AT6" i="7"/>
  <c r="AS6" i="7"/>
  <c r="AR6" i="7"/>
  <c r="AQ6" i="7"/>
  <c r="AP6" i="7"/>
  <c r="AO6" i="7"/>
  <c r="AN6" i="7"/>
  <c r="AM6" i="7"/>
  <c r="AL6" i="7"/>
  <c r="AK6" i="7"/>
  <c r="AJ6" i="7"/>
  <c r="AI6" i="7"/>
  <c r="AG6" i="7"/>
  <c r="AE6" i="7" s="1"/>
  <c r="AF6" i="7"/>
  <c r="GN5" i="7"/>
  <c r="GM5" i="7"/>
  <c r="AW5" i="7"/>
  <c r="AT5" i="7"/>
  <c r="AS5" i="7"/>
  <c r="AR5" i="7"/>
  <c r="AQ5" i="7"/>
  <c r="AP5" i="7"/>
  <c r="AO5" i="7"/>
  <c r="AN5" i="7"/>
  <c r="AM5" i="7"/>
  <c r="AL5" i="7"/>
  <c r="AK5" i="7"/>
  <c r="AJ5" i="7"/>
  <c r="AI5" i="7"/>
  <c r="AG5" i="7"/>
  <c r="AF5" i="7" s="1"/>
  <c r="GN4" i="7"/>
  <c r="GM4" i="7"/>
  <c r="AW4" i="7"/>
  <c r="AV4" i="7"/>
  <c r="AT4" i="7"/>
  <c r="AS4" i="7"/>
  <c r="AR4" i="7"/>
  <c r="AQ4" i="7"/>
  <c r="AP4" i="7"/>
  <c r="AO4" i="7"/>
  <c r="AN4" i="7"/>
  <c r="AM4" i="7"/>
  <c r="AL4" i="7"/>
  <c r="AK4" i="7"/>
  <c r="AJ4" i="7"/>
  <c r="AI4" i="7"/>
  <c r="AG4" i="7"/>
  <c r="AF4" i="7" s="1"/>
  <c r="GN3" i="7"/>
  <c r="GM3" i="7"/>
  <c r="AW3" i="7"/>
  <c r="AT3" i="7"/>
  <c r="AS3" i="7"/>
  <c r="AR3" i="7"/>
  <c r="AQ3" i="7"/>
  <c r="AP3" i="7"/>
  <c r="AO3" i="7"/>
  <c r="AN3" i="7"/>
  <c r="AM3" i="7"/>
  <c r="AL3" i="7"/>
  <c r="AK3" i="7"/>
  <c r="AJ3" i="7"/>
  <c r="AI3" i="7"/>
  <c r="AG3" i="7"/>
  <c r="AF3" i="7" s="1"/>
  <c r="GN2" i="7"/>
  <c r="GM2" i="7"/>
  <c r="AW2" i="7"/>
  <c r="AV2" i="7"/>
  <c r="AT2" i="7"/>
  <c r="AS2" i="7"/>
  <c r="AR2" i="7"/>
  <c r="AQ2" i="7"/>
  <c r="AP2" i="7"/>
  <c r="AO2" i="7"/>
  <c r="AN2" i="7"/>
  <c r="AM2" i="7"/>
  <c r="AL2" i="7"/>
  <c r="AK2" i="7"/>
  <c r="AJ2" i="7"/>
  <c r="AI2" i="7"/>
  <c r="AG2" i="7"/>
  <c r="AF2" i="7"/>
  <c r="AE2" i="7"/>
  <c r="AE28" i="7" l="1"/>
  <c r="AE44" i="7"/>
  <c r="AE60" i="7"/>
  <c r="AE76" i="7"/>
  <c r="AE92" i="7"/>
  <c r="AE108" i="7"/>
  <c r="AE124" i="7"/>
  <c r="AE140" i="7"/>
  <c r="AE17" i="7"/>
  <c r="AV7" i="7"/>
  <c r="AF17" i="7"/>
  <c r="AF28" i="7"/>
  <c r="AV34" i="7"/>
  <c r="AF44" i="7"/>
  <c r="AV50" i="7"/>
  <c r="AF60" i="7"/>
  <c r="AV66" i="7"/>
  <c r="AF76" i="7"/>
  <c r="AV82" i="7"/>
  <c r="AF92" i="7"/>
  <c r="AV98" i="7"/>
  <c r="AF108" i="7"/>
  <c r="AV114" i="7"/>
  <c r="AF124" i="7"/>
  <c r="AV130" i="7"/>
  <c r="AF140" i="7"/>
  <c r="AV146" i="7"/>
  <c r="AV13" i="7"/>
  <c r="AV3" i="7"/>
  <c r="AE8" i="7"/>
  <c r="AV19" i="7"/>
  <c r="AV30" i="7"/>
  <c r="AV46" i="7"/>
  <c r="AE51" i="7"/>
  <c r="AV62" i="7"/>
  <c r="AE67" i="7"/>
  <c r="AV78" i="7"/>
  <c r="AE83" i="7"/>
  <c r="AV94" i="7"/>
  <c r="AE99" i="7"/>
  <c r="AV110" i="7"/>
  <c r="AE115" i="7"/>
  <c r="AV126" i="7"/>
  <c r="AE131" i="7"/>
  <c r="AV142" i="7"/>
  <c r="AE147" i="7"/>
  <c r="AE3" i="7"/>
  <c r="AE19" i="7"/>
  <c r="AE30" i="7"/>
  <c r="AE46" i="7"/>
  <c r="AE62" i="7"/>
  <c r="AE78" i="7"/>
  <c r="AE94" i="7"/>
  <c r="AE110" i="7"/>
  <c r="AE126" i="7"/>
  <c r="AV153" i="7"/>
  <c r="AV100" i="7"/>
  <c r="AV116" i="7"/>
  <c r="AV132" i="7"/>
  <c r="AV148" i="7"/>
  <c r="AE132" i="7"/>
  <c r="AV143" i="7"/>
  <c r="AE148" i="7"/>
  <c r="AE4" i="7"/>
  <c r="AV15" i="7"/>
  <c r="AV26" i="7"/>
  <c r="AE31" i="7"/>
  <c r="AV42" i="7"/>
  <c r="AV58" i="7"/>
  <c r="AV74" i="7"/>
  <c r="AV90" i="7"/>
  <c r="AV106" i="7"/>
  <c r="AV122" i="7"/>
  <c r="AV138" i="7"/>
  <c r="AV154" i="7"/>
  <c r="AV10" i="7"/>
  <c r="AE15" i="7"/>
  <c r="AE26" i="7"/>
  <c r="AV37" i="7"/>
  <c r="AE42" i="7"/>
  <c r="AV53" i="7"/>
  <c r="AE58" i="7"/>
  <c r="AV69" i="7"/>
  <c r="AE74" i="7"/>
  <c r="AV85" i="7"/>
  <c r="AE90" i="7"/>
  <c r="AE106" i="7"/>
  <c r="AE122" i="7"/>
  <c r="AE138" i="7"/>
  <c r="AV149" i="7"/>
  <c r="AE154" i="7"/>
  <c r="AV5" i="7"/>
  <c r="AV21" i="7"/>
  <c r="AV32" i="7"/>
  <c r="AV48" i="7"/>
  <c r="AV64" i="7"/>
  <c r="AV80" i="7"/>
  <c r="AV96" i="7"/>
  <c r="AV112" i="7"/>
  <c r="AV128" i="7"/>
  <c r="AV144" i="7"/>
  <c r="AE149" i="7"/>
  <c r="AE5" i="7"/>
  <c r="AE21" i="7"/>
  <c r="AE32" i="7"/>
  <c r="AE48" i="7"/>
  <c r="AE64" i="7"/>
  <c r="AE80" i="7"/>
  <c r="AE96" i="7"/>
  <c r="AE112" i="7"/>
  <c r="AE128" i="7"/>
  <c r="AE144" i="7"/>
  <c r="AV155" i="7"/>
  <c r="AV11" i="7"/>
  <c r="AV38" i="7"/>
  <c r="AV54" i="7"/>
  <c r="AV70" i="7"/>
  <c r="AV86" i="7"/>
  <c r="AV102" i="7"/>
  <c r="AV118" i="7"/>
  <c r="AV134" i="7"/>
  <c r="AV150" i="7"/>
  <c r="AE155" i="7"/>
  <c r="AE134" i="7"/>
  <c r="AE150" i="7"/>
  <c r="CQ3" i="1" l="1"/>
  <c r="CR3" i="1"/>
  <c r="CS3" i="1" s="1"/>
  <c r="CQ4" i="1"/>
  <c r="CR4" i="1"/>
  <c r="CS4" i="1" s="1"/>
  <c r="CQ5" i="1"/>
  <c r="CR5" i="1"/>
  <c r="CS5" i="1" s="1"/>
  <c r="CQ6" i="1"/>
  <c r="CR6" i="1"/>
  <c r="CS6" i="1" s="1"/>
  <c r="CQ7" i="1"/>
  <c r="CR7" i="1"/>
  <c r="CS7" i="1" s="1"/>
  <c r="CQ8" i="1"/>
  <c r="CR8" i="1"/>
  <c r="CS8" i="1" s="1"/>
  <c r="CQ9" i="1"/>
  <c r="CR9" i="1"/>
  <c r="CS9" i="1"/>
  <c r="CQ10" i="1"/>
  <c r="CR10" i="1"/>
  <c r="CS10" i="1" s="1"/>
  <c r="CQ11" i="1"/>
  <c r="CR11" i="1"/>
  <c r="CS11" i="1" s="1"/>
  <c r="CQ12" i="1"/>
  <c r="CR12" i="1"/>
  <c r="CS12" i="1" s="1"/>
  <c r="CQ13" i="1"/>
  <c r="CR13" i="1"/>
  <c r="CS13" i="1" s="1"/>
  <c r="CQ14" i="1"/>
  <c r="CR14" i="1"/>
  <c r="CS14" i="1" s="1"/>
  <c r="CQ15" i="1"/>
  <c r="CR15" i="1"/>
  <c r="CS15" i="1" s="1"/>
  <c r="CQ16" i="1"/>
  <c r="CR16" i="1"/>
  <c r="CS16" i="1"/>
  <c r="CQ17" i="1"/>
  <c r="CR17" i="1"/>
  <c r="CS17" i="1" s="1"/>
  <c r="CQ18" i="1"/>
  <c r="CR18" i="1"/>
  <c r="CS18" i="1" s="1"/>
  <c r="CQ19" i="1"/>
  <c r="CR19" i="1"/>
  <c r="CS19" i="1" s="1"/>
  <c r="CQ20" i="1"/>
  <c r="CR20" i="1"/>
  <c r="CS20" i="1" s="1"/>
  <c r="CQ21" i="1"/>
  <c r="CR21" i="1"/>
  <c r="CS21" i="1" s="1"/>
  <c r="CQ22" i="1"/>
  <c r="CR22" i="1"/>
  <c r="CS22" i="1" s="1"/>
  <c r="CQ23" i="1"/>
  <c r="CR23" i="1"/>
  <c r="CS23" i="1"/>
  <c r="CQ24" i="1"/>
  <c r="CR24" i="1"/>
  <c r="CS24" i="1" s="1"/>
  <c r="CQ25" i="1"/>
  <c r="CR25" i="1"/>
  <c r="CS25" i="1"/>
  <c r="CQ26" i="1"/>
  <c r="CR26" i="1"/>
  <c r="CS26" i="1" s="1"/>
  <c r="CQ27" i="1"/>
  <c r="CR27" i="1"/>
  <c r="CS27" i="1" s="1"/>
  <c r="CQ28" i="1"/>
  <c r="CR28" i="1"/>
  <c r="CS28" i="1" s="1"/>
  <c r="CQ29" i="1"/>
  <c r="CR29" i="1"/>
  <c r="CS29" i="1" s="1"/>
  <c r="CQ30" i="1"/>
  <c r="CR30" i="1"/>
  <c r="CS30" i="1" s="1"/>
  <c r="CQ31" i="1"/>
  <c r="CR31" i="1"/>
  <c r="CS31" i="1" s="1"/>
  <c r="CQ32" i="1"/>
  <c r="CR32" i="1"/>
  <c r="CS32" i="1" s="1"/>
  <c r="CQ33" i="1"/>
  <c r="CR33" i="1"/>
  <c r="CS33" i="1" s="1"/>
  <c r="CQ34" i="1"/>
  <c r="CR34" i="1"/>
  <c r="CS34" i="1" s="1"/>
  <c r="CQ35" i="1"/>
  <c r="CR35" i="1"/>
  <c r="CS35" i="1" s="1"/>
  <c r="CQ36" i="1"/>
  <c r="CR36" i="1"/>
  <c r="CS36" i="1" s="1"/>
  <c r="CQ37" i="1"/>
  <c r="CR37" i="1"/>
  <c r="CS37" i="1" s="1"/>
  <c r="CQ38" i="1"/>
  <c r="CR38" i="1"/>
  <c r="CS38" i="1" s="1"/>
  <c r="CQ39" i="1"/>
  <c r="CR39" i="1"/>
  <c r="CS39" i="1" s="1"/>
  <c r="CQ40" i="1"/>
  <c r="CR40" i="1"/>
  <c r="CS40" i="1" s="1"/>
  <c r="CQ41" i="1"/>
  <c r="CR41" i="1"/>
  <c r="CS41" i="1" s="1"/>
  <c r="CQ42" i="1"/>
  <c r="CR42" i="1"/>
  <c r="CS42" i="1" s="1"/>
  <c r="CQ43" i="1"/>
  <c r="CR43" i="1"/>
  <c r="CS43" i="1" s="1"/>
  <c r="CQ44" i="1"/>
  <c r="CR44" i="1"/>
  <c r="CS44" i="1" s="1"/>
  <c r="CQ45" i="1"/>
  <c r="CR45" i="1"/>
  <c r="CS45" i="1" s="1"/>
  <c r="CQ46" i="1"/>
  <c r="CR46" i="1"/>
  <c r="CS46" i="1" s="1"/>
  <c r="CQ47" i="1"/>
  <c r="CR47" i="1"/>
  <c r="CS47" i="1" s="1"/>
  <c r="CQ48" i="1"/>
  <c r="CR48" i="1"/>
  <c r="CS48" i="1" s="1"/>
  <c r="CQ49" i="1"/>
  <c r="CR49" i="1"/>
  <c r="CS49" i="1" s="1"/>
  <c r="CQ50" i="1"/>
  <c r="CR50" i="1"/>
  <c r="CS50" i="1" s="1"/>
  <c r="CQ51" i="1"/>
  <c r="CR51" i="1"/>
  <c r="CS51" i="1" s="1"/>
  <c r="CQ52" i="1"/>
  <c r="CR52" i="1"/>
  <c r="CS52" i="1" s="1"/>
  <c r="CQ53" i="1"/>
  <c r="CR53" i="1"/>
  <c r="CS53" i="1" s="1"/>
  <c r="CQ54" i="1"/>
  <c r="CR54" i="1"/>
  <c r="CS54" i="1" s="1"/>
  <c r="CQ55" i="1"/>
  <c r="CR55" i="1"/>
  <c r="CS55" i="1" s="1"/>
  <c r="CQ56" i="1"/>
  <c r="CR56" i="1"/>
  <c r="CS56" i="1" s="1"/>
  <c r="CQ57" i="1"/>
  <c r="CR57" i="1"/>
  <c r="CS57" i="1"/>
  <c r="CQ58" i="1"/>
  <c r="CR58" i="1"/>
  <c r="CS58" i="1"/>
  <c r="CQ59" i="1"/>
  <c r="CR59" i="1"/>
  <c r="CS59" i="1" s="1"/>
  <c r="CQ60" i="1"/>
  <c r="CR60" i="1"/>
  <c r="CS60" i="1" s="1"/>
  <c r="CQ61" i="1"/>
  <c r="CR61" i="1"/>
  <c r="CS61" i="1" s="1"/>
  <c r="CQ62" i="1"/>
  <c r="CR62" i="1"/>
  <c r="CS62" i="1" s="1"/>
  <c r="CQ63" i="1"/>
  <c r="CR63" i="1"/>
  <c r="CS63" i="1"/>
  <c r="CQ64" i="1"/>
  <c r="CR64" i="1"/>
  <c r="CS64" i="1" s="1"/>
  <c r="CQ65" i="1"/>
  <c r="CR65" i="1"/>
  <c r="CS65" i="1" s="1"/>
  <c r="CR2" i="1"/>
  <c r="CS2" i="1" s="1"/>
  <c r="CQ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2" i="1"/>
  <c r="AT66" i="1" l="1"/>
  <c r="AT67" i="1"/>
  <c r="AT68" i="1"/>
  <c r="CM3" i="1" l="1"/>
  <c r="CM4" i="1"/>
  <c r="CM5" i="1"/>
  <c r="CM6" i="1"/>
  <c r="CM7" i="1"/>
  <c r="CM8" i="1"/>
  <c r="CM9" i="1"/>
  <c r="CM10" i="1"/>
  <c r="CM11" i="1"/>
  <c r="CM12" i="1"/>
  <c r="CM13" i="1"/>
  <c r="CM14" i="1"/>
  <c r="CM15" i="1"/>
  <c r="CM16" i="1"/>
  <c r="CM17" i="1"/>
  <c r="CM18" i="1"/>
  <c r="CM19" i="1"/>
  <c r="CM20"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2" i="1"/>
  <c r="O64" i="1" l="1"/>
  <c r="O63" i="1"/>
  <c r="O62" i="1"/>
  <c r="O61" i="1"/>
  <c r="O60" i="1"/>
  <c r="O50" i="1"/>
  <c r="O48" i="1"/>
  <c r="O47" i="1"/>
  <c r="O37" i="1"/>
  <c r="O36" i="1"/>
  <c r="O34" i="1"/>
  <c r="O20" i="1"/>
  <c r="O7" i="1"/>
  <c r="CK3" i="1"/>
  <c r="CL3" i="1" s="1"/>
  <c r="CK4" i="1"/>
  <c r="CL4" i="1" s="1"/>
  <c r="CK5" i="1"/>
  <c r="CL5" i="1" s="1"/>
  <c r="CK6" i="1"/>
  <c r="CL6" i="1" s="1"/>
  <c r="CK7" i="1"/>
  <c r="CL7" i="1" s="1"/>
  <c r="CK8" i="1"/>
  <c r="CL8" i="1" s="1"/>
  <c r="CK9" i="1"/>
  <c r="CL9" i="1" s="1"/>
  <c r="CK10" i="1"/>
  <c r="CL10" i="1" s="1"/>
  <c r="CK11" i="1"/>
  <c r="CL11" i="1" s="1"/>
  <c r="CK12" i="1"/>
  <c r="CL12" i="1" s="1"/>
  <c r="CK13" i="1"/>
  <c r="CL13" i="1" s="1"/>
  <c r="CK14" i="1"/>
  <c r="CL14" i="1" s="1"/>
  <c r="CK15" i="1"/>
  <c r="CL15" i="1" s="1"/>
  <c r="CK16" i="1"/>
  <c r="CL16" i="1" s="1"/>
  <c r="CK17" i="1"/>
  <c r="CL17" i="1" s="1"/>
  <c r="CK18" i="1"/>
  <c r="CL18" i="1" s="1"/>
  <c r="CK19" i="1"/>
  <c r="CL19" i="1" s="1"/>
  <c r="CK20" i="1"/>
  <c r="CL20" i="1" s="1"/>
  <c r="CK21" i="1"/>
  <c r="CL21" i="1" s="1"/>
  <c r="CK22" i="1"/>
  <c r="CL22" i="1" s="1"/>
  <c r="CK23" i="1"/>
  <c r="CL23" i="1" s="1"/>
  <c r="CK24" i="1"/>
  <c r="CL24" i="1" s="1"/>
  <c r="CK25" i="1"/>
  <c r="CL25" i="1" s="1"/>
  <c r="CK26" i="1"/>
  <c r="CL26" i="1" s="1"/>
  <c r="CK27" i="1"/>
  <c r="CL27" i="1" s="1"/>
  <c r="CK28" i="1"/>
  <c r="CL28" i="1" s="1"/>
  <c r="CK29" i="1"/>
  <c r="CL29" i="1" s="1"/>
  <c r="CK30" i="1"/>
  <c r="CL30" i="1" s="1"/>
  <c r="CK31" i="1"/>
  <c r="CL31" i="1" s="1"/>
  <c r="CK32" i="1"/>
  <c r="CL32" i="1" s="1"/>
  <c r="CK33" i="1"/>
  <c r="CL33" i="1" s="1"/>
  <c r="CK34" i="1"/>
  <c r="CL34" i="1" s="1"/>
  <c r="CK35" i="1"/>
  <c r="CL35" i="1" s="1"/>
  <c r="CK36" i="1"/>
  <c r="CL36" i="1" s="1"/>
  <c r="CK37" i="1"/>
  <c r="CL37" i="1" s="1"/>
  <c r="CK38" i="1"/>
  <c r="CL38" i="1" s="1"/>
  <c r="CK39" i="1"/>
  <c r="CL39" i="1" s="1"/>
  <c r="CK40" i="1"/>
  <c r="CL40" i="1" s="1"/>
  <c r="CK41" i="1"/>
  <c r="CL41" i="1" s="1"/>
  <c r="CK42" i="1"/>
  <c r="CL42" i="1" s="1"/>
  <c r="CK43" i="1"/>
  <c r="CL43" i="1" s="1"/>
  <c r="CK44" i="1"/>
  <c r="CL44" i="1" s="1"/>
  <c r="CK45" i="1"/>
  <c r="CL45" i="1" s="1"/>
  <c r="CK46" i="1"/>
  <c r="CL46" i="1" s="1"/>
  <c r="CK47" i="1"/>
  <c r="CL47" i="1" s="1"/>
  <c r="CK48" i="1"/>
  <c r="CL48" i="1" s="1"/>
  <c r="CK49" i="1"/>
  <c r="CL49" i="1" s="1"/>
  <c r="CK50" i="1"/>
  <c r="CL50" i="1" s="1"/>
  <c r="CK51" i="1"/>
  <c r="CL51" i="1" s="1"/>
  <c r="CK52" i="1"/>
  <c r="CL52" i="1" s="1"/>
  <c r="CK53" i="1"/>
  <c r="CL53" i="1" s="1"/>
  <c r="CK54" i="1"/>
  <c r="CL54" i="1" s="1"/>
  <c r="CK55" i="1"/>
  <c r="CL55" i="1" s="1"/>
  <c r="CK56" i="1"/>
  <c r="CL56" i="1" s="1"/>
  <c r="CK57" i="1"/>
  <c r="CL57" i="1" s="1"/>
  <c r="CK58" i="1"/>
  <c r="CL58" i="1" s="1"/>
  <c r="CK59" i="1"/>
  <c r="CL59" i="1" s="1"/>
  <c r="CK60" i="1"/>
  <c r="CL60" i="1" s="1"/>
  <c r="CK61" i="1"/>
  <c r="CL61" i="1" s="1"/>
  <c r="CK62" i="1"/>
  <c r="CL62" i="1" s="1"/>
  <c r="CK63" i="1"/>
  <c r="CL63" i="1" s="1"/>
  <c r="CK64" i="1"/>
  <c r="CL64" i="1" s="1"/>
  <c r="CK65" i="1"/>
  <c r="CL65" i="1" s="1"/>
  <c r="CK2" i="1"/>
  <c r="CL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tc={C7F37409-505C-4A26-BB62-F688A47F0DFB}</author>
    <author>OUAdmin</author>
  </authors>
  <commentList>
    <comment ref="AW1" authorId="0" shapeId="0" xr:uid="{C7F37409-505C-4A26-BB62-F688A47F0DF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H1" authorId="1" shapeId="0" xr:uid="{86F6D730-4387-4049-BD30-222279B19C68}">
      <text>
        <r>
          <rPr>
            <b/>
            <sz val="9"/>
            <color indexed="81"/>
            <rFont val="Tahoma"/>
            <family val="2"/>
          </rPr>
          <t>OUAdmin:</t>
        </r>
        <r>
          <rPr>
            <sz val="9"/>
            <color indexed="81"/>
            <rFont val="Tahoma"/>
            <family val="2"/>
          </rPr>
          <t xml:space="preserve">
Major data, reduced to BCR with ca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OUAdmin</author>
    <author>tc={A6876CF6-F8DA-4F4B-AFB7-23507108FF6B}</author>
  </authors>
  <commentList>
    <comment ref="AC1" authorId="0" shapeId="0" xr:uid="{61699C9C-CC8A-4A30-8013-5AD26597FD46}">
      <text>
        <r>
          <rPr>
            <b/>
            <sz val="9"/>
            <color indexed="81"/>
            <rFont val="Tahoma"/>
            <family val="2"/>
          </rPr>
          <t>OUAdmin:</t>
        </r>
        <r>
          <rPr>
            <sz val="9"/>
            <color indexed="81"/>
            <rFont val="Tahoma"/>
            <family val="2"/>
          </rPr>
          <t xml:space="preserve">
Major data, reduced to BCR with ca
</t>
        </r>
      </text>
    </comment>
    <comment ref="S294" authorId="1" shapeId="0" xr:uid="{A6876CF6-F8DA-4F4B-AFB7-23507108FF6B}">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 wieser</author>
  </authors>
  <commentList>
    <comment ref="O7" authorId="0" shapeId="0" xr:uid="{7E3AFB0C-FCA4-415D-99F1-B8B91343F2BA}">
      <text>
        <r>
          <rPr>
            <b/>
            <sz val="9"/>
            <color indexed="81"/>
            <rFont val="Tahoma"/>
            <family val="2"/>
          </rPr>
          <t>penny wieser:</t>
        </r>
        <r>
          <rPr>
            <sz val="9"/>
            <color indexed="81"/>
            <rFont val="Tahoma"/>
            <family val="2"/>
          </rPr>
          <t xml:space="preserve">
Removed was 0.2</t>
        </r>
      </text>
    </comment>
  </commentList>
</comments>
</file>

<file path=xl/sharedStrings.xml><?xml version="1.0" encoding="utf-8"?>
<sst xmlns="http://schemas.openxmlformats.org/spreadsheetml/2006/main" count="6201" uniqueCount="1543">
  <si>
    <t>Analysis Name</t>
  </si>
  <si>
    <t>Fissure
#</t>
  </si>
  <si>
    <t>Sample
Name</t>
  </si>
  <si>
    <t>Eruption
Date</t>
  </si>
  <si>
    <t>Days since eruption start</t>
  </si>
  <si>
    <t>Distance traveled before quench (km)</t>
  </si>
  <si>
    <t>Glass Type</t>
  </si>
  <si>
    <t>Host mineral</t>
  </si>
  <si>
    <r>
      <t>Melt inclusion length (</t>
    </r>
    <r>
      <rPr>
        <sz val="9"/>
        <rFont val="Calibri"/>
        <family val="2"/>
      </rPr>
      <t>μm)</t>
    </r>
  </si>
  <si>
    <t>Melt inclusion width (μm)</t>
  </si>
  <si>
    <t>vapor bubble volume (%)</t>
  </si>
  <si>
    <r>
      <t>Sulfide diameter if present in MI (</t>
    </r>
    <r>
      <rPr>
        <sz val="9"/>
        <rFont val="Calibri"/>
        <family val="2"/>
      </rPr>
      <t>μ</t>
    </r>
    <r>
      <rPr>
        <sz val="9"/>
        <rFont val="Calibri"/>
        <family val="2"/>
        <scheme val="minor"/>
      </rPr>
      <t>m)</t>
    </r>
  </si>
  <si>
    <t>Host 
An#</t>
  </si>
  <si>
    <t>Host 
Mg#</t>
  </si>
  <si>
    <r>
      <t xml:space="preserve">Fo equilibrium olivine (assume Kd=0.32, xFeO / </t>
    </r>
    <r>
      <rPr>
        <sz val="9"/>
        <rFont val="Times New Roman"/>
        <family val="1"/>
      </rPr>
      <t>ΣxF</t>
    </r>
    <r>
      <rPr>
        <sz val="9"/>
        <rFont val="Calibri"/>
        <family val="2"/>
      </rPr>
      <t>e =0.82)</t>
    </r>
  </si>
  <si>
    <r>
      <t>SiO</t>
    </r>
    <r>
      <rPr>
        <vertAlign val="subscript"/>
        <sz val="9"/>
        <rFont val="Calibri"/>
        <family val="2"/>
        <scheme val="minor"/>
      </rPr>
      <t>2</t>
    </r>
    <r>
      <rPr>
        <sz val="9"/>
        <rFont val="Calibri"/>
        <family val="2"/>
        <scheme val="minor"/>
      </rPr>
      <t xml:space="preserve"> wt%</t>
    </r>
  </si>
  <si>
    <r>
      <t>SiO</t>
    </r>
    <r>
      <rPr>
        <i/>
        <vertAlign val="subscript"/>
        <sz val="8"/>
        <rFont val="Calibri"/>
        <family val="2"/>
        <scheme val="minor"/>
      </rPr>
      <t>2</t>
    </r>
    <r>
      <rPr>
        <i/>
        <sz val="8"/>
        <rFont val="Calibri"/>
        <family val="2"/>
        <scheme val="minor"/>
      </rPr>
      <t xml:space="preserve"> (1SE)</t>
    </r>
  </si>
  <si>
    <r>
      <t>TiO</t>
    </r>
    <r>
      <rPr>
        <vertAlign val="subscript"/>
        <sz val="9"/>
        <rFont val="Calibri"/>
        <family val="2"/>
        <scheme val="minor"/>
      </rPr>
      <t>2</t>
    </r>
    <r>
      <rPr>
        <sz val="9"/>
        <rFont val="Calibri"/>
        <family val="2"/>
        <scheme val="minor"/>
      </rPr>
      <t xml:space="preserve"> wt%</t>
    </r>
  </si>
  <si>
    <r>
      <t>TiO</t>
    </r>
    <r>
      <rPr>
        <i/>
        <vertAlign val="subscript"/>
        <sz val="8"/>
        <rFont val="Calibri"/>
        <family val="2"/>
        <scheme val="minor"/>
      </rPr>
      <t>2</t>
    </r>
    <r>
      <rPr>
        <i/>
        <sz val="8"/>
        <rFont val="Calibri"/>
        <family val="2"/>
        <scheme val="minor"/>
      </rPr>
      <t xml:space="preserve"> (1SE)</t>
    </r>
  </si>
  <si>
    <r>
      <t>Al</t>
    </r>
    <r>
      <rPr>
        <vertAlign val="subscript"/>
        <sz val="9"/>
        <rFont val="Calibri"/>
        <family val="2"/>
        <scheme val="minor"/>
      </rPr>
      <t>2</t>
    </r>
    <r>
      <rPr>
        <sz val="9"/>
        <rFont val="Calibri"/>
        <family val="2"/>
        <scheme val="minor"/>
      </rPr>
      <t>O</t>
    </r>
    <r>
      <rPr>
        <vertAlign val="subscript"/>
        <sz val="9"/>
        <rFont val="Calibri"/>
        <family val="2"/>
        <scheme val="minor"/>
      </rPr>
      <t>3</t>
    </r>
    <r>
      <rPr>
        <sz val="9"/>
        <rFont val="Calibri"/>
        <family val="2"/>
        <scheme val="minor"/>
      </rPr>
      <t xml:space="preserve">  wt%</t>
    </r>
  </si>
  <si>
    <r>
      <t>Al</t>
    </r>
    <r>
      <rPr>
        <i/>
        <vertAlign val="subscript"/>
        <sz val="8"/>
        <rFont val="Calibri"/>
        <family val="2"/>
        <scheme val="minor"/>
      </rPr>
      <t>2</t>
    </r>
    <r>
      <rPr>
        <i/>
        <sz val="8"/>
        <rFont val="Calibri"/>
        <family val="2"/>
        <scheme val="minor"/>
      </rPr>
      <t>O</t>
    </r>
    <r>
      <rPr>
        <i/>
        <vertAlign val="subscript"/>
        <sz val="8"/>
        <rFont val="Calibri"/>
        <family val="2"/>
        <scheme val="minor"/>
      </rPr>
      <t>3</t>
    </r>
    <r>
      <rPr>
        <i/>
        <sz val="8"/>
        <rFont val="Calibri"/>
        <family val="2"/>
        <scheme val="minor"/>
      </rPr>
      <t xml:space="preserve"> (1SE)</t>
    </r>
  </si>
  <si>
    <r>
      <t>FeO</t>
    </r>
    <r>
      <rPr>
        <vertAlign val="superscript"/>
        <sz val="9"/>
        <rFont val="Calibri"/>
        <family val="2"/>
        <scheme val="minor"/>
      </rPr>
      <t>T</t>
    </r>
    <r>
      <rPr>
        <sz val="9"/>
        <rFont val="Calibri"/>
        <family val="2"/>
        <scheme val="minor"/>
      </rPr>
      <t xml:space="preserve"> wt%</t>
    </r>
  </si>
  <si>
    <r>
      <t>FeO</t>
    </r>
    <r>
      <rPr>
        <i/>
        <vertAlign val="superscript"/>
        <sz val="8"/>
        <rFont val="Calibri"/>
        <family val="2"/>
        <scheme val="minor"/>
      </rPr>
      <t>T</t>
    </r>
    <r>
      <rPr>
        <i/>
        <sz val="8"/>
        <rFont val="Calibri"/>
        <family val="2"/>
        <scheme val="minor"/>
      </rPr>
      <t xml:space="preserve"> (1SE)</t>
    </r>
  </si>
  <si>
    <t>MgO wt%</t>
  </si>
  <si>
    <t>MgO (1SE)</t>
  </si>
  <si>
    <t>MnO wt%</t>
  </si>
  <si>
    <t>MnO (1SE)</t>
  </si>
  <si>
    <t>CaO wt%</t>
  </si>
  <si>
    <t>CaO (1SE)</t>
  </si>
  <si>
    <r>
      <t>Na</t>
    </r>
    <r>
      <rPr>
        <vertAlign val="subscript"/>
        <sz val="9"/>
        <rFont val="Calibri"/>
        <family val="2"/>
        <scheme val="minor"/>
      </rPr>
      <t>2</t>
    </r>
    <r>
      <rPr>
        <sz val="9"/>
        <rFont val="Calibri"/>
        <family val="2"/>
        <scheme val="minor"/>
      </rPr>
      <t>O wt%</t>
    </r>
  </si>
  <si>
    <r>
      <t>Na</t>
    </r>
    <r>
      <rPr>
        <i/>
        <vertAlign val="subscript"/>
        <sz val="8"/>
        <rFont val="Calibri"/>
        <family val="2"/>
        <scheme val="minor"/>
      </rPr>
      <t>2</t>
    </r>
    <r>
      <rPr>
        <i/>
        <sz val="8"/>
        <rFont val="Calibri"/>
        <family val="2"/>
        <scheme val="minor"/>
      </rPr>
      <t>O (1SE)</t>
    </r>
  </si>
  <si>
    <r>
      <t>K</t>
    </r>
    <r>
      <rPr>
        <vertAlign val="subscript"/>
        <sz val="9"/>
        <rFont val="Calibri"/>
        <family val="2"/>
        <scheme val="minor"/>
      </rPr>
      <t>2</t>
    </r>
    <r>
      <rPr>
        <sz val="9"/>
        <rFont val="Calibri"/>
        <family val="2"/>
        <scheme val="minor"/>
      </rPr>
      <t>O wt%</t>
    </r>
  </si>
  <si>
    <r>
      <t>K</t>
    </r>
    <r>
      <rPr>
        <i/>
        <vertAlign val="subscript"/>
        <sz val="8"/>
        <rFont val="Calibri"/>
        <family val="2"/>
        <scheme val="minor"/>
      </rPr>
      <t>2</t>
    </r>
    <r>
      <rPr>
        <i/>
        <sz val="8"/>
        <rFont val="Calibri"/>
        <family val="2"/>
        <scheme val="minor"/>
      </rPr>
      <t>O (1SE)</t>
    </r>
  </si>
  <si>
    <r>
      <t>P</t>
    </r>
    <r>
      <rPr>
        <vertAlign val="subscript"/>
        <sz val="9"/>
        <rFont val="Calibri"/>
        <family val="2"/>
        <scheme val="minor"/>
      </rPr>
      <t>2</t>
    </r>
    <r>
      <rPr>
        <sz val="9"/>
        <rFont val="Calibri"/>
        <family val="2"/>
        <scheme val="minor"/>
      </rPr>
      <t>O</t>
    </r>
    <r>
      <rPr>
        <vertAlign val="subscript"/>
        <sz val="9"/>
        <rFont val="Calibri"/>
        <family val="2"/>
        <scheme val="minor"/>
      </rPr>
      <t>5</t>
    </r>
    <r>
      <rPr>
        <sz val="9"/>
        <rFont val="Calibri"/>
        <family val="2"/>
        <scheme val="minor"/>
      </rPr>
      <t xml:space="preserve"> wt%</t>
    </r>
  </si>
  <si>
    <r>
      <t>P</t>
    </r>
    <r>
      <rPr>
        <i/>
        <vertAlign val="subscript"/>
        <sz val="8"/>
        <rFont val="Calibri"/>
        <family val="2"/>
        <scheme val="minor"/>
      </rPr>
      <t>2</t>
    </r>
    <r>
      <rPr>
        <i/>
        <sz val="8"/>
        <rFont val="Calibri"/>
        <family val="2"/>
        <scheme val="minor"/>
      </rPr>
      <t>O</t>
    </r>
    <r>
      <rPr>
        <i/>
        <vertAlign val="subscript"/>
        <sz val="8"/>
        <rFont val="Calibri"/>
        <family val="2"/>
        <scheme val="minor"/>
      </rPr>
      <t>5</t>
    </r>
    <r>
      <rPr>
        <i/>
        <sz val="8"/>
        <rFont val="Calibri"/>
        <family val="2"/>
        <scheme val="minor"/>
      </rPr>
      <t xml:space="preserve"> (1SE)</t>
    </r>
  </si>
  <si>
    <t>Cl ppm</t>
  </si>
  <si>
    <t>Cl
(1SE)</t>
  </si>
  <si>
    <t>S ppm (with sulfide restored, if applicable)</t>
  </si>
  <si>
    <t>S (1SE) from glass EPMA analysis</t>
  </si>
  <si>
    <r>
      <t>S (1</t>
    </r>
    <r>
      <rPr>
        <sz val="8"/>
        <rFont val="Calibri"/>
        <family val="2"/>
      </rPr>
      <t>σ</t>
    </r>
    <r>
      <rPr>
        <i/>
        <sz val="8"/>
        <rFont val="Calibri"/>
        <family val="2"/>
        <scheme val="minor"/>
      </rPr>
      <t>) from sulfide restoration (±1 μm sulfide diameter)</t>
    </r>
  </si>
  <si>
    <t>non-sulfide corrected S ppm</t>
  </si>
  <si>
    <t>F ppm (not measured for all)</t>
  </si>
  <si>
    <t>F
(1SE)</t>
  </si>
  <si>
    <t>un-normalized total wt%</t>
  </si>
  <si>
    <t>S/Cl (mass ratio)</t>
  </si>
  <si>
    <t>F8 matrix glass S (ppm) restored from basaltic pumice S/Cl mass ratio of 7.0</t>
  </si>
  <si>
    <r>
      <t>H</t>
    </r>
    <r>
      <rPr>
        <vertAlign val="subscript"/>
        <sz val="9"/>
        <rFont val="Calibri"/>
        <family val="2"/>
        <scheme val="minor"/>
      </rPr>
      <t>2</t>
    </r>
    <r>
      <rPr>
        <sz val="9"/>
        <rFont val="Calibri"/>
        <family val="2"/>
        <scheme val="minor"/>
      </rPr>
      <t>O in melt (wt%) (FTIR)</t>
    </r>
  </si>
  <si>
    <t>H2O in melt (1σ) (FTIR)</t>
  </si>
  <si>
    <r>
      <t>CO</t>
    </r>
    <r>
      <rPr>
        <vertAlign val="subscript"/>
        <sz val="9"/>
        <rFont val="Calibri"/>
        <family val="2"/>
        <scheme val="minor"/>
      </rPr>
      <t>2</t>
    </r>
    <r>
      <rPr>
        <sz val="9"/>
        <rFont val="Calibri"/>
        <family val="2"/>
        <scheme val="minor"/>
      </rPr>
      <t xml:space="preserve"> in melt (ppm) (FTIR)  </t>
    </r>
    <r>
      <rPr>
        <i/>
        <sz val="9"/>
        <rFont val="Calibri"/>
        <family val="2"/>
        <scheme val="minor"/>
      </rPr>
      <t>Note: detection limit is ~30 ppm. Due to use of white light or measurements through crystal hosts, CO2 was not measured in some FTIR measurements where H2O was resolved</t>
    </r>
  </si>
  <si>
    <r>
      <t>CO</t>
    </r>
    <r>
      <rPr>
        <vertAlign val="subscript"/>
        <sz val="9"/>
        <rFont val="Calibri"/>
        <family val="2"/>
        <scheme val="minor"/>
      </rPr>
      <t>2</t>
    </r>
    <r>
      <rPr>
        <sz val="9"/>
        <rFont val="Calibri"/>
        <family val="2"/>
        <scheme val="minor"/>
      </rPr>
      <t xml:space="preserve"> in melt + bubble (ppm) (Raman + FTIR; assume 30 ppm CO2 if bdl by FTIR)</t>
    </r>
  </si>
  <si>
    <r>
      <t>CO</t>
    </r>
    <r>
      <rPr>
        <i/>
        <vertAlign val="subscript"/>
        <sz val="8"/>
        <rFont val="Calibri"/>
        <family val="2"/>
        <scheme val="minor"/>
      </rPr>
      <t>2</t>
    </r>
    <r>
      <rPr>
        <i/>
        <sz val="8"/>
        <rFont val="Calibri"/>
        <family val="2"/>
        <scheme val="minor"/>
      </rPr>
      <t xml:space="preserve"> in melt + bubble (1σ) (Raman + FTIR)</t>
    </r>
  </si>
  <si>
    <t>Saturation pressure (MPa) (via Iacono-Marziano 2012) Assumes 30 ppm CO2 if bdl in glass FTIR</t>
  </si>
  <si>
    <r>
      <t>Saturation pressure (1</t>
    </r>
    <r>
      <rPr>
        <sz val="8"/>
        <rFont val="Calibri"/>
        <family val="2"/>
      </rPr>
      <t>σ)</t>
    </r>
    <r>
      <rPr>
        <i/>
        <sz val="8"/>
        <rFont val="Calibri"/>
        <family val="2"/>
        <scheme val="minor"/>
      </rPr>
      <t xml:space="preserve"> (MPa)</t>
    </r>
  </si>
  <si>
    <t>Saturation depth (km) (Ryan 1987 parameterization)</t>
  </si>
  <si>
    <r>
      <t>Saturation depth (1</t>
    </r>
    <r>
      <rPr>
        <i/>
        <sz val="8"/>
        <rFont val="Calibri"/>
        <family val="2"/>
      </rPr>
      <t>σ)</t>
    </r>
    <r>
      <rPr>
        <i/>
        <sz val="8"/>
        <rFont val="Calibri"/>
        <family val="2"/>
        <scheme val="minor"/>
      </rPr>
      <t xml:space="preserve"> (km)</t>
    </r>
  </si>
  <si>
    <t>melt 
Mg#</t>
  </si>
  <si>
    <r>
      <t>Temperature of matrix glass quenching or MI entrapment (</t>
    </r>
    <r>
      <rPr>
        <sz val="9"/>
        <rFont val="Calibri"/>
        <family val="2"/>
      </rPr>
      <t>°</t>
    </r>
    <r>
      <rPr>
        <sz val="9"/>
        <rFont val="Calibri"/>
        <family val="2"/>
        <scheme val="minor"/>
      </rPr>
      <t>C) (Helz and Thornber 1987)</t>
    </r>
  </si>
  <si>
    <r>
      <rPr>
        <sz val="9"/>
        <rFont val="Calibri"/>
        <family val="2"/>
      </rPr>
      <t xml:space="preserve">Entrapment </t>
    </r>
    <r>
      <rPr>
        <sz val="9"/>
        <rFont val="Calibri"/>
        <family val="2"/>
        <scheme val="minor"/>
      </rPr>
      <t>Temperature - Quench Temperature (°C)</t>
    </r>
  </si>
  <si>
    <t>PEC correction coefficient</t>
  </si>
  <si>
    <t>% Incompatible enrichment due to PEC</t>
  </si>
  <si>
    <r>
      <t>δ</t>
    </r>
    <r>
      <rPr>
        <i/>
        <vertAlign val="superscript"/>
        <sz val="8"/>
        <rFont val="Times New Roman"/>
        <family val="1"/>
      </rPr>
      <t>34</t>
    </r>
    <r>
      <rPr>
        <i/>
        <sz val="8"/>
        <rFont val="Times New Roman"/>
        <family val="1"/>
      </rPr>
      <t>S (1SE)
(‰)</t>
    </r>
  </si>
  <si>
    <r>
      <rPr>
        <vertAlign val="superscript"/>
        <sz val="9"/>
        <rFont val="Calibri"/>
        <family val="2"/>
        <scheme val="minor"/>
      </rPr>
      <t>34</t>
    </r>
    <r>
      <rPr>
        <sz val="9"/>
        <rFont val="Calibri"/>
        <family val="2"/>
        <scheme val="minor"/>
      </rPr>
      <t>S/</t>
    </r>
    <r>
      <rPr>
        <vertAlign val="superscript"/>
        <sz val="9"/>
        <rFont val="Calibri"/>
        <family val="2"/>
        <scheme val="minor"/>
      </rPr>
      <t>32</t>
    </r>
    <r>
      <rPr>
        <sz val="9"/>
        <rFont val="Calibri"/>
        <family val="2"/>
        <scheme val="minor"/>
      </rPr>
      <t>S ratio raw measured</t>
    </r>
  </si>
  <si>
    <r>
      <rPr>
        <i/>
        <vertAlign val="superscript"/>
        <sz val="8"/>
        <rFont val="Calibri"/>
        <family val="2"/>
        <scheme val="minor"/>
      </rPr>
      <t>34</t>
    </r>
    <r>
      <rPr>
        <i/>
        <sz val="8"/>
        <rFont val="Calibri"/>
        <family val="2"/>
        <scheme val="minor"/>
      </rPr>
      <t>S/</t>
    </r>
    <r>
      <rPr>
        <i/>
        <vertAlign val="superscript"/>
        <sz val="8"/>
        <rFont val="Calibri"/>
        <family val="2"/>
        <scheme val="minor"/>
      </rPr>
      <t>32</t>
    </r>
    <r>
      <rPr>
        <i/>
        <sz val="8"/>
        <rFont val="Calibri"/>
        <family val="2"/>
        <scheme val="minor"/>
      </rPr>
      <t>S ratio (</t>
    </r>
    <r>
      <rPr>
        <i/>
        <sz val="8"/>
        <rFont val="Calibri"/>
        <family val="2"/>
      </rPr>
      <t xml:space="preserve">1SE) </t>
    </r>
    <r>
      <rPr>
        <i/>
        <sz val="8"/>
        <rFont val="Calibri"/>
        <family val="2"/>
        <scheme val="minor"/>
      </rPr>
      <t>raw measured</t>
    </r>
  </si>
  <si>
    <r>
      <rPr>
        <vertAlign val="superscript"/>
        <sz val="9"/>
        <rFont val="Calibri"/>
        <family val="2"/>
        <scheme val="minor"/>
      </rPr>
      <t>34</t>
    </r>
    <r>
      <rPr>
        <sz val="9"/>
        <rFont val="Calibri"/>
        <family val="2"/>
        <scheme val="minor"/>
      </rPr>
      <t>S/</t>
    </r>
    <r>
      <rPr>
        <vertAlign val="superscript"/>
        <sz val="9"/>
        <rFont val="Calibri"/>
        <family val="2"/>
        <scheme val="minor"/>
      </rPr>
      <t>32</t>
    </r>
    <r>
      <rPr>
        <sz val="9"/>
        <rFont val="Calibri"/>
        <family val="2"/>
        <scheme val="minor"/>
      </rPr>
      <t>S ratio scaled to instrument mass fractionation (</t>
    </r>
    <r>
      <rPr>
        <sz val="9"/>
        <rFont val="Calibri"/>
        <family val="2"/>
      </rPr>
      <t>α</t>
    </r>
    <r>
      <rPr>
        <sz val="8.1"/>
        <rFont val="Calibri"/>
        <family val="2"/>
      </rPr>
      <t>=</t>
    </r>
    <r>
      <rPr>
        <sz val="9"/>
        <rFont val="Calibri"/>
        <family val="2"/>
        <scheme val="minor"/>
      </rPr>
      <t>1.0041)</t>
    </r>
  </si>
  <si>
    <r>
      <rPr>
        <i/>
        <vertAlign val="superscript"/>
        <sz val="8"/>
        <rFont val="Calibri"/>
        <family val="2"/>
        <scheme val="minor"/>
      </rPr>
      <t>34</t>
    </r>
    <r>
      <rPr>
        <i/>
        <sz val="8"/>
        <rFont val="Calibri"/>
        <family val="2"/>
        <scheme val="minor"/>
      </rPr>
      <t>S/</t>
    </r>
    <r>
      <rPr>
        <i/>
        <vertAlign val="superscript"/>
        <sz val="8"/>
        <rFont val="Calibri"/>
        <family val="2"/>
        <scheme val="minor"/>
      </rPr>
      <t>32</t>
    </r>
    <r>
      <rPr>
        <i/>
        <sz val="8"/>
        <rFont val="Calibri"/>
        <family val="2"/>
        <scheme val="minor"/>
      </rPr>
      <t>S ratio (1SE) scaled to instrument mass fractionation (</t>
    </r>
    <r>
      <rPr>
        <i/>
        <sz val="8"/>
        <rFont val="Calibri"/>
        <family val="2"/>
      </rPr>
      <t>α=</t>
    </r>
    <r>
      <rPr>
        <i/>
        <sz val="8"/>
        <rFont val="Calibri"/>
        <family val="2"/>
        <scheme val="minor"/>
      </rPr>
      <t>1.0041)</t>
    </r>
  </si>
  <si>
    <t>Melt density (1atm, Melt Temp, non-PEC-corrected composition; DensityX calcs)</t>
  </si>
  <si>
    <r>
      <t>Melt density (1atm, 25</t>
    </r>
    <r>
      <rPr>
        <sz val="9"/>
        <rFont val="Calibri"/>
        <family val="2"/>
      </rPr>
      <t>°</t>
    </r>
    <r>
      <rPr>
        <sz val="9"/>
        <rFont val="Calibri"/>
        <family val="2"/>
        <scheme val="minor"/>
      </rPr>
      <t>C, non-PEC-corrected composition; DensityX calcs)</t>
    </r>
  </si>
  <si>
    <t>1 = July 2018; 2= Nov 2018; 3 = Nov 2019; 4 = Jan 2020</t>
  </si>
  <si>
    <t>KE62-3293S_1_G01_53, 54 avg</t>
  </si>
  <si>
    <t>KE62-3293S</t>
  </si>
  <si>
    <t>melt inclusion</t>
  </si>
  <si>
    <t>Olivine</t>
  </si>
  <si>
    <t>not quantified</t>
  </si>
  <si>
    <t>no evidence preserved (grain mount)</t>
  </si>
  <si>
    <t>KE62-3293S_1_G01_55, 56 avg</t>
  </si>
  <si>
    <t>KE62-3293S_1_G02_57, 58 avg</t>
  </si>
  <si>
    <t>KE62-3293S_1_G02_59</t>
  </si>
  <si>
    <t>KE62-3293S_1_G03_61</t>
  </si>
  <si>
    <t>KE62-3293S_1_G03_62, 63 avg</t>
  </si>
  <si>
    <t>KE62-3293S_1_G04_68</t>
  </si>
  <si>
    <t>no PEC</t>
  </si>
  <si>
    <t>KE62-3293S_1_G05_71</t>
  </si>
  <si>
    <t>KE62-3293S_1_G05_72</t>
  </si>
  <si>
    <t>KE62-3293S_1_G06_73</t>
  </si>
  <si>
    <t>KE62-3293S_1_G06_74</t>
  </si>
  <si>
    <t>KE62-3293S_1_G06_75</t>
  </si>
  <si>
    <t>KE62-3293S_1_G09_83</t>
  </si>
  <si>
    <t>KE62-3293S_1_G09_85</t>
  </si>
  <si>
    <t>KE62-3293S_1_G11_87</t>
  </si>
  <si>
    <t>KE62-3293S_1_G11_89</t>
  </si>
  <si>
    <t>KE62-3293S_1_G11_90</t>
  </si>
  <si>
    <t>KE62-3293S_1_G11_91</t>
  </si>
  <si>
    <t>KE62-3293S_2_G04_92</t>
  </si>
  <si>
    <t>KE62-3293S_2_G04_93</t>
  </si>
  <si>
    <t>KE62-3293S_2_G04_94</t>
  </si>
  <si>
    <t>KE62-3293S_2_G04_95</t>
  </si>
  <si>
    <t>KE62-3293S_2_G05_97</t>
  </si>
  <si>
    <t>KE62-3293S_2_G05_98</t>
  </si>
  <si>
    <t>KE62-3293S_2_G11_101</t>
  </si>
  <si>
    <t>KE62-3293S_2_G13_102</t>
  </si>
  <si>
    <t>KE62-3293S_2_G18_103</t>
  </si>
  <si>
    <t>KE62-3293S_2_G18_104</t>
  </si>
  <si>
    <t>KE62-3293S_2_G23_107</t>
  </si>
  <si>
    <t>KE62-3293S_2_G23_108</t>
  </si>
  <si>
    <t>KE62-3293S_2_G02_109</t>
  </si>
  <si>
    <t>KE62-3293s_8_MI_256, 257 avg</t>
  </si>
  <si>
    <t>no sulfide present</t>
  </si>
  <si>
    <t>not measured</t>
  </si>
  <si>
    <t>KE62-3293s_1a_MI_263</t>
  </si>
  <si>
    <t>bdl</t>
  </si>
  <si>
    <t>KE62-3293s_1b_MI_264</t>
  </si>
  <si>
    <t>KE62-3293s_4a_MI_266, 267 avg</t>
  </si>
  <si>
    <t>KE62-3293s_4b_MI_268</t>
  </si>
  <si>
    <t>KE62-3293s_10_MI run2_287</t>
  </si>
  <si>
    <t>no bubble</t>
  </si>
  <si>
    <t>KE62-3293s_12_MIs_273</t>
  </si>
  <si>
    <t>KE62-3293s_12_MIs_274</t>
  </si>
  <si>
    <t>KE62-3293s_14_MI_275, 276 avg</t>
  </si>
  <si>
    <t>KE62-3316F_1_MI_235</t>
  </si>
  <si>
    <t>KE62-3316F</t>
  </si>
  <si>
    <t>no evidence preserved (thin section)</t>
  </si>
  <si>
    <t>KE62-3316F_2a_MI_239</t>
  </si>
  <si>
    <t>KE62-3316F_6_MI_241</t>
  </si>
  <si>
    <t>KE62-3316F_7_MI_246</t>
  </si>
  <si>
    <t>KE62-3316F_9_MI_249</t>
  </si>
  <si>
    <t>not preserved (thin section), assumed same proportions as neighbor MI</t>
  </si>
  <si>
    <t>KE62-3316F_9b_MI_250</t>
  </si>
  <si>
    <t>KE62-3316F_11_MI_252</t>
  </si>
  <si>
    <t>KE62-3316F_12_MI_254</t>
  </si>
  <si>
    <t>KE62-3316F_14a_MI_256</t>
  </si>
  <si>
    <t>KE62-3316F_14b_MI_257</t>
  </si>
  <si>
    <t>KE62-3321F</t>
  </si>
  <si>
    <t>KE62-3321F_3_MI_174</t>
  </si>
  <si>
    <t>KE62-3321F_4_MI_179</t>
  </si>
  <si>
    <t>LF8_glass_g01_ol_MI_01_259</t>
  </si>
  <si>
    <t>LF8 (Late F8 Overflow)</t>
  </si>
  <si>
    <t>no evidence preserved</t>
  </si>
  <si>
    <t>LF8_mins_g21_MI-01_448</t>
  </si>
  <si>
    <t>LF8_3_MI_306, 307 avg</t>
  </si>
  <si>
    <t>LF8_4_MI_308, 309 avg</t>
  </si>
  <si>
    <t>LF8_11a_MI_310</t>
  </si>
  <si>
    <t>not preserved, assumed same proportions as neighbor MI</t>
  </si>
  <si>
    <t>LF8_11c_MI_311</t>
  </si>
  <si>
    <t>LF8_11b_MI_312</t>
  </si>
  <si>
    <t>LF8_12a_MI_313</t>
  </si>
  <si>
    <t>LF8_12b_MI_314</t>
  </si>
  <si>
    <t>LF8_13a_MI_315</t>
  </si>
  <si>
    <t>LF8_13b_MI_316</t>
  </si>
  <si>
    <t>LF8_14_MI_317, 318 avg</t>
  </si>
  <si>
    <t>Chance_for_Obs</t>
  </si>
  <si>
    <t>No</t>
  </si>
  <si>
    <t>Yes</t>
  </si>
  <si>
    <r>
      <t>SiO</t>
    </r>
    <r>
      <rPr>
        <vertAlign val="subscript"/>
        <sz val="9"/>
        <rFont val="Calibri"/>
        <family val="2"/>
        <scheme val="minor"/>
      </rPr>
      <t>2</t>
    </r>
    <r>
      <rPr>
        <sz val="9"/>
        <rFont val="Calibri"/>
        <family val="2"/>
        <scheme val="minor"/>
      </rPr>
      <t xml:space="preserve"> wt%_PEC</t>
    </r>
  </si>
  <si>
    <r>
      <t>TiO</t>
    </r>
    <r>
      <rPr>
        <vertAlign val="subscript"/>
        <sz val="9"/>
        <rFont val="Calibri"/>
        <family val="2"/>
        <scheme val="minor"/>
      </rPr>
      <t>2</t>
    </r>
    <r>
      <rPr>
        <sz val="9"/>
        <rFont val="Calibri"/>
        <family val="2"/>
        <scheme val="minor"/>
      </rPr>
      <t xml:space="preserve"> wt%_PEC</t>
    </r>
  </si>
  <si>
    <r>
      <t>Al</t>
    </r>
    <r>
      <rPr>
        <vertAlign val="subscript"/>
        <sz val="9"/>
        <rFont val="Calibri"/>
        <family val="2"/>
        <scheme val="minor"/>
      </rPr>
      <t>2</t>
    </r>
    <r>
      <rPr>
        <sz val="9"/>
        <rFont val="Calibri"/>
        <family val="2"/>
        <scheme val="minor"/>
      </rPr>
      <t>O</t>
    </r>
    <r>
      <rPr>
        <vertAlign val="subscript"/>
        <sz val="9"/>
        <rFont val="Calibri"/>
        <family val="2"/>
        <scheme val="minor"/>
      </rPr>
      <t>3</t>
    </r>
    <r>
      <rPr>
        <sz val="9"/>
        <rFont val="Calibri"/>
        <family val="2"/>
        <scheme val="minor"/>
      </rPr>
      <t xml:space="preserve">  wt%_PEC</t>
    </r>
  </si>
  <si>
    <r>
      <t>FeO</t>
    </r>
    <r>
      <rPr>
        <vertAlign val="superscript"/>
        <sz val="9"/>
        <rFont val="Calibri"/>
        <family val="2"/>
        <scheme val="minor"/>
      </rPr>
      <t>T</t>
    </r>
    <r>
      <rPr>
        <sz val="9"/>
        <rFont val="Calibri"/>
        <family val="2"/>
        <scheme val="minor"/>
      </rPr>
      <t xml:space="preserve"> wt%_PEC</t>
    </r>
  </si>
  <si>
    <t>MgO wt%_PEC</t>
  </si>
  <si>
    <t>MnO wt%_PEC</t>
  </si>
  <si>
    <t>CaO wt%_PEC</t>
  </si>
  <si>
    <r>
      <t>Na</t>
    </r>
    <r>
      <rPr>
        <vertAlign val="subscript"/>
        <sz val="9"/>
        <rFont val="Calibri"/>
        <family val="2"/>
        <scheme val="minor"/>
      </rPr>
      <t>2</t>
    </r>
    <r>
      <rPr>
        <sz val="9"/>
        <rFont val="Calibri"/>
        <family val="2"/>
        <scheme val="minor"/>
      </rPr>
      <t>O wt%_PEC</t>
    </r>
  </si>
  <si>
    <r>
      <t>K</t>
    </r>
    <r>
      <rPr>
        <vertAlign val="subscript"/>
        <sz val="9"/>
        <rFont val="Calibri"/>
        <family val="2"/>
        <scheme val="minor"/>
      </rPr>
      <t>2</t>
    </r>
    <r>
      <rPr>
        <sz val="9"/>
        <rFont val="Calibri"/>
        <family val="2"/>
        <scheme val="minor"/>
      </rPr>
      <t>O wt%_PEC</t>
    </r>
  </si>
  <si>
    <r>
      <t>P</t>
    </r>
    <r>
      <rPr>
        <vertAlign val="subscript"/>
        <sz val="9"/>
        <rFont val="Calibri"/>
        <family val="2"/>
        <scheme val="minor"/>
      </rPr>
      <t>2</t>
    </r>
    <r>
      <rPr>
        <sz val="9"/>
        <rFont val="Calibri"/>
        <family val="2"/>
        <scheme val="minor"/>
      </rPr>
      <t>O</t>
    </r>
    <r>
      <rPr>
        <vertAlign val="subscript"/>
        <sz val="9"/>
        <rFont val="Calibri"/>
        <family val="2"/>
        <scheme val="minor"/>
      </rPr>
      <t>5</t>
    </r>
    <r>
      <rPr>
        <sz val="9"/>
        <rFont val="Calibri"/>
        <family val="2"/>
        <scheme val="minor"/>
      </rPr>
      <t xml:space="preserve"> wt%_PEC</t>
    </r>
  </si>
  <si>
    <t>Cl ppm_PEC</t>
  </si>
  <si>
    <t>S ppm (with sulfide restored, if applicable)_PEC</t>
  </si>
  <si>
    <r>
      <t>SiO</t>
    </r>
    <r>
      <rPr>
        <vertAlign val="subscript"/>
        <sz val="9"/>
        <rFont val="Calibri"/>
        <family val="2"/>
        <scheme val="minor"/>
      </rPr>
      <t>2</t>
    </r>
    <r>
      <rPr>
        <sz val="9"/>
        <rFont val="Calibri"/>
        <family val="2"/>
        <scheme val="minor"/>
      </rPr>
      <t xml:space="preserve"> wt%_Raw</t>
    </r>
  </si>
  <si>
    <r>
      <t>TiO</t>
    </r>
    <r>
      <rPr>
        <vertAlign val="subscript"/>
        <sz val="9"/>
        <rFont val="Calibri"/>
        <family val="2"/>
        <scheme val="minor"/>
      </rPr>
      <t>2</t>
    </r>
    <r>
      <rPr>
        <sz val="9"/>
        <rFont val="Calibri"/>
        <family val="2"/>
        <scheme val="minor"/>
      </rPr>
      <t xml:space="preserve"> wt%_Raw</t>
    </r>
  </si>
  <si>
    <r>
      <t>Al</t>
    </r>
    <r>
      <rPr>
        <vertAlign val="subscript"/>
        <sz val="9"/>
        <rFont val="Calibri"/>
        <family val="2"/>
        <scheme val="minor"/>
      </rPr>
      <t>2</t>
    </r>
    <r>
      <rPr>
        <sz val="9"/>
        <rFont val="Calibri"/>
        <family val="2"/>
        <scheme val="minor"/>
      </rPr>
      <t>O</t>
    </r>
    <r>
      <rPr>
        <vertAlign val="subscript"/>
        <sz val="9"/>
        <rFont val="Calibri"/>
        <family val="2"/>
        <scheme val="minor"/>
      </rPr>
      <t>3</t>
    </r>
    <r>
      <rPr>
        <sz val="9"/>
        <rFont val="Calibri"/>
        <family val="2"/>
        <scheme val="minor"/>
      </rPr>
      <t xml:space="preserve">  wt%_Raw</t>
    </r>
  </si>
  <si>
    <r>
      <t>FeO</t>
    </r>
    <r>
      <rPr>
        <vertAlign val="superscript"/>
        <sz val="9"/>
        <rFont val="Calibri"/>
        <family val="2"/>
        <scheme val="minor"/>
      </rPr>
      <t>T</t>
    </r>
    <r>
      <rPr>
        <sz val="9"/>
        <rFont val="Calibri"/>
        <family val="2"/>
        <scheme val="minor"/>
      </rPr>
      <t xml:space="preserve"> wt%_Raw</t>
    </r>
  </si>
  <si>
    <t>MgO wt%_Raw</t>
  </si>
  <si>
    <t>MnO wt%_Raw</t>
  </si>
  <si>
    <t>CaO wt%_Raw</t>
  </si>
  <si>
    <r>
      <t>Na</t>
    </r>
    <r>
      <rPr>
        <vertAlign val="subscript"/>
        <sz val="9"/>
        <rFont val="Calibri"/>
        <family val="2"/>
        <scheme val="minor"/>
      </rPr>
      <t>2</t>
    </r>
    <r>
      <rPr>
        <sz val="9"/>
        <rFont val="Calibri"/>
        <family val="2"/>
        <scheme val="minor"/>
      </rPr>
      <t>O wt%_Raw</t>
    </r>
  </si>
  <si>
    <r>
      <t>K</t>
    </r>
    <r>
      <rPr>
        <vertAlign val="subscript"/>
        <sz val="9"/>
        <rFont val="Calibri"/>
        <family val="2"/>
        <scheme val="minor"/>
      </rPr>
      <t>2</t>
    </r>
    <r>
      <rPr>
        <sz val="9"/>
        <rFont val="Calibri"/>
        <family val="2"/>
        <scheme val="minor"/>
      </rPr>
      <t>O wt%_Raw</t>
    </r>
  </si>
  <si>
    <r>
      <t>P</t>
    </r>
    <r>
      <rPr>
        <vertAlign val="subscript"/>
        <sz val="9"/>
        <rFont val="Calibri"/>
        <family val="2"/>
        <scheme val="minor"/>
      </rPr>
      <t>2</t>
    </r>
    <r>
      <rPr>
        <sz val="9"/>
        <rFont val="Calibri"/>
        <family val="2"/>
        <scheme val="minor"/>
      </rPr>
      <t>O</t>
    </r>
    <r>
      <rPr>
        <vertAlign val="subscript"/>
        <sz val="9"/>
        <rFont val="Calibri"/>
        <family val="2"/>
        <scheme val="minor"/>
      </rPr>
      <t>5</t>
    </r>
    <r>
      <rPr>
        <sz val="9"/>
        <rFont val="Calibri"/>
        <family val="2"/>
        <scheme val="minor"/>
      </rPr>
      <t xml:space="preserve"> wt%_Raw</t>
    </r>
  </si>
  <si>
    <t>Cl ppm_Raw</t>
  </si>
  <si>
    <t>S ppm (with sulfide restored, if applicable)_Raw</t>
  </si>
  <si>
    <t>non0sulfide corrected S ppm</t>
  </si>
  <si>
    <t>S_Raw_Glass_Meas</t>
  </si>
  <si>
    <t/>
  </si>
  <si>
    <r>
      <t>δ</t>
    </r>
    <r>
      <rPr>
        <vertAlign val="superscript"/>
        <sz val="9"/>
        <rFont val="Times New Roman"/>
        <family val="1"/>
      </rPr>
      <t>34</t>
    </r>
    <r>
      <rPr>
        <sz val="9"/>
        <rFont val="Times New Roman"/>
        <family val="1"/>
      </rPr>
      <t>S</t>
    </r>
  </si>
  <si>
    <t>matrix glass</t>
  </si>
  <si>
    <t>KE62-3293S_1_G01_MatrixGlass_51</t>
  </si>
  <si>
    <t>KE62-3293S_1_G01_MatrixGlass_52</t>
  </si>
  <si>
    <t>KE62-3293S_1_G03_MatrixGlass_64</t>
  </si>
  <si>
    <t>KE62-3293S_1_G03_MatrixGlass_65</t>
  </si>
  <si>
    <t>KE62-3293S_1_G06_MatrixGlass_76</t>
  </si>
  <si>
    <t>KE62-3293S_1_G06_MatrixGlass_77</t>
  </si>
  <si>
    <t>KE62-3293S_1_G07_MatrixGlass_78</t>
  </si>
  <si>
    <t>KE62-3293S_1_G07_MatrixGlass_79</t>
  </si>
  <si>
    <t>KE62-3293S_1_G08_MatrixGlass_82</t>
  </si>
  <si>
    <t>KE62-3293S_glass_1_220</t>
  </si>
  <si>
    <t>KE62-3293S_glass_1_221</t>
  </si>
  <si>
    <t>KE62-3293S_glass_1_222</t>
  </si>
  <si>
    <t>KE62-3293S_glass_1_223</t>
  </si>
  <si>
    <t>KE62-3293S_glass_1_224</t>
  </si>
  <si>
    <t>KE62-3293S_glass_2_225</t>
  </si>
  <si>
    <t>KE62-3293S_glass_2_226</t>
  </si>
  <si>
    <t>KE62-3293S_glass_2_227</t>
  </si>
  <si>
    <t>KE62-3293S_glass_2_228</t>
  </si>
  <si>
    <t>KE62-3293S_glass_2_229</t>
  </si>
  <si>
    <t>KE62-3293S_glass_2_230</t>
  </si>
  <si>
    <t>KE62-3293S_glass_1b_303</t>
  </si>
  <si>
    <t>KE62-3293S_glass_1b_304</t>
  </si>
  <si>
    <t>KE62-3293S_glass_1b_305</t>
  </si>
  <si>
    <t>KE62-3293S_glass_1c_481</t>
  </si>
  <si>
    <t>KE62-3293S_glass_1c_482</t>
  </si>
  <si>
    <t>KE62-3293s_9_matrixG_279</t>
  </si>
  <si>
    <t>KE62-3293s_9_matrixG_280</t>
  </si>
  <si>
    <t>KE62-3293s_9_matrixG_281</t>
  </si>
  <si>
    <t>EF8_bubble_free_matrixG1_262</t>
  </si>
  <si>
    <t>EF8_bubble-free_matrixG2_87</t>
  </si>
  <si>
    <t>EF8_bubble-free_matrixG2_88</t>
  </si>
  <si>
    <t>KE62-3293s_11_matrixG_102</t>
  </si>
  <si>
    <t>KE62-3293s_12_matrixG_104</t>
  </si>
  <si>
    <t>KE62-3293s_1a_matrixG_90</t>
  </si>
  <si>
    <t>KE62-3293s_1a_matrixG_91</t>
  </si>
  <si>
    <t>KE62-3293s_9_matrixG2_107</t>
  </si>
  <si>
    <t>KE62-3293s_9_matrixG2_108</t>
  </si>
  <si>
    <t>KE62-3293s_glass1_163</t>
  </si>
  <si>
    <t>KE62-3293s_glass1_162</t>
  </si>
  <si>
    <t>KE62-3293s_glass1_164</t>
  </si>
  <si>
    <t>KE62-3293s_mins_g01_matrixG_148</t>
  </si>
  <si>
    <t>KE62-3293s_mins_g01_matrixG_154</t>
  </si>
  <si>
    <t>EF8_10_MatrixG1</t>
  </si>
  <si>
    <t>EF8_10_MatrixG2</t>
  </si>
  <si>
    <t>EF8_12_MatrixG2</t>
  </si>
  <si>
    <t>EF8_14_MatrixG1</t>
  </si>
  <si>
    <t>EF8_14_MatrixG2</t>
  </si>
  <si>
    <t>KE62-3316F_6b_matrixG_244</t>
  </si>
  <si>
    <t>KE62-3316F_14_matrixG_259</t>
  </si>
  <si>
    <t>KE62-3316F_14_matrixG_260</t>
  </si>
  <si>
    <t>KE62-3316F_14_matrixG_261</t>
  </si>
  <si>
    <t>KE62-3316F_14_matrixG_262</t>
  </si>
  <si>
    <t>KE62-3321F_3_matrixG_176</t>
  </si>
  <si>
    <t>KE62-3321F_3_matrixG_177</t>
  </si>
  <si>
    <t>KE62-3321F_3_matrixG_178</t>
  </si>
  <si>
    <t>Sulfide diameter if present in MI</t>
  </si>
  <si>
    <t>Sulfide Diameter</t>
  </si>
  <si>
    <t>Melt inclusion length</t>
  </si>
  <si>
    <t>Melt inclusion width</t>
  </si>
  <si>
    <t>S_Sulf</t>
  </si>
  <si>
    <t>Sulf_Err</t>
  </si>
  <si>
    <t>%Enrich_Decimal</t>
  </si>
  <si>
    <t>Cl Ratio</t>
  </si>
  <si>
    <t>S Ratio</t>
  </si>
  <si>
    <t>PEC_Equivalent</t>
  </si>
  <si>
    <t>S_PEC_Glass_Meas</t>
  </si>
  <si>
    <t>Fe3FeT_Thesis</t>
  </si>
  <si>
    <t>S6ST_Thesis</t>
  </si>
  <si>
    <t>Fissure</t>
  </si>
  <si>
    <t>This sheet contains all the data used to make the figures in this paper</t>
  </si>
  <si>
    <t>Sheet</t>
  </si>
  <si>
    <t>Description</t>
  </si>
  <si>
    <t>Lerner2021_FilteredMI</t>
  </si>
  <si>
    <t xml:space="preserve">Melt inclusion data from Lerner et al. (2021), filtered for unoxidised F8 samples </t>
  </si>
  <si>
    <t>Lerner2021_FilteredMG</t>
  </si>
  <si>
    <t xml:space="preserve">Matrix Glass data from Lerner et al. (2021), filtered for unoxidised F8 samples </t>
  </si>
  <si>
    <t>Comment</t>
  </si>
  <si>
    <t>Sample number</t>
  </si>
  <si>
    <t xml:space="preserve"> EPMA data for glass phase of melt inclusions (Uncorrected for PEC) (-------&gt;)</t>
  </si>
  <si>
    <t>Na2O_MI EPMA</t>
  </si>
  <si>
    <t>Al2O3_MI EPMA</t>
  </si>
  <si>
    <t>P2O5_MI EPMA</t>
  </si>
  <si>
    <t>CaO_MI EPMA</t>
  </si>
  <si>
    <t>K2O_MI EPMA</t>
  </si>
  <si>
    <t>TiO2_MI EPMA</t>
  </si>
  <si>
    <t>SiO2_MI EPMA</t>
  </si>
  <si>
    <t>MgO_MI EPMA</t>
  </si>
  <si>
    <t>FeO_MI EPMA</t>
  </si>
  <si>
    <t>MnO_MI EPMA</t>
  </si>
  <si>
    <t>S_MI EPMA (ppm)</t>
  </si>
  <si>
    <t>Cl_MI EPMA (ppm)</t>
  </si>
  <si>
    <t>H2O_MI SIMS</t>
  </si>
  <si>
    <t>CO2_MI (SIMS+ Raman)</t>
  </si>
  <si>
    <t>F_MI SIMS</t>
  </si>
  <si>
    <t xml:space="preserve"> EPMA data for glass phase of melt inclusions (Corrected for PEC) (-------&gt;)</t>
  </si>
  <si>
    <t>Amount  PEC (%)</t>
  </si>
  <si>
    <t>Na2O_MI_PEC EPMA</t>
  </si>
  <si>
    <t>Al2O3_MI_PEC EPMA</t>
  </si>
  <si>
    <t>P2O5_MI_PEC EPMA</t>
  </si>
  <si>
    <t>CaO_MI_PEC EPMA</t>
  </si>
  <si>
    <t>K2O_MI_PEC EPMA</t>
  </si>
  <si>
    <t>TiO2_MI_PEC EPMA</t>
  </si>
  <si>
    <t>SiO2_MI_PEC EPMA</t>
  </si>
  <si>
    <t>MgO_MI_PEC EPMA</t>
  </si>
  <si>
    <t>FeO_MI_PEC EPMA</t>
  </si>
  <si>
    <t>MnO_MI_PEC EPMA</t>
  </si>
  <si>
    <t>S_MI_PEC EPMA</t>
  </si>
  <si>
    <t>Cl_MI_PEC EPMA</t>
  </si>
  <si>
    <t>Correction factor for PEC correction</t>
  </si>
  <si>
    <t>Things use to calculate saturation pressure (PEC-corrected)---&gt;</t>
  </si>
  <si>
    <t>Label</t>
  </si>
  <si>
    <t>SiO2</t>
  </si>
  <si>
    <t>TiO2</t>
  </si>
  <si>
    <t>Al2O3</t>
  </si>
  <si>
    <t>FeO</t>
  </si>
  <si>
    <t>Fe2O3</t>
  </si>
  <si>
    <t>MnO</t>
  </si>
  <si>
    <t>MgO</t>
  </si>
  <si>
    <t>CaO</t>
  </si>
  <si>
    <t>Na2O</t>
  </si>
  <si>
    <t>K2O</t>
  </si>
  <si>
    <t>P2O5</t>
  </si>
  <si>
    <t>H2O</t>
  </si>
  <si>
    <t>CO2</t>
  </si>
  <si>
    <t>Temp</t>
  </si>
  <si>
    <t>SaturationP_bars_VESIcal</t>
  </si>
  <si>
    <t>XH2O_fl_VESIcal</t>
  </si>
  <si>
    <t>Mineral Data</t>
  </si>
  <si>
    <t>MgO_Min EPMA</t>
  </si>
  <si>
    <t>SiO2_Min EPMA</t>
  </si>
  <si>
    <t>FeO_Min EPMA</t>
  </si>
  <si>
    <t>Al2O3_Min EPMA</t>
  </si>
  <si>
    <t>CaO_Min EPMA</t>
  </si>
  <si>
    <t>MnO_Min EPMA</t>
  </si>
  <si>
    <t>NiO_Min EPMA</t>
  </si>
  <si>
    <t>TiO2_Min EPMA</t>
  </si>
  <si>
    <t>Cr2O3_Min EPMA</t>
  </si>
  <si>
    <t>Na2O_Min EPMA</t>
  </si>
  <si>
    <t>K2O_Min EPMA</t>
  </si>
  <si>
    <t>Total_Min EPMA</t>
  </si>
  <si>
    <t>Mg# Min</t>
  </si>
  <si>
    <t>LAICPMS Data-----&gt;</t>
  </si>
  <si>
    <t>Laser Batch (year_DayofOct_batch)</t>
  </si>
  <si>
    <t>Spot size (um)</t>
  </si>
  <si>
    <t>Reduced to</t>
  </si>
  <si>
    <t>Source file</t>
  </si>
  <si>
    <t>DateTime</t>
  </si>
  <si>
    <t>Date</t>
  </si>
  <si>
    <t>Time</t>
  </si>
  <si>
    <t>Duration(s)</t>
  </si>
  <si>
    <t>Total points</t>
  </si>
  <si>
    <t>Selection type</t>
  </si>
  <si>
    <t>Components</t>
  </si>
  <si>
    <t>Ca43_CPS</t>
  </si>
  <si>
    <t>Ca43_CPS_Int2SE</t>
  </si>
  <si>
    <t>IntStdWv</t>
  </si>
  <si>
    <t>IntStdWv_Int2SE</t>
  </si>
  <si>
    <t>Li_ppm_m7 LAICPMS</t>
  </si>
  <si>
    <t>Li_ppm_m7_Int2SE</t>
  </si>
  <si>
    <t>Be_ppm_m9 LAICPMS</t>
  </si>
  <si>
    <t>Be_ppm_m9_Int2SE</t>
  </si>
  <si>
    <t>Na_ppm_m23 LAICPMS</t>
  </si>
  <si>
    <t>Na_ppm_m23_Int2SE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</si>
  <si>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</si>
  <si>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</si>
  <si>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</si>
  <si>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</si>
  <si>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</si>
  <si>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</si>
  <si>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</si>
  <si>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</si>
  <si>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</si>
  <si>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</si>
  <si>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</si>
  <si>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</si>
  <si>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</si>
  <si>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</si>
  <si>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</si>
  <si>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</si>
  <si>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</si>
  <si>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</si>
  <si>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</si>
  <si>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</si>
  <si>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</si>
  <si>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</si>
  <si>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</si>
  <si>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</si>
  <si>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</si>
  <si>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</si>
  <si>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</si>
  <si>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</si>
  <si>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</si>
  <si>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</si>
  <si>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</si>
  <si>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</si>
  <si>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</si>
  <si>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</si>
  <si>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</si>
  <si>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</si>
  <si>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</si>
  <si>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</si>
  <si>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</si>
  <si>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</si>
  <si>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</si>
  <si>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</si>
  <si>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</si>
  <si>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</si>
  <si>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</si>
  <si>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</si>
  <si>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</si>
  <si>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</si>
  <si>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</si>
  <si>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</si>
  <si>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</si>
  <si>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</si>
  <si>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</si>
  <si>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</si>
  <si>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</si>
  <si>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</si>
  <si>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</si>
  <si>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</si>
  <si>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</si>
  <si>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</si>
  <si>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</si>
  <si>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</si>
  <si>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</si>
  <si>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</si>
  <si>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</si>
  <si>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</si>
  <si>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</si>
  <si>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</si>
  <si>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</si>
  <si>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</si>
  <si>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</si>
  <si>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</si>
  <si>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</si>
  <si>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</si>
  <si>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</si>
  <si>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</si>
  <si>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</si>
  <si>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</si>
  <si>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</si>
  <si>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</si>
  <si>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</si>
  <si>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</si>
  <si>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</si>
  <si>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</si>
  <si>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</si>
  <si>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</si>
  <si>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</si>
  <si>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</si>
  <si>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</si>
  <si>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</si>
  <si>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</si>
  <si>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</si>
  <si>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</si>
  <si>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</si>
  <si>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Vol_Prop_Sulf</t>
  </si>
  <si>
    <t>Mass_Prop_Sulf</t>
  </si>
  <si>
    <t>Is sulfide attached to bubble/spinel (e.g. larger error)…. 1 = yes, 0 = no</t>
  </si>
  <si>
    <t>S_Sulf_upper</t>
  </si>
  <si>
    <t>S_Sulf_Lower</t>
  </si>
  <si>
    <t>SCSS_Hugh_Raw</t>
  </si>
  <si>
    <t>SCSS_Hugh_PEC</t>
  </si>
  <si>
    <t>LLMin_Cu</t>
  </si>
  <si>
    <t>LLMin_Co</t>
  </si>
  <si>
    <t>Se_96_ppm_m80</t>
  </si>
  <si>
    <t>As_91_ppm_m75</t>
  </si>
  <si>
    <t>Ni_Se_Meas</t>
  </si>
  <si>
    <t>LLD_LL1_80</t>
  </si>
  <si>
    <t>LL1</t>
  </si>
  <si>
    <t>2019_30_Batch4</t>
  </si>
  <si>
    <t>Ca</t>
  </si>
  <si>
    <t>30/10/2019 (4) 14:36:02.58</t>
  </si>
  <si>
    <t>30/10/2019 (4)</t>
  </si>
  <si>
    <t>Normal</t>
  </si>
  <si>
    <t>LLD_LL1_103</t>
  </si>
  <si>
    <t>2019_30_Batch5</t>
  </si>
  <si>
    <t>MI_25mu</t>
  </si>
  <si>
    <t>30/10/2019 (4) 15:56:52.24</t>
  </si>
  <si>
    <t>LLE_LL4_19b</t>
  </si>
  <si>
    <t>LL4</t>
  </si>
  <si>
    <t>2019_30_Batch3</t>
  </si>
  <si>
    <t>Si</t>
  </si>
  <si>
    <t>30/10/2019 (4) 13:00:02.19</t>
  </si>
  <si>
    <t>LLE_LL4_19c</t>
  </si>
  <si>
    <t>30/10/2019 (4) 14:41:43.08</t>
  </si>
  <si>
    <t>LLE_LL4_33b</t>
  </si>
  <si>
    <t>30/10/2019 (4) 14:43:35.36</t>
  </si>
  <si>
    <t>LLE_LL4_30</t>
  </si>
  <si>
    <t>30/10/2019 (4) 13:05:43.28</t>
  </si>
  <si>
    <t>LLE_LL5_40</t>
  </si>
  <si>
    <t>LL5</t>
  </si>
  <si>
    <t>30/10/2019 (4) 13:19:00.17</t>
  </si>
  <si>
    <t>LLE_LL5_50</t>
  </si>
  <si>
    <t>LLE_LL5_52B</t>
  </si>
  <si>
    <t>30/10/2019 (4) 16:26:44.84</t>
  </si>
  <si>
    <t>LLE_LL5_46</t>
  </si>
  <si>
    <t>2019_31_Batch5</t>
  </si>
  <si>
    <t>MI_20mu</t>
  </si>
  <si>
    <t>31/10/2019 (5) 12:54:57.40</t>
  </si>
  <si>
    <t>31/10/2019 (5)</t>
  </si>
  <si>
    <t>LLD_LL4_14_a</t>
  </si>
  <si>
    <t>2019_29_Batch4</t>
  </si>
  <si>
    <t>29/10/2019 (3) 14:23:37.61</t>
  </si>
  <si>
    <t>29/10/2019 (3)</t>
  </si>
  <si>
    <t>LLD_LL4_14_d</t>
  </si>
  <si>
    <t>29/10/2019 (3) 14:21:42.97</t>
  </si>
  <si>
    <t>LLD_LL4_14_c</t>
  </si>
  <si>
    <t>29/10/2019 (3) 14:25:28.80</t>
  </si>
  <si>
    <t>LLD_LL4_14_b</t>
  </si>
  <si>
    <t>29/10/2019 (3) 14:27:23.25</t>
  </si>
  <si>
    <t>LLD_LL4_20</t>
  </si>
  <si>
    <t>29/10/2019 (3) 14:29:19.61</t>
  </si>
  <si>
    <t>LLD_LL4_31b</t>
  </si>
  <si>
    <t>29/10/2019 (3) 14:31:10.38</t>
  </si>
  <si>
    <t>LLD_LL4_31a</t>
  </si>
  <si>
    <t>29/10/2019 (3) 14:33:04.08</t>
  </si>
  <si>
    <t>LLD_LL4_32b</t>
  </si>
  <si>
    <t>29/10/2019 (3) 14:34:58.94</t>
  </si>
  <si>
    <t>LLD_LL4_32a</t>
  </si>
  <si>
    <t>29/10/2019 (3) 14:36:51.81</t>
  </si>
  <si>
    <t>LLD_LL5_45</t>
  </si>
  <si>
    <t>30/10/2019 (4) 14:34:07.05</t>
  </si>
  <si>
    <t>LLD_LL5_43</t>
  </si>
  <si>
    <t>29/10/2019 (3) 14:44:25.97</t>
  </si>
  <si>
    <t>LLD_LL5_36a</t>
  </si>
  <si>
    <t>2019_29_Batch5</t>
  </si>
  <si>
    <t>29/10/2019 (3) 16:40:15.68</t>
  </si>
  <si>
    <t>LLD_LL5_36b</t>
  </si>
  <si>
    <t>29/10/2019 (3) 16:42:08.28</t>
  </si>
  <si>
    <t>LLD_LL5_72</t>
  </si>
  <si>
    <t>29/10/2019 (3) 16:44:01.99</t>
  </si>
  <si>
    <t xml:space="preserve">ActiveX VT_ERROR: </t>
  </si>
  <si>
    <t>LLD_LL1_65a</t>
  </si>
  <si>
    <t>29/10/2019 (3) 16:45:56.87</t>
  </si>
  <si>
    <t>LLD_LL1_65b</t>
  </si>
  <si>
    <t>29/10/2019 (3) 16:47:48.73</t>
  </si>
  <si>
    <t>LLD_LL1_65c</t>
  </si>
  <si>
    <t>29/10/2019 (3) 16:49:41.78</t>
  </si>
  <si>
    <t>LLD_LL1_70</t>
  </si>
  <si>
    <t>29/10/2019 (3) 16:51:38.03</t>
  </si>
  <si>
    <t>LLD_LL1_74</t>
  </si>
  <si>
    <t>30/10/2019 (4) 13:36:03.26</t>
  </si>
  <si>
    <t>LLD_LL1_73a</t>
  </si>
  <si>
    <t>29/10/2019 (3) 16:55:24.46</t>
  </si>
  <si>
    <t>LLD_LL1_73b</t>
  </si>
  <si>
    <t>29/10/2019 (3) 16:53:32.43</t>
  </si>
  <si>
    <t>LLD_LL1_75</t>
  </si>
  <si>
    <t>29/10/2019 (3) 16:57:19.25</t>
  </si>
  <si>
    <t>LLD_LL1_82</t>
  </si>
  <si>
    <t>29/10/2019 (3) 14:19:49.60</t>
  </si>
  <si>
    <t>LLD_LL1_102</t>
  </si>
  <si>
    <t>2019_30_Batch2</t>
  </si>
  <si>
    <t>MI_30mu</t>
  </si>
  <si>
    <t>30/10/2019 (4) 11:42:57.18</t>
  </si>
  <si>
    <t>LLD_LL1_104</t>
  </si>
  <si>
    <t>29/10/2019 (3) 14:17:56.42</t>
  </si>
  <si>
    <t>LLE_LL4_34a</t>
  </si>
  <si>
    <t>30/10/2019 (4) 13:01:56.44</t>
  </si>
  <si>
    <t>LLE_LL4_34b</t>
  </si>
  <si>
    <t>30/10/2019 (4) 13:03:52.20</t>
  </si>
  <si>
    <t>LLE_LL5_54</t>
  </si>
  <si>
    <t>30/10/2019 (4) 14:45:27.81</t>
  </si>
  <si>
    <t>LLF_LL8_249a</t>
  </si>
  <si>
    <t>LL8</t>
  </si>
  <si>
    <t>31/10/2019 (5) 12:57:08.25</t>
  </si>
  <si>
    <t>LLf_LL8_249b</t>
  </si>
  <si>
    <t>30/10/2019 (4) 12:11:01.40</t>
  </si>
  <si>
    <t>LLf_LL8_249c</t>
  </si>
  <si>
    <t>30/10/2019 (4) 14:47:23.30</t>
  </si>
  <si>
    <t>LLf_LL8_249d</t>
  </si>
  <si>
    <t>30/10/2019 (4) 16:28:57.67</t>
  </si>
  <si>
    <t>LLf_LL7_110a</t>
  </si>
  <si>
    <t>LL7</t>
  </si>
  <si>
    <t>30/10/2019 (4) 14:49:14.63</t>
  </si>
  <si>
    <t>LLf_LL7_110b</t>
  </si>
  <si>
    <t>30/10/2019 (4) 13:24:42.09</t>
  </si>
  <si>
    <t>LLf_LL7_105a</t>
  </si>
  <si>
    <t>30/10/2019 (4) 13:26:36.59</t>
  </si>
  <si>
    <t>LLF_LL7_105b</t>
  </si>
  <si>
    <t>31/10/2019 (5) 12:59:15.69</t>
  </si>
  <si>
    <t>LLf_LL7_107</t>
  </si>
  <si>
    <t>30/10/2019 (4) 13:28:28.28</t>
  </si>
  <si>
    <t>LLf_LL7_272</t>
  </si>
  <si>
    <t>30/10/2019 (4) 13:22:48.44</t>
  </si>
  <si>
    <t>LLf_LL3_139b</t>
  </si>
  <si>
    <t>LL3</t>
  </si>
  <si>
    <t>30/10/2019 (4) 13:37:59.27</t>
  </si>
  <si>
    <t>LLf_LL3_139a</t>
  </si>
  <si>
    <t>30/10/2019 (4) 13:30:23.76</t>
  </si>
  <si>
    <t>LLf_LL3_85a</t>
  </si>
  <si>
    <t>30/10/2019 (4) 13:32:17.14</t>
  </si>
  <si>
    <t>LLf_LL3_85b</t>
  </si>
  <si>
    <t>30/10/2019 (4) 13:34:10.14</t>
  </si>
  <si>
    <t>LLG_LL8_402a</t>
  </si>
  <si>
    <t>30/10/2019 (4) 11:49:36.17</t>
  </si>
  <si>
    <t>LLg_LL8_402b</t>
  </si>
  <si>
    <t>30/10/2019 (4) 15:54:33.21</t>
  </si>
  <si>
    <t>LLG_LL8_447</t>
  </si>
  <si>
    <t>30/10/2019 (4) 16:15:26.65</t>
  </si>
  <si>
    <t>LLG_LL3_141</t>
  </si>
  <si>
    <t>30/10/2019 (4) 16:19:44.97</t>
  </si>
  <si>
    <t>LLg_LL4_17_A</t>
  </si>
  <si>
    <t>29/10/2019 (3) 17:06:46.65</t>
  </si>
  <si>
    <t>LLg_LL4_17_C1</t>
  </si>
  <si>
    <t>29/10/2019 (3) 17:04:54.64</t>
  </si>
  <si>
    <t>LLg_LL4_17_C2</t>
  </si>
  <si>
    <t>29/10/2019 (3) 17:08:41.94</t>
  </si>
  <si>
    <t>LLg_LL4_24a</t>
  </si>
  <si>
    <t>30/10/2019 (4) 12:46:49.70</t>
  </si>
  <si>
    <t>LLg_LL4_24b</t>
  </si>
  <si>
    <t>30/10/2019 (4) 12:48:41.55</t>
  </si>
  <si>
    <t>LLg_LL1_79</t>
  </si>
  <si>
    <t>30/10/2019 (4) 12:50:34.87</t>
  </si>
  <si>
    <t>LLG_LL7_270</t>
  </si>
  <si>
    <t>30/10/2019 (4) 16:10:53.20</t>
  </si>
  <si>
    <t>LLg_LL7_204</t>
  </si>
  <si>
    <t>30/10/2019 (4) 14:37:52.03</t>
  </si>
  <si>
    <t>LLg_LL7_106b</t>
  </si>
  <si>
    <t>30/10/2019 (4) 12:54:21.28</t>
  </si>
  <si>
    <t>LLg_LL8_3001</t>
  </si>
  <si>
    <t>30/10/2019 (4) 12:56:15.42</t>
  </si>
  <si>
    <t>LLg_LL3_130</t>
  </si>
  <si>
    <t>30/10/2019 (4) 11:40:44.16</t>
  </si>
  <si>
    <t>LL11_500_b</t>
  </si>
  <si>
    <t>LL11</t>
  </si>
  <si>
    <t>2020_8_Batch4</t>
  </si>
  <si>
    <t>08/09/2020 (3) 16:14:26.19</t>
  </si>
  <si>
    <t>08/09/2020 (3)</t>
  </si>
  <si>
    <t>LL12_514</t>
  </si>
  <si>
    <t>LL12</t>
  </si>
  <si>
    <t>2020_8_Batch5</t>
  </si>
  <si>
    <t>08/09/2020 (3) 19:01:03.50</t>
  </si>
  <si>
    <t>LL8_435</t>
  </si>
  <si>
    <t>2020_8_Batch3</t>
  </si>
  <si>
    <t>MI_30mu_2</t>
  </si>
  <si>
    <t>08/09/2020 (3) 14:35:20.45</t>
  </si>
  <si>
    <t>LL1_77</t>
  </si>
  <si>
    <t>2020_8_Batch2</t>
  </si>
  <si>
    <t>08/09/2020 (3) 12:38:43.03</t>
  </si>
  <si>
    <t>LL3_137</t>
  </si>
  <si>
    <t>08/09/2020 (3) 12:24:26.24</t>
  </si>
  <si>
    <t>LL8_613b</t>
  </si>
  <si>
    <t>2020_9_Batch2</t>
  </si>
  <si>
    <t>09/09/2020 (4) 12:09:39.20</t>
  </si>
  <si>
    <t>09/09/2020 (4)</t>
  </si>
  <si>
    <t>LL8_615</t>
  </si>
  <si>
    <t>08/09/2020 (3) 14:29:11.30</t>
  </si>
  <si>
    <t>LL8_617_a</t>
  </si>
  <si>
    <t>08/09/2020 (3) 14:31:24.83</t>
  </si>
  <si>
    <t>LL8_623_b</t>
  </si>
  <si>
    <t>2020_9_Batch4</t>
  </si>
  <si>
    <t>09/09/2020 (4) 16:12:06.67</t>
  </si>
  <si>
    <t>LL8_623_c</t>
  </si>
  <si>
    <t>LL8_626</t>
  </si>
  <si>
    <t>LL8_404_a</t>
  </si>
  <si>
    <t>08/09/2020 (3) 18:16:18.13</t>
  </si>
  <si>
    <t>LL8_404_b</t>
  </si>
  <si>
    <t>08/09/2020 (3) 18:18:17.70</t>
  </si>
  <si>
    <t>LL8_610</t>
  </si>
  <si>
    <t>08/09/2020 (3) 18:20:21.32</t>
  </si>
  <si>
    <t>LL8_612_a</t>
  </si>
  <si>
    <t>08/09/2020 (3) 15:54:05.70</t>
  </si>
  <si>
    <t>LL8_612_b</t>
  </si>
  <si>
    <t>08/09/2020 (3) 15:56:05.28</t>
  </si>
  <si>
    <t>LL8_613_a</t>
  </si>
  <si>
    <t>08/09/2020 (3) 15:58:08.83</t>
  </si>
  <si>
    <t>LL8_617_b</t>
  </si>
  <si>
    <t>08/09/2020 (3) 14:33:16.59</t>
  </si>
  <si>
    <t>LL8_624</t>
  </si>
  <si>
    <t>08/09/2020 (3) 16:00:15.73</t>
  </si>
  <si>
    <t>LL8_630</t>
  </si>
  <si>
    <t>08/09/2020 (3) 16:02:14.43</t>
  </si>
  <si>
    <t>LL8_631a</t>
  </si>
  <si>
    <t>08/09/2020 (3) 18:22:25.42</t>
  </si>
  <si>
    <t>LL8_616_b</t>
  </si>
  <si>
    <t>LL8_202_c</t>
  </si>
  <si>
    <t>08/09/2020 (3) 16:24:39.51</t>
  </si>
  <si>
    <t>LL8_243_b</t>
  </si>
  <si>
    <t>LL8_156</t>
  </si>
  <si>
    <t>LL8_155b</t>
  </si>
  <si>
    <t>LL8_406</t>
  </si>
  <si>
    <t>08/09/2020 (3) 16:16:29.97</t>
  </si>
  <si>
    <t>LL8_302</t>
  </si>
  <si>
    <t>08/09/2020 (3) 16:18:34.52</t>
  </si>
  <si>
    <t>LL8_611</t>
  </si>
  <si>
    <t>08/09/2020 (3) 16:20:34.64</t>
  </si>
  <si>
    <t>LL8_616_a</t>
  </si>
  <si>
    <t>08/09/2020 (3) 19:03:08.20</t>
  </si>
  <si>
    <t>LL8_634</t>
  </si>
  <si>
    <t>2020_9_Batch3</t>
  </si>
  <si>
    <t>MI_25mu_2</t>
  </si>
  <si>
    <t>09/09/2020 (4) 14:16:06.94</t>
  </si>
  <si>
    <t>LL8_606</t>
  </si>
  <si>
    <t>09/09/2020 (4) 14:18:16.77</t>
  </si>
  <si>
    <t>LL8_202_a</t>
  </si>
  <si>
    <t>08/09/2020 (3) 19:07:09.65</t>
  </si>
  <si>
    <t>LL8_202_b</t>
  </si>
  <si>
    <t>08/09/2020 (3) 16:22:33.98</t>
  </si>
  <si>
    <t>LL8_426</t>
  </si>
  <si>
    <t>08/09/2020 (3) 19:05:10.50</t>
  </si>
  <si>
    <t>LL8_401</t>
  </si>
  <si>
    <t>08/09/2020 (3) 16:26:40.11</t>
  </si>
  <si>
    <t>LL8_400_b</t>
  </si>
  <si>
    <t>08/09/2020 (3) 19:11:18.05</t>
  </si>
  <si>
    <t>LL8_400_a</t>
  </si>
  <si>
    <t>08/09/2020 (3) 19:09:15.04</t>
  </si>
  <si>
    <t>LL8_280</t>
  </si>
  <si>
    <t>09/09/2020 (4) 14:20:14.34</t>
  </si>
  <si>
    <t>LL8_300R</t>
  </si>
  <si>
    <t>08/09/2020 (3) 16:28:43.79</t>
  </si>
  <si>
    <t>LL8_232</t>
  </si>
  <si>
    <t>2020_9_Batch5</t>
  </si>
  <si>
    <t>MI_20mu_2</t>
  </si>
  <si>
    <t>09/09/2020 (4) 17:17:48.62</t>
  </si>
  <si>
    <t>LL8_155_c</t>
  </si>
  <si>
    <t>LL4_4B</t>
  </si>
  <si>
    <t>2020_11_Batch3</t>
  </si>
  <si>
    <t>MI_40mu</t>
  </si>
  <si>
    <t>11/09/2020 (6) 13:26:30.16</t>
  </si>
  <si>
    <t>11/09/2020 (6)</t>
  </si>
  <si>
    <t>LL4_25_A</t>
  </si>
  <si>
    <t>2020_11_Batch2</t>
  </si>
  <si>
    <t>11/09/2020 (6) 11:40:01.36</t>
  </si>
  <si>
    <t>LL4_25_B</t>
  </si>
  <si>
    <t>2020_11_Batch4</t>
  </si>
  <si>
    <t>11/09/2020 (6) 14:25:16.18</t>
  </si>
  <si>
    <t>LL4_2</t>
  </si>
  <si>
    <t>11/09/2020 (6) 13:24:31.84</t>
  </si>
  <si>
    <t>LL4_3</t>
  </si>
  <si>
    <t>11/09/2020 (6) 13:28:28.53</t>
  </si>
  <si>
    <t>LL4_12</t>
  </si>
  <si>
    <t>11/09/2020 (6) 11:41:57.58</t>
  </si>
  <si>
    <t>LL4_10</t>
  </si>
  <si>
    <t>11/09/2020 (6) 13:30:37.97</t>
  </si>
  <si>
    <t>LL4_9</t>
  </si>
  <si>
    <t>11/09/2020 (6) 11:44:01.73</t>
  </si>
  <si>
    <t>LL4_8</t>
  </si>
  <si>
    <t>11/09/2020 (6) 13:32:37.87</t>
  </si>
  <si>
    <t>LL4_23</t>
  </si>
  <si>
    <t>11/09/2020 (6) 14:29:44.17</t>
  </si>
  <si>
    <t>LL4_39c</t>
  </si>
  <si>
    <t>2020_11_Batch5</t>
  </si>
  <si>
    <t>11/09/2020 (6) 15:54:42.18</t>
  </si>
  <si>
    <t>LL4_39b</t>
  </si>
  <si>
    <t>11/09/2020 (6) 11:46:06.97</t>
  </si>
  <si>
    <t>LL4_18b</t>
  </si>
  <si>
    <t>LL7_115_A</t>
  </si>
  <si>
    <t>11/09/2020 (6) 11:52:18.67</t>
  </si>
  <si>
    <t>LL7_115_B</t>
  </si>
  <si>
    <t>11/09/2020 (6) 14:34:09.69</t>
  </si>
  <si>
    <t>LL7_114</t>
  </si>
  <si>
    <t>11/09/2020 (6) 14:36:18.11</t>
  </si>
  <si>
    <t>LL7_111_A</t>
  </si>
  <si>
    <t>11/09/2020 (6) 15:58:52.46</t>
  </si>
  <si>
    <t>LL7_108</t>
  </si>
  <si>
    <t>11/09/2020 (6) 13:34:42.53</t>
  </si>
  <si>
    <t>LL7_203</t>
  </si>
  <si>
    <t>11/09/2020 (6) 13:36:41.83</t>
  </si>
  <si>
    <t>LL7_248</t>
  </si>
  <si>
    <t>11/09/2020 (6) 11:56:24.12</t>
  </si>
  <si>
    <t>LL7_287</t>
  </si>
  <si>
    <t>11/09/2020 (6) 11:58:29.78</t>
  </si>
  <si>
    <t>LL7_290_C</t>
  </si>
  <si>
    <t>LL7_290_B</t>
  </si>
  <si>
    <t>LL7_111_B</t>
  </si>
  <si>
    <t>11/09/2020 (6) 11:54:19.47</t>
  </si>
  <si>
    <t>LL4_13</t>
  </si>
  <si>
    <t>11/09/2020 (6) 16:35:20.40</t>
  </si>
  <si>
    <t>LL4_39a</t>
  </si>
  <si>
    <t>11/09/2020 (6) 16:37:30.76</t>
  </si>
  <si>
    <t>LL4_18a</t>
  </si>
  <si>
    <t>11/09/2020 (6) 15:56:53.88</t>
  </si>
  <si>
    <t>LL7_116</t>
  </si>
  <si>
    <t>LL11_501_b</t>
  </si>
  <si>
    <t>2020_11_Batch6</t>
  </si>
  <si>
    <t>11/09/2020 (6) 17:19:03.56</t>
  </si>
  <si>
    <t>LL12_509_a</t>
  </si>
  <si>
    <t>11/09/2020 (6) 14:38:28.15</t>
  </si>
  <si>
    <t>LL12_509_b</t>
  </si>
  <si>
    <t>11/09/2020 (6) 14:40:29.13</t>
  </si>
  <si>
    <t>LL12_508</t>
  </si>
  <si>
    <t>11/09/2020 (6) 12:00:29.50</t>
  </si>
  <si>
    <t>LL1_84_a</t>
  </si>
  <si>
    <t>11/09/2020 (6) 16:17:51.76</t>
  </si>
  <si>
    <t>LL1_84_c</t>
  </si>
  <si>
    <t>11/09/2020 (6) 16:13:35.95</t>
  </si>
  <si>
    <t>LL7_282</t>
  </si>
  <si>
    <t>11/09/2020 (6) 13:40:45.07</t>
  </si>
  <si>
    <t>LL7_205b</t>
  </si>
  <si>
    <t>11/09/2020 (6) 12:04:41.99</t>
  </si>
  <si>
    <t>LL7_118</t>
  </si>
  <si>
    <t>LL7_128</t>
  </si>
  <si>
    <t>11/09/2020 (6) 14:48:47.30</t>
  </si>
  <si>
    <t>LL8_301</t>
  </si>
  <si>
    <t>11/09/2020 (6) 14:50:45.61</t>
  </si>
  <si>
    <t>LL2_417</t>
  </si>
  <si>
    <t>LL2</t>
  </si>
  <si>
    <t>LL11_507 no sims</t>
  </si>
  <si>
    <t>LL8_405_nosims</t>
  </si>
  <si>
    <t>09/09/2020 (4) 12:11:38.53</t>
  </si>
  <si>
    <t>LL8_403_nosims</t>
  </si>
  <si>
    <t>08/09/2020 (3) 12:18:02.40</t>
  </si>
  <si>
    <t>LL7_275_a_nosims</t>
  </si>
  <si>
    <t>08/09/2020 (3) 18:24:24.05</t>
  </si>
  <si>
    <t>LL7_275_b_nosims</t>
  </si>
  <si>
    <t>Melt inclusion data from Wieser et al. (2021) for olivine-hosted melt inclusions</t>
  </si>
  <si>
    <t xml:space="preserve"> EPMA data (-------&gt;)</t>
  </si>
  <si>
    <t>Na2O EPMA</t>
  </si>
  <si>
    <t>Al2O3 EPMA</t>
  </si>
  <si>
    <t>P2O5 EPMA</t>
  </si>
  <si>
    <t>CaO EPMA</t>
  </si>
  <si>
    <t>K2O EPMA</t>
  </si>
  <si>
    <t>TiO2 EPMA</t>
  </si>
  <si>
    <t>SiO2 EPMA</t>
  </si>
  <si>
    <t>MgO EPMA</t>
  </si>
  <si>
    <t>FeO EPMA</t>
  </si>
  <si>
    <t>MnO EPMA</t>
  </si>
  <si>
    <t>SO2 EPMA</t>
  </si>
  <si>
    <t>Cl EPMA</t>
  </si>
  <si>
    <t>Total</t>
  </si>
  <si>
    <t>SIMS data (-------&gt;)</t>
  </si>
  <si>
    <t>H2O_SIMS_wt%</t>
  </si>
  <si>
    <t>CO2_SIMS_ppm</t>
  </si>
  <si>
    <t>F_SIMS</t>
  </si>
  <si>
    <t>LAICPMS data (-------&gt;)</t>
  </si>
  <si>
    <t>Spot Size</t>
  </si>
  <si>
    <t>Reduced to (Si or Ca)</t>
  </si>
  <si>
    <t>LL6</t>
  </si>
  <si>
    <t>2019_28_Batch3</t>
  </si>
  <si>
    <t>2019_29_Batch2</t>
  </si>
  <si>
    <t>LL9</t>
  </si>
  <si>
    <t>LL10</t>
  </si>
  <si>
    <t>Wieser_Ol_Hosted_MI_2018</t>
  </si>
  <si>
    <t>Wieser_Ol_Hosted_MI_1969_1974</t>
  </si>
  <si>
    <t>Wieser_MatrixGlass_2018</t>
  </si>
  <si>
    <t>Matrix glass data from Wieser et al. (2021) for matrix glasses</t>
  </si>
  <si>
    <t>Melt inclusion data from Wieser et al. (2020) for olivine-hosted melt inclusions from 1969-1974</t>
  </si>
  <si>
    <t>Batch/Run</t>
  </si>
  <si>
    <t>Eruption</t>
  </si>
  <si>
    <t>Melt Inclusion ID</t>
  </si>
  <si>
    <t>Sulfide?</t>
  </si>
  <si>
    <t>Ablation Duration(s)</t>
  </si>
  <si>
    <t>Cu_ppm_m65</t>
  </si>
  <si>
    <t>Zn_ppm_m66</t>
  </si>
  <si>
    <t>Mo_ppm_m95</t>
  </si>
  <si>
    <t>Cd_ppm_m111</t>
  </si>
  <si>
    <t>In_ppm_m115</t>
  </si>
  <si>
    <t>Sn_ppm_m118</t>
  </si>
  <si>
    <t>Sb_ppm_m121</t>
  </si>
  <si>
    <t>W_ppm_m182</t>
  </si>
  <si>
    <t>Tl_ppm_m205</t>
  </si>
  <si>
    <t>Bi_ppm_m209</t>
  </si>
  <si>
    <t>Signal duration</t>
  </si>
  <si>
    <t>As_91_ppm_m75_Int2SE</t>
  </si>
  <si>
    <t>Se_96_ppm_m80_Int2SE</t>
  </si>
  <si>
    <t>FeOt</t>
  </si>
  <si>
    <t>MnO Corrected</t>
  </si>
  <si>
    <t>SO2</t>
  </si>
  <si>
    <t>Cl</t>
  </si>
  <si>
    <t>Cl Corrected</t>
  </si>
  <si>
    <t>SiO2_Ol</t>
  </si>
  <si>
    <t>MgO_Ol</t>
  </si>
  <si>
    <t>FeO_Ol</t>
  </si>
  <si>
    <t>Al2O3_Ol</t>
  </si>
  <si>
    <t>TiO2_Ol</t>
  </si>
  <si>
    <t>CaO_Ol</t>
  </si>
  <si>
    <t>NiO_Ol</t>
  </si>
  <si>
    <t>Cr2O3_Ol</t>
  </si>
  <si>
    <t>MnO_Ol</t>
  </si>
  <si>
    <t>Forsterite</t>
  </si>
  <si>
    <t>Li_ppm_m7</t>
  </si>
  <si>
    <t>Be_ppm_m9</t>
  </si>
  <si>
    <t>P_ppm_m31 (Si reduced to BCR)</t>
  </si>
  <si>
    <t>P_ppm_m31_Int2SE</t>
  </si>
  <si>
    <t>Sc_ppm_m45</t>
  </si>
  <si>
    <t>V_ppm_m51</t>
  </si>
  <si>
    <t>Cr_ppm_m53</t>
  </si>
  <si>
    <t>Co_ppm_m59</t>
  </si>
  <si>
    <t>Ni_ppm_m60</t>
  </si>
  <si>
    <t>Rb_ppm_m85</t>
  </si>
  <si>
    <t>Sr_ppm_m88</t>
  </si>
  <si>
    <t>Y_ppm_m89</t>
  </si>
  <si>
    <t>Zr_ppm_m90</t>
  </si>
  <si>
    <t>Nb_ppm_m93</t>
  </si>
  <si>
    <t>Cs_ppm_m133</t>
  </si>
  <si>
    <t>Ba_ppm_m137</t>
  </si>
  <si>
    <t>La_ppm_m139</t>
  </si>
  <si>
    <t>Ce_ppm_m140</t>
  </si>
  <si>
    <t>Pr_ppm_m141</t>
  </si>
  <si>
    <t>Nd_ppm_m146</t>
  </si>
  <si>
    <t>Sm_ppm_m147</t>
  </si>
  <si>
    <t>Eu_ppm_m153</t>
  </si>
  <si>
    <t>Gd_ppm_m157</t>
  </si>
  <si>
    <t>Tb_ppm_m159</t>
  </si>
  <si>
    <t>Dy_ppm_m163</t>
  </si>
  <si>
    <t>Ho_ppm_m165</t>
  </si>
  <si>
    <t>Er_ppm_m166</t>
  </si>
  <si>
    <t>Tm_ppm_m169</t>
  </si>
  <si>
    <t>Yb_ppm_m172</t>
  </si>
  <si>
    <t>Lu_ppm_m175</t>
  </si>
  <si>
    <t>Hf_ppm_m177</t>
  </si>
  <si>
    <t>Ta_ppm_m181</t>
  </si>
  <si>
    <t>Pb_ppm_m208</t>
  </si>
  <si>
    <t>Th_ppm_m232</t>
  </si>
  <si>
    <t>U_ppm_m238</t>
  </si>
  <si>
    <t>PEC amount</t>
  </si>
  <si>
    <t>PEC-Corrected SiO2</t>
  </si>
  <si>
    <t>PEC-Corrected TiO2</t>
  </si>
  <si>
    <t>PEC-Corrected Al2O3</t>
  </si>
  <si>
    <t>PEC-Corrected Fe2O3</t>
  </si>
  <si>
    <t>PEC-Corrected FeO</t>
  </si>
  <si>
    <t>PEC-Corrected MnO</t>
  </si>
  <si>
    <t>PEC-Corrected MgO</t>
  </si>
  <si>
    <t>PEC-Corrected CaO</t>
  </si>
  <si>
    <t>PEC-Corrected Na2O</t>
  </si>
  <si>
    <t>PEC-Corrected K2O</t>
  </si>
  <si>
    <t>PEC-Corrected P2O5</t>
  </si>
  <si>
    <t>PEC-Corrected Cr2O3</t>
  </si>
  <si>
    <t>FEO*</t>
  </si>
  <si>
    <t>FEO_Final</t>
  </si>
  <si>
    <t>S_RAW</t>
  </si>
  <si>
    <t>S_PEC</t>
  </si>
  <si>
    <t>MI Run 1</t>
  </si>
  <si>
    <t>MI4_32</t>
  </si>
  <si>
    <t>MI1_7</t>
  </si>
  <si>
    <t>MI1_25</t>
  </si>
  <si>
    <t>MI2_59b</t>
  </si>
  <si>
    <t>MI2_44</t>
  </si>
  <si>
    <t>MI2_38</t>
  </si>
  <si>
    <t>MI2_40a</t>
  </si>
  <si>
    <t>MI2_54</t>
  </si>
  <si>
    <t>MI Run 2</t>
  </si>
  <si>
    <t>MI2_56a</t>
  </si>
  <si>
    <t>MI3_92b</t>
  </si>
  <si>
    <t>MI3_80</t>
  </si>
  <si>
    <t>MI3_76</t>
  </si>
  <si>
    <t>MI3_74</t>
  </si>
  <si>
    <t>MI3_84</t>
  </si>
  <si>
    <t>MI3_86a</t>
  </si>
  <si>
    <t>MI4_48</t>
  </si>
  <si>
    <t>MI4_24</t>
  </si>
  <si>
    <t>MI4_18</t>
  </si>
  <si>
    <t>Y</t>
  </si>
  <si>
    <t>MI5_59a</t>
  </si>
  <si>
    <t>MI5__56</t>
  </si>
  <si>
    <t>MI2_67a</t>
  </si>
  <si>
    <t>MI1_33a</t>
  </si>
  <si>
    <t>MI Run 3</t>
  </si>
  <si>
    <t>MI1_11</t>
  </si>
  <si>
    <t>MI1_3</t>
  </si>
  <si>
    <t>MI1_2</t>
  </si>
  <si>
    <t>MI1_12</t>
  </si>
  <si>
    <t>MI1_26</t>
  </si>
  <si>
    <t>MI1_30</t>
  </si>
  <si>
    <t>MI2_42</t>
  </si>
  <si>
    <t>MI2_40b</t>
  </si>
  <si>
    <t>MI2_46</t>
  </si>
  <si>
    <t>MI2_47</t>
  </si>
  <si>
    <t>MI2_48</t>
  </si>
  <si>
    <t>MI2_55</t>
  </si>
  <si>
    <t>MI2_51</t>
  </si>
  <si>
    <t>MI Run 4</t>
  </si>
  <si>
    <t>MI2_56b</t>
  </si>
  <si>
    <t>MI2_59a</t>
  </si>
  <si>
    <t>MI2_59c</t>
  </si>
  <si>
    <t>MI2_61</t>
  </si>
  <si>
    <t>MI2_62</t>
  </si>
  <si>
    <t>MI2_63</t>
  </si>
  <si>
    <t>MI2_69</t>
  </si>
  <si>
    <t>MI2_66</t>
  </si>
  <si>
    <t>MI2_65</t>
  </si>
  <si>
    <t>MI2_70</t>
  </si>
  <si>
    <t>MI2_71b</t>
  </si>
  <si>
    <t>MI2_71a</t>
  </si>
  <si>
    <t>MI3_14</t>
  </si>
  <si>
    <t>MI3_5</t>
  </si>
  <si>
    <t>MI3_4</t>
  </si>
  <si>
    <t>MI Run 5</t>
  </si>
  <si>
    <t>MI3_9</t>
  </si>
  <si>
    <t>MI3_10</t>
  </si>
  <si>
    <t>MI3_12</t>
  </si>
  <si>
    <t>MI3_3</t>
  </si>
  <si>
    <t>MI3_1a</t>
  </si>
  <si>
    <t>MI3_91</t>
  </si>
  <si>
    <t>MI3_92a</t>
  </si>
  <si>
    <t>MI3_97</t>
  </si>
  <si>
    <t>MI3_88</t>
  </si>
  <si>
    <t>MI3_7</t>
  </si>
  <si>
    <t>MI3_90</t>
  </si>
  <si>
    <t>MI3_85</t>
  </si>
  <si>
    <t>MI3_79</t>
  </si>
  <si>
    <t>MI3_81</t>
  </si>
  <si>
    <t>MI Run 6</t>
  </si>
  <si>
    <t>MI3_82</t>
  </si>
  <si>
    <t>MI3_77</t>
  </si>
  <si>
    <t>MI3_75</t>
  </si>
  <si>
    <t>MI4_52b</t>
  </si>
  <si>
    <t>MI4_44</t>
  </si>
  <si>
    <t>MI4_37</t>
  </si>
  <si>
    <t>MI4_39</t>
  </si>
  <si>
    <t>MI4_41</t>
  </si>
  <si>
    <t>MI4_34</t>
  </si>
  <si>
    <t>MI4_31</t>
  </si>
  <si>
    <t>MI4_29</t>
  </si>
  <si>
    <t>MI Run 8</t>
  </si>
  <si>
    <t>MI4_27</t>
  </si>
  <si>
    <t>MI4_21</t>
  </si>
  <si>
    <t>MI4_20</t>
  </si>
  <si>
    <t>MI4_19</t>
  </si>
  <si>
    <t>MI4_15</t>
  </si>
  <si>
    <t>MI5_79</t>
  </si>
  <si>
    <t>MI5_62</t>
  </si>
  <si>
    <t>MI5_64</t>
  </si>
  <si>
    <t>MI5_65</t>
  </si>
  <si>
    <t>MI Run 9</t>
  </si>
  <si>
    <t>MI1_27b</t>
  </si>
  <si>
    <t>MI1_24</t>
  </si>
  <si>
    <t>MI2_72</t>
  </si>
  <si>
    <t>MI3_2</t>
  </si>
  <si>
    <t>MI4_50</t>
  </si>
  <si>
    <t>MI4_45</t>
  </si>
  <si>
    <t>MI4_28</t>
  </si>
  <si>
    <t>MI4_25</t>
  </si>
  <si>
    <t>MI5_51</t>
  </si>
  <si>
    <t>MI5_78b</t>
  </si>
  <si>
    <t>MI5_69c</t>
  </si>
  <si>
    <t>MI5_61</t>
  </si>
  <si>
    <t>MI Run 7</t>
  </si>
  <si>
    <t>MI1_19b</t>
  </si>
  <si>
    <t>MI1_33b</t>
  </si>
  <si>
    <t>MI3_11b</t>
  </si>
  <si>
    <t>MI3_1b</t>
  </si>
  <si>
    <t>MI4_17a</t>
  </si>
  <si>
    <t>MI4_17b</t>
  </si>
  <si>
    <t>MI5_80</t>
  </si>
  <si>
    <t>MI5_72a</t>
  </si>
  <si>
    <t>MI5_72b</t>
  </si>
  <si>
    <t>MI5_68</t>
  </si>
  <si>
    <t>MI5_58c</t>
  </si>
  <si>
    <t>MI Run 10</t>
  </si>
  <si>
    <t>MI2_43</t>
  </si>
  <si>
    <t>MI1_28</t>
  </si>
  <si>
    <t>MI1_6</t>
  </si>
  <si>
    <t>MI3_11a</t>
  </si>
  <si>
    <t>MI3_6</t>
  </si>
  <si>
    <t>MI4_51</t>
  </si>
  <si>
    <t>MI4_35</t>
  </si>
  <si>
    <t>MI4_23</t>
  </si>
  <si>
    <t>MI2_41</t>
  </si>
  <si>
    <t>MI5_57</t>
  </si>
  <si>
    <t>MI5_67</t>
  </si>
  <si>
    <t>MI5_81</t>
  </si>
  <si>
    <t>MI5_60</t>
  </si>
  <si>
    <t>MI5_66</t>
  </si>
  <si>
    <t xml:space="preserve"> SiO2_magma</t>
  </si>
  <si>
    <t xml:space="preserve"> TiO2_magma</t>
  </si>
  <si>
    <t>Al2O3_magma</t>
  </si>
  <si>
    <t>Fe2O3_magma</t>
  </si>
  <si>
    <t>FeO_magma</t>
  </si>
  <si>
    <t>MnO_magma</t>
  </si>
  <si>
    <t>MgO_magma</t>
  </si>
  <si>
    <t>CaO_magma</t>
  </si>
  <si>
    <t xml:space="preserve"> Na2O_magma</t>
  </si>
  <si>
    <t>K2O_magma</t>
  </si>
  <si>
    <t xml:space="preserve"> P2O5_magma</t>
  </si>
  <si>
    <t>Cr2O3_magma</t>
  </si>
  <si>
    <t>H2O_magma</t>
  </si>
  <si>
    <t>Ni_magma</t>
  </si>
  <si>
    <t>Cu_magma</t>
  </si>
  <si>
    <t xml:space="preserve"> SiO2_melt</t>
  </si>
  <si>
    <t xml:space="preserve"> TiO2_melt</t>
  </si>
  <si>
    <t>Al2O3_melt</t>
  </si>
  <si>
    <t>Fe2O3_melt</t>
  </si>
  <si>
    <t>FeO_melt</t>
  </si>
  <si>
    <t>MnO_melt</t>
  </si>
  <si>
    <t>MgO_melt</t>
  </si>
  <si>
    <t>CaO_melt</t>
  </si>
  <si>
    <t xml:space="preserve"> Na2O_melt</t>
  </si>
  <si>
    <t>K2O_melt</t>
  </si>
  <si>
    <t xml:space="preserve"> P2O5_melt</t>
  </si>
  <si>
    <t>Cr2O3_melt</t>
  </si>
  <si>
    <t>H2O_melt</t>
  </si>
  <si>
    <t>Ni_melt</t>
  </si>
  <si>
    <t>Cu_melt</t>
  </si>
  <si>
    <t xml:space="preserve"> SiO2_cumulate</t>
  </si>
  <si>
    <t xml:space="preserve"> TiO2_cumulate</t>
  </si>
  <si>
    <t>Al2O3_cumulate</t>
  </si>
  <si>
    <t>Fe2O3_cumulate</t>
  </si>
  <si>
    <t>FeO_cumulate</t>
  </si>
  <si>
    <t>MnO_cumulate</t>
  </si>
  <si>
    <t>MgO_cumulate</t>
  </si>
  <si>
    <t>CaO_cumulate</t>
  </si>
  <si>
    <t xml:space="preserve"> Na2O_cumulate</t>
  </si>
  <si>
    <t>K2O_cumulate</t>
  </si>
  <si>
    <t xml:space="preserve"> P2O5_cumulate</t>
  </si>
  <si>
    <t>Cr2O3_cumulate</t>
  </si>
  <si>
    <t>H2O_cumulate</t>
  </si>
  <si>
    <t>Ni_cumulate</t>
  </si>
  <si>
    <t>Cu_cumulate</t>
  </si>
  <si>
    <t>Temperature</t>
  </si>
  <si>
    <t>Temperature_Olv</t>
  </si>
  <si>
    <t>Temperature_Plg</t>
  </si>
  <si>
    <t>Temperature_Cpx</t>
  </si>
  <si>
    <t>Olv_Fo_magma</t>
  </si>
  <si>
    <t>Olv_Kd</t>
  </si>
  <si>
    <t>Plg_An_magma</t>
  </si>
  <si>
    <t>Cpx_Mg#Cpx_magma</t>
  </si>
  <si>
    <t>Olv_Fo_cumulate</t>
  </si>
  <si>
    <t>Plg_An_cumulate</t>
  </si>
  <si>
    <t>Cpx_Mg#Cpx_cumulate</t>
  </si>
  <si>
    <t>Pressure(kbar)</t>
  </si>
  <si>
    <t>Lg(fO2)</t>
  </si>
  <si>
    <t>dNNO</t>
  </si>
  <si>
    <t>density</t>
  </si>
  <si>
    <t>Ln(viscosity)</t>
  </si>
  <si>
    <t>Melt_%_magma</t>
  </si>
  <si>
    <t>Olv_%_magma</t>
  </si>
  <si>
    <t>Olv_Peritectic</t>
  </si>
  <si>
    <t>Plg_%_magma</t>
  </si>
  <si>
    <t>Plg_Peritectic</t>
  </si>
  <si>
    <t>Cpx_%_magma</t>
  </si>
  <si>
    <t>Cpx_Peritectic</t>
  </si>
  <si>
    <t>Fluid_%_magma</t>
  </si>
  <si>
    <t>Olv_%_cumulate</t>
  </si>
  <si>
    <t>Plg_%_cumulate</t>
  </si>
  <si>
    <t>Cpx_%_cumulate</t>
  </si>
  <si>
    <t>Sample</t>
  </si>
  <si>
    <t>S_Magma</t>
  </si>
  <si>
    <t>N</t>
  </si>
  <si>
    <t>Petrolog_Wieser2020</t>
  </si>
  <si>
    <t>Petrology fractionation model from Wieser et al. (2020)</t>
  </si>
  <si>
    <t>Wieser_MG_1969_1794</t>
  </si>
  <si>
    <t>Matrix Glass data from Wieser et al. (2020)</t>
  </si>
  <si>
    <t>Glass Fragment ID</t>
  </si>
  <si>
    <t>Duration  (s)</t>
  </si>
  <si>
    <t>MnO corrected</t>
  </si>
  <si>
    <t>Cl (corrected</t>
  </si>
  <si>
    <t>Mg Number</t>
  </si>
  <si>
    <t>Batch 2</t>
  </si>
  <si>
    <t>MI_Glass_916_G1c</t>
  </si>
  <si>
    <t>MI_Glass_916_G2c</t>
  </si>
  <si>
    <t>MI_Glass_916_G3c</t>
  </si>
  <si>
    <t>MI_Glass_916_G4c</t>
  </si>
  <si>
    <t>MI_Glass_916_G5c</t>
  </si>
  <si>
    <t>MI_Glass_916_G6c</t>
  </si>
  <si>
    <t>MI_Glass_916_G7c</t>
  </si>
  <si>
    <t>MI_Glass_916_G9c</t>
  </si>
  <si>
    <t>MI_Glass_916_G11c</t>
  </si>
  <si>
    <t>MI_Glass_916_G12c</t>
  </si>
  <si>
    <t>MI_Glass_910_G1c</t>
  </si>
  <si>
    <t>MI_Glass_910_G3c</t>
  </si>
  <si>
    <t>MI_Glass_910_G4c</t>
  </si>
  <si>
    <t>MI_Glass_910_G2c</t>
  </si>
  <si>
    <t>MI_Glass_910_G5c</t>
  </si>
  <si>
    <t>MI_Glass_910_G6c</t>
  </si>
  <si>
    <t>MI_Glass_910_G7c</t>
  </si>
  <si>
    <t>MI_Glass_910_G8c</t>
  </si>
  <si>
    <t>MI_Glass_910_G12b</t>
  </si>
  <si>
    <t>MI_Glass_910_G11b</t>
  </si>
  <si>
    <t>MI_Glass_910_G10b</t>
  </si>
  <si>
    <t>MI_Glass_910_G9b</t>
  </si>
  <si>
    <t>MI_glass_908_G2b</t>
  </si>
  <si>
    <t>MI_glass_908_G6b</t>
  </si>
  <si>
    <t>MI_glass_908_G3</t>
  </si>
  <si>
    <t>MI_glass_908_G8b</t>
  </si>
  <si>
    <t>MI_glass_908_G9a</t>
  </si>
  <si>
    <t>MI_glass_908_G10b</t>
  </si>
  <si>
    <t>MI_glass_908_G12b</t>
  </si>
  <si>
    <t>MI_glass_908_G11b</t>
  </si>
  <si>
    <t>MI_glass_919_G2b</t>
  </si>
  <si>
    <t>MI_glass_919_G3b</t>
  </si>
  <si>
    <t>MI_glass_919_G1b</t>
  </si>
  <si>
    <t>MI_glass_919_G6b/G5bu</t>
  </si>
  <si>
    <t>MI_glass_919_G11b</t>
  </si>
  <si>
    <t>MI_glass_919_G11b/G12bu</t>
  </si>
  <si>
    <t>MI_glass_919_G7b</t>
  </si>
  <si>
    <t>MI_glass_919_G8b</t>
  </si>
  <si>
    <t>MI_glass_919_G10b</t>
  </si>
  <si>
    <t>Fountain</t>
  </si>
  <si>
    <t>Cr2O3</t>
  </si>
  <si>
    <t>NiO</t>
  </si>
  <si>
    <t>F</t>
  </si>
  <si>
    <t>Li</t>
  </si>
  <si>
    <t>B</t>
  </si>
  <si>
    <t>Sc</t>
  </si>
  <si>
    <t>V</t>
  </si>
  <si>
    <t>Rb</t>
  </si>
  <si>
    <t>Sr</t>
  </si>
  <si>
    <t>Zr</t>
  </si>
  <si>
    <t>Nb</t>
  </si>
  <si>
    <t>Ba</t>
  </si>
  <si>
    <t>La</t>
  </si>
  <si>
    <t>Ce</t>
  </si>
  <si>
    <t>Pr</t>
  </si>
  <si>
    <t>Nd</t>
  </si>
  <si>
    <t>Sm</t>
  </si>
  <si>
    <t>Eu</t>
  </si>
  <si>
    <t>Gd</t>
  </si>
  <si>
    <t>Tb</t>
  </si>
  <si>
    <t>Dy</t>
  </si>
  <si>
    <t>Ho</t>
  </si>
  <si>
    <t>Er</t>
  </si>
  <si>
    <t>Tm</t>
  </si>
  <si>
    <t>Yb</t>
  </si>
  <si>
    <t>Lu</t>
  </si>
  <si>
    <t>Hf</t>
  </si>
  <si>
    <t>Ta</t>
  </si>
  <si>
    <t>Pb</t>
  </si>
  <si>
    <t>U</t>
  </si>
  <si>
    <t>Mg#</t>
  </si>
  <si>
    <t>CO2_err</t>
  </si>
  <si>
    <t>H2O_err</t>
  </si>
  <si>
    <t>Li_err</t>
  </si>
  <si>
    <t>B_err</t>
  </si>
  <si>
    <t>Si_err</t>
  </si>
  <si>
    <t>Ti_err</t>
  </si>
  <si>
    <t>Al_err</t>
  </si>
  <si>
    <t>Fe_err</t>
  </si>
  <si>
    <t>Mn_err</t>
  </si>
  <si>
    <t>Mg_err</t>
  </si>
  <si>
    <t>Ca_err</t>
  </si>
  <si>
    <t>Na_err</t>
  </si>
  <si>
    <t>K_err</t>
  </si>
  <si>
    <t>P_err</t>
  </si>
  <si>
    <t>F_err</t>
  </si>
  <si>
    <t>Cl_err</t>
  </si>
  <si>
    <t>SO2_err</t>
  </si>
  <si>
    <t>Sc_err</t>
  </si>
  <si>
    <t>V_err</t>
  </si>
  <si>
    <t>Rb_err</t>
  </si>
  <si>
    <t>Sr_err</t>
  </si>
  <si>
    <t>Y_err</t>
  </si>
  <si>
    <t>Zr_err</t>
  </si>
  <si>
    <t>Nb_err</t>
  </si>
  <si>
    <t>Ba_err</t>
  </si>
  <si>
    <t>La_err</t>
  </si>
  <si>
    <t>Ce_err</t>
  </si>
  <si>
    <t>Pr_err</t>
  </si>
  <si>
    <t>Nd_err</t>
  </si>
  <si>
    <t>Sm_err</t>
  </si>
  <si>
    <t>Eu_err</t>
  </si>
  <si>
    <t>Gd_err</t>
  </si>
  <si>
    <t>Tb_err</t>
  </si>
  <si>
    <t>Dy_err</t>
  </si>
  <si>
    <t>Ho_err</t>
  </si>
  <si>
    <t>Er_err</t>
  </si>
  <si>
    <t>Tm_err</t>
  </si>
  <si>
    <t>Yb_err</t>
  </si>
  <si>
    <t>Lu_err</t>
  </si>
  <si>
    <t>Hf_err</t>
  </si>
  <si>
    <t>Ta_err</t>
  </si>
  <si>
    <t>Pb_err</t>
  </si>
  <si>
    <t>U_err</t>
  </si>
  <si>
    <t>1959-E1-g02</t>
  </si>
  <si>
    <t>1959-E1-g04</t>
  </si>
  <si>
    <t>1959-E1-g09</t>
  </si>
  <si>
    <t>1959-E1-og07</t>
  </si>
  <si>
    <t>1959-E1-og09</t>
  </si>
  <si>
    <t>1959-E1-og21</t>
  </si>
  <si>
    <t>1959-E1-og27</t>
  </si>
  <si>
    <t>1959-E2-g02</t>
  </si>
  <si>
    <t>1959-E2-g03</t>
  </si>
  <si>
    <t>1959-E3-g01</t>
  </si>
  <si>
    <t>1959-E3-g02</t>
  </si>
  <si>
    <t>1959-E3-g03</t>
  </si>
  <si>
    <t>1959-E5-g01</t>
  </si>
  <si>
    <t>1959-E5-g03</t>
  </si>
  <si>
    <t>1959-E6-g02</t>
  </si>
  <si>
    <t>1959-E6-g03</t>
  </si>
  <si>
    <t>1959-E7-g01</t>
  </si>
  <si>
    <t>1959-E7-g02</t>
  </si>
  <si>
    <t>1959-E8-g02</t>
  </si>
  <si>
    <t>1959-E8-g03</t>
  </si>
  <si>
    <t>1959-E10-g01</t>
  </si>
  <si>
    <t>1959-E10-g02</t>
  </si>
  <si>
    <t>1959-E15-g01</t>
  </si>
  <si>
    <t>1959-E15-g04</t>
  </si>
  <si>
    <t>1959-11-g01</t>
  </si>
  <si>
    <t>1959-11-og01</t>
  </si>
  <si>
    <t>1959-11-g01b</t>
  </si>
  <si>
    <t>1959-E16-g01</t>
  </si>
  <si>
    <t>1959-E16-g02</t>
  </si>
  <si>
    <t>1959-12-g01</t>
  </si>
  <si>
    <t>1959-12-g02</t>
  </si>
  <si>
    <t>1959-12-g1b</t>
  </si>
  <si>
    <t>1959-12-g2b</t>
  </si>
  <si>
    <t>1959-12-g05</t>
  </si>
  <si>
    <t>1960-KO-g01</t>
  </si>
  <si>
    <t>1960-KO-g02</t>
  </si>
  <si>
    <t>1400-g01</t>
  </si>
  <si>
    <t>1400-g02</t>
  </si>
  <si>
    <t>1445-A-g03</t>
  </si>
  <si>
    <t>1445-A-g19</t>
  </si>
  <si>
    <t>1500-1-g02</t>
  </si>
  <si>
    <t>1500-1-g03</t>
  </si>
  <si>
    <t>1500-1-g05</t>
  </si>
  <si>
    <t>1500-1-g22</t>
  </si>
  <si>
    <t>1500-1-g24</t>
  </si>
  <si>
    <t>1500-1-g01</t>
  </si>
  <si>
    <t>1500-1-g02b</t>
  </si>
  <si>
    <t>1500-BR-g01</t>
  </si>
  <si>
    <t>1500-BR-og01</t>
  </si>
  <si>
    <t>1500-BR-g22</t>
  </si>
  <si>
    <t>1550-g02</t>
  </si>
  <si>
    <t>1550-g01</t>
  </si>
  <si>
    <t>1550-g02b</t>
  </si>
  <si>
    <t>1600-6-g01</t>
  </si>
  <si>
    <t>1600-6-g02</t>
  </si>
  <si>
    <t>1600-6-g14</t>
  </si>
  <si>
    <t>1600-6-g44</t>
  </si>
  <si>
    <t>1700-g01</t>
  </si>
  <si>
    <t>1700-g02</t>
  </si>
  <si>
    <t>1700-g22</t>
  </si>
  <si>
    <t>1700-g01b</t>
  </si>
  <si>
    <t>1700-g02b</t>
  </si>
  <si>
    <t>1790-1-g07</t>
  </si>
  <si>
    <t>1790-1-g09</t>
  </si>
  <si>
    <t>1790-w-g01</t>
  </si>
  <si>
    <t>1790-w-g02</t>
  </si>
  <si>
    <t>1823-g01</t>
  </si>
  <si>
    <t>1823-g02</t>
  </si>
  <si>
    <t>1823-g05</t>
  </si>
  <si>
    <t>1832-g02</t>
  </si>
  <si>
    <t>1832-og08</t>
  </si>
  <si>
    <t>1832-og25</t>
  </si>
  <si>
    <t>1832-og34</t>
  </si>
  <si>
    <t>1877-g01</t>
  </si>
  <si>
    <t>1877-g04</t>
  </si>
  <si>
    <t>1885B-g02</t>
  </si>
  <si>
    <t>1885A-g03</t>
  </si>
  <si>
    <t>1885B-og02</t>
  </si>
  <si>
    <t>1885A-og21</t>
  </si>
  <si>
    <t>1885B-og12</t>
  </si>
  <si>
    <t>1920-g01</t>
  </si>
  <si>
    <t>1920-g02</t>
  </si>
  <si>
    <t>1920-og02</t>
  </si>
  <si>
    <t>1920-og05</t>
  </si>
  <si>
    <t>1920-og08</t>
  </si>
  <si>
    <t>1954-g01b</t>
  </si>
  <si>
    <t>1954-g01</t>
  </si>
  <si>
    <t>1954-g03</t>
  </si>
  <si>
    <t>1961-g01</t>
  </si>
  <si>
    <t>1961-g02</t>
  </si>
  <si>
    <t>1961-og41</t>
  </si>
  <si>
    <t>1969-mu-g01</t>
  </si>
  <si>
    <t>1969-mu-g02</t>
  </si>
  <si>
    <t>1969-7-g01</t>
  </si>
  <si>
    <t>1969-7-g02</t>
  </si>
  <si>
    <t>1969-7-g1b</t>
  </si>
  <si>
    <t>1969-7-g2b</t>
  </si>
  <si>
    <t>1969-8-g01</t>
  </si>
  <si>
    <t>1969-8-g02</t>
  </si>
  <si>
    <t>1969-8-og01</t>
  </si>
  <si>
    <t>1969-8-gb1</t>
  </si>
  <si>
    <t>1969-8-gb2</t>
  </si>
  <si>
    <t>1969-8-og11</t>
  </si>
  <si>
    <t>1971-g02</t>
  </si>
  <si>
    <t>1971-g03</t>
  </si>
  <si>
    <t>1971-og22</t>
  </si>
  <si>
    <t>1971-g01</t>
  </si>
  <si>
    <t>1971-og01</t>
  </si>
  <si>
    <t>1971-og05</t>
  </si>
  <si>
    <t>1973-g01</t>
  </si>
  <si>
    <t>1973-g03</t>
  </si>
  <si>
    <t>1973-og07</t>
  </si>
  <si>
    <t>1973-og17</t>
  </si>
  <si>
    <t>1973-gb1</t>
  </si>
  <si>
    <t>1973-g02</t>
  </si>
  <si>
    <t>1973-og11</t>
  </si>
  <si>
    <t>1974-J1-g01</t>
  </si>
  <si>
    <t>1974-J1-og10</t>
  </si>
  <si>
    <t>1974-J1-og35</t>
  </si>
  <si>
    <t>1974-J1-og19</t>
  </si>
  <si>
    <t>1974-J2-g01</t>
  </si>
  <si>
    <t>1974-J2-g02</t>
  </si>
  <si>
    <t>1974-S-g02</t>
  </si>
  <si>
    <t>1974-S-g03</t>
  </si>
  <si>
    <t>1982-1-g03</t>
  </si>
  <si>
    <t>1982-1-og14</t>
  </si>
  <si>
    <t>1982-1-gb3</t>
  </si>
  <si>
    <t>1982-1-g02</t>
  </si>
  <si>
    <t>1982-2-g02</t>
  </si>
  <si>
    <t>1982-2-g03</t>
  </si>
  <si>
    <t>1982-2-gb2</t>
  </si>
  <si>
    <t>1982-2-gb3</t>
  </si>
  <si>
    <t>2008-S1-g06</t>
  </si>
  <si>
    <t>2008-S1-g17</t>
  </si>
  <si>
    <t>2008-S1-g24</t>
  </si>
  <si>
    <t>2008-S1-g26</t>
  </si>
  <si>
    <t>2008-S1-g46</t>
  </si>
  <si>
    <t>2008-S1-g47</t>
  </si>
  <si>
    <t>2008-S1-g53</t>
  </si>
  <si>
    <t>2008-S1-g55</t>
  </si>
  <si>
    <t>2008-S2-g03</t>
  </si>
  <si>
    <t>2008-S2-g11</t>
  </si>
  <si>
    <t>2008-S2-g18</t>
  </si>
  <si>
    <t>2008-S2-g30</t>
  </si>
  <si>
    <t>2008-S2-g38</t>
  </si>
  <si>
    <t>2008-S2-g41</t>
  </si>
  <si>
    <t>2008-S2-g42</t>
  </si>
  <si>
    <t>2008-S2-g44</t>
  </si>
  <si>
    <t>2008-18-g01</t>
  </si>
  <si>
    <t>2008-18-g02</t>
  </si>
  <si>
    <t>2008-18-og02</t>
  </si>
  <si>
    <t>2008-18-og12</t>
  </si>
  <si>
    <t>2008-18-gb1</t>
  </si>
  <si>
    <t>2008-18-gb2</t>
  </si>
  <si>
    <t>2008-18-og04</t>
  </si>
  <si>
    <t>2008-18-og07</t>
  </si>
  <si>
    <t>2008-18-og13</t>
  </si>
  <si>
    <t>2008-18-og14</t>
  </si>
  <si>
    <t>2008-18-og19</t>
  </si>
  <si>
    <t>2008-18-og25</t>
  </si>
  <si>
    <t>2010-S3-g04</t>
  </si>
  <si>
    <t>2010-S3-g08</t>
  </si>
  <si>
    <t>2010-S3-g56</t>
  </si>
  <si>
    <t>2010-S3-g57</t>
  </si>
  <si>
    <t>CO2 ppm</t>
  </si>
  <si>
    <t>H2O wt%</t>
  </si>
  <si>
    <t>Fo host</t>
  </si>
  <si>
    <t>MG#</t>
  </si>
  <si>
    <t>E1-05m1</t>
  </si>
  <si>
    <t>E1-05m2</t>
  </si>
  <si>
    <t>E1-07m1</t>
  </si>
  <si>
    <t>E1-09m1</t>
  </si>
  <si>
    <t>E1-10m1</t>
  </si>
  <si>
    <t>E1-12m1</t>
  </si>
  <si>
    <t>E1-27m1</t>
  </si>
  <si>
    <t>E1-21m1</t>
  </si>
  <si>
    <t>E1-22m1</t>
  </si>
  <si>
    <t>E1-26m1</t>
  </si>
  <si>
    <t>E2-05m1</t>
  </si>
  <si>
    <t>E2-15m1</t>
  </si>
  <si>
    <t>E2-16m1</t>
  </si>
  <si>
    <t>E2-17m1</t>
  </si>
  <si>
    <t>E2-17m2</t>
  </si>
  <si>
    <t>E2-17m3</t>
  </si>
  <si>
    <t>E2-21m1</t>
  </si>
  <si>
    <t>E2-21m2</t>
  </si>
  <si>
    <t>E2-22m1</t>
  </si>
  <si>
    <t>E2-23m1</t>
  </si>
  <si>
    <t>E2-24m1</t>
  </si>
  <si>
    <t>E3-03m1</t>
  </si>
  <si>
    <t>E3-05m1</t>
  </si>
  <si>
    <t>E3-05m2</t>
  </si>
  <si>
    <t>E3-06m1</t>
  </si>
  <si>
    <t>E3-13m1</t>
  </si>
  <si>
    <t>E3-14m1</t>
  </si>
  <si>
    <t>E3-15m1</t>
  </si>
  <si>
    <t>E3-15m2</t>
  </si>
  <si>
    <t>E3-19m1</t>
  </si>
  <si>
    <t>E3-19m2</t>
  </si>
  <si>
    <t>E3-19m3</t>
  </si>
  <si>
    <t>E3-25m1</t>
  </si>
  <si>
    <t>E3-28m1</t>
  </si>
  <si>
    <t>E5-09m1</t>
  </si>
  <si>
    <t>E5-05m2</t>
  </si>
  <si>
    <t>E5-10m1</t>
  </si>
  <si>
    <t>E5-10m2</t>
  </si>
  <si>
    <t>E5-10m3</t>
  </si>
  <si>
    <t>E5-10m4</t>
  </si>
  <si>
    <t>E5-14m1</t>
  </si>
  <si>
    <t>E5-18m1</t>
  </si>
  <si>
    <t>E6-08m1</t>
  </si>
  <si>
    <t>E6-09m1</t>
  </si>
  <si>
    <t>E6-09m2</t>
  </si>
  <si>
    <t>E6-10m1</t>
  </si>
  <si>
    <t>E6-10m2</t>
  </si>
  <si>
    <t>E6-10m3</t>
  </si>
  <si>
    <t>E6-12m1</t>
  </si>
  <si>
    <t>E6-13m1</t>
  </si>
  <si>
    <t>E6-14m1</t>
  </si>
  <si>
    <t>E7-03m1</t>
  </si>
  <si>
    <t>E7-04m1</t>
  </si>
  <si>
    <t>E7-05m1</t>
  </si>
  <si>
    <t>E7-08m1</t>
  </si>
  <si>
    <t>E7-09m1</t>
  </si>
  <si>
    <t>E7-18m1</t>
  </si>
  <si>
    <t>E7-18m2</t>
  </si>
  <si>
    <t>E7-19m1</t>
  </si>
  <si>
    <t>E7-19m2</t>
  </si>
  <si>
    <t>E7-19m3</t>
  </si>
  <si>
    <t>E7-19m4</t>
  </si>
  <si>
    <t>E7-19m5</t>
  </si>
  <si>
    <t>E8-03m1</t>
  </si>
  <si>
    <t>E8-05m1</t>
  </si>
  <si>
    <t>E8-05m2</t>
  </si>
  <si>
    <t>E8-07m1</t>
  </si>
  <si>
    <t>E8-09m1</t>
  </si>
  <si>
    <t>E8-11m1</t>
  </si>
  <si>
    <t>E8-12m1</t>
  </si>
  <si>
    <t>E8-14m1</t>
  </si>
  <si>
    <t>E8-15m1</t>
  </si>
  <si>
    <t>E8-24m1</t>
  </si>
  <si>
    <t>E10-05m1</t>
  </si>
  <si>
    <t>E10-06m1</t>
  </si>
  <si>
    <t>E10-09m1</t>
  </si>
  <si>
    <t>E10-12m1</t>
  </si>
  <si>
    <t>E10-15m1</t>
  </si>
  <si>
    <t>E15-01m1</t>
  </si>
  <si>
    <t>E15-01m2</t>
  </si>
  <si>
    <t>E15-01m3</t>
  </si>
  <si>
    <t>E15-10m1</t>
  </si>
  <si>
    <t>E15-16m1</t>
  </si>
  <si>
    <t>E15-19m2</t>
  </si>
  <si>
    <t>E15-19m1</t>
  </si>
  <si>
    <t>E15-30m1</t>
  </si>
  <si>
    <t>11-03m1</t>
  </si>
  <si>
    <t>11-04m1</t>
  </si>
  <si>
    <t>11-01m1</t>
  </si>
  <si>
    <t>11-02m1</t>
  </si>
  <si>
    <t>11-02m2</t>
  </si>
  <si>
    <t>11-07m1</t>
  </si>
  <si>
    <t>E16-02m1</t>
  </si>
  <si>
    <t>E16-04m1</t>
  </si>
  <si>
    <t>E16-04m2</t>
  </si>
  <si>
    <t>E16-06m1</t>
  </si>
  <si>
    <t>E16-07m1</t>
  </si>
  <si>
    <t>E16-08m1</t>
  </si>
  <si>
    <t>E16-08m2</t>
  </si>
  <si>
    <t>E16-10m1</t>
  </si>
  <si>
    <t>E16-11m1</t>
  </si>
  <si>
    <t>E16-14m1</t>
  </si>
  <si>
    <t>E16-14m2</t>
  </si>
  <si>
    <t>E16-17m1</t>
  </si>
  <si>
    <t>E16-17m2</t>
  </si>
  <si>
    <t>E16-18m1</t>
  </si>
  <si>
    <t>E16-26m1</t>
  </si>
  <si>
    <t>12-01m1</t>
  </si>
  <si>
    <t>12-05m1</t>
  </si>
  <si>
    <t>12-06m1</t>
  </si>
  <si>
    <t>12-b8m1</t>
  </si>
  <si>
    <t>12-b8m2</t>
  </si>
  <si>
    <t>12-08m1</t>
  </si>
  <si>
    <t>12-08m2</t>
  </si>
  <si>
    <t>12-10m1</t>
  </si>
  <si>
    <t>KO-03m1</t>
  </si>
  <si>
    <t>KO-04m1</t>
  </si>
  <si>
    <t>KO-09m1</t>
  </si>
  <si>
    <t>KO-11m1</t>
  </si>
  <si>
    <t>KO-11m2</t>
  </si>
  <si>
    <t>KO-14m1</t>
  </si>
  <si>
    <t>KO-15m1</t>
  </si>
  <si>
    <t>KO-15m3</t>
  </si>
  <si>
    <t>KO-18m1</t>
  </si>
  <si>
    <t>KO-18m3</t>
  </si>
  <si>
    <t>KO-18m4</t>
  </si>
  <si>
    <t>KO-20m1</t>
  </si>
  <si>
    <t>KO-21m1</t>
  </si>
  <si>
    <t>KO-21m2</t>
  </si>
  <si>
    <t>KO-26m1</t>
  </si>
  <si>
    <t>KO-26m2</t>
  </si>
  <si>
    <t>SAMP_NO</t>
  </si>
  <si>
    <t>PEC Ol%</t>
  </si>
  <si>
    <t>FO_Host</t>
  </si>
  <si>
    <t>Bubbles</t>
  </si>
  <si>
    <t>Lu-err</t>
  </si>
  <si>
    <r>
      <t>δ</t>
    </r>
    <r>
      <rPr>
        <i/>
        <vertAlign val="superscript"/>
        <sz val="8"/>
        <rFont val="Times New Roman"/>
        <family val="1"/>
      </rPr>
      <t>34</t>
    </r>
    <r>
      <rPr>
        <i/>
        <sz val="8"/>
        <rFont val="Times New Roman"/>
        <family val="1"/>
      </rPr>
      <t>S_1SE</t>
    </r>
  </si>
  <si>
    <t>Density_g_per_cm3</t>
  </si>
  <si>
    <t>Uncertainty_g_per_cm3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</si>
</sst>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d/yy;@"/>
    <numFmt numFmtId="166" formatCode="0.0%"/>
    <numFmt numFmtId="167" formatCode="0.000E+00"/>
    <numFmt numFmtId="168" formatCode="0.000%"/>
    <numFmt numFmtId="169" formatCode="0.000"/>
  </numFmts>
  <fonts count="35" x14ac:knownFonts="1">
    <font>
      <sz val="11"/>
      <color theme="1"/>
      <name val="Calibri"/>
      <family val="2"/>
      <scheme val="minor"/>
    </font>
    <font>
      <sz val="11"/>
      <color theme="1"/>
      <name val="Calibri"/>
      <family val="2"/>
      <scheme val="minor"/>
    </font>
    <font>
      <i/>
      <sz val="8"/>
      <name val="Calibri"/>
      <family val="2"/>
    </font>
    <font>
      <sz val="9"/>
      <name val="Calibri"/>
      <family val="2"/>
      <scheme val="minor"/>
    </font>
    <font>
      <sz val="9"/>
      <name val="Calibri"/>
      <family val="2"/>
    </font>
    <font>
      <i/>
      <sz val="8"/>
      <name val="Calibri"/>
      <family val="2"/>
      <scheme val="minor"/>
    </font>
    <font>
      <sz val="9"/>
      <name val="Times New Roman"/>
      <family val="1"/>
    </font>
    <font>
      <vertAlign val="subscript"/>
      <sz val="9"/>
      <name val="Calibri"/>
      <family val="2"/>
      <scheme val="minor"/>
    </font>
    <font>
      <i/>
      <vertAlign val="subscript"/>
      <sz val="8"/>
      <name val="Calibri"/>
      <family val="2"/>
      <scheme val="minor"/>
    </font>
    <font>
      <vertAlign val="superscript"/>
      <sz val="9"/>
      <name val="Calibri"/>
      <family val="2"/>
      <scheme val="minor"/>
    </font>
    <font>
      <i/>
      <vertAlign val="superscript"/>
      <sz val="8"/>
      <name val="Calibri"/>
      <family val="2"/>
      <scheme val="minor"/>
    </font>
    <font>
      <sz val="8"/>
      <name val="Calibri"/>
      <family val="2"/>
    </font>
    <font>
      <i/>
      <sz val="9"/>
      <name val="Calibri"/>
      <family val="2"/>
      <scheme val="minor"/>
    </font>
    <font>
      <vertAlign val="superscript"/>
      <sz val="9"/>
      <name val="Times New Roman"/>
      <family val="1"/>
    </font>
    <font>
      <i/>
      <sz val="8"/>
      <name val="Times New Roman"/>
      <family val="1"/>
    </font>
    <font>
      <i/>
      <vertAlign val="superscript"/>
      <sz val="8"/>
      <name val="Times New Roman"/>
      <family val="1"/>
    </font>
    <font>
      <sz val="8.1"/>
      <name val="Calibri"/>
      <family val="2"/>
    </font>
    <font>
      <sz val="12"/>
      <name val="Times New Roman"/>
      <family val="1"/>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1"/>
      <name val="Calibri"/>
      <family val="2"/>
    </font>
    <font>
      <b/>
      <sz val="9"/>
      <color indexed="81"/>
      <name val="Tahoma"/>
      <family val="2"/>
    </font>
    <font>
      <sz val="9"/>
      <color indexed="81"/>
      <name val="Tahoma"/>
      <family val="2"/>
    </font>
    <font>
      <b/>
      <i/>
      <sz val="11"/>
      <color theme="1"/>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font>
    <font>
      <b/>
      <sz val="10"/>
      <color rgb="FF000000"/>
      <name val="Calibri"/>
      <family val="2"/>
    </font>
    <font>
      <sz val="10"/>
      <color rgb="FF000000"/>
      <name val="Calibri"/>
      <family val="2"/>
    </font>
    <font>
      <sz val="10"/>
      <name val="Calibri"/>
      <family val="2"/>
    </font>
    <font>
      <b/>
      <sz val="10"/>
      <name val="Calibri"/>
      <family val="2"/>
    </font>
    <font>
      <sz val="10"/>
      <name val="Calibri"/>
      <family val="2"/>
      <charset val="1"/>
    </font>
  </fonts>
  <fills count="22">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2"/>
        <bgColor indexed="64"/>
      </patternFill>
    </fill>
  </fills>
  <borders count="18">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17" fillId="0" borderId="0"/>
    <xf numFmtId="0" fontId="29" fillId="0" borderId="0"/>
  </cellStyleXfs>
  <cellXfs count="342">
    <xf numFmtId="0" fontId="0" fillId="0" borderId="0" xfId="0"/>
    <xf numFmtId="0" fontId="3" fillId="0" borderId="1" xfId="0" quotePrefix="1" applyFont="1" applyBorder="1" applyAlignment="1">
      <alignment horizontal="center" vertical="center" wrapText="1"/>
    </xf>
    <xf numFmtId="1" fontId="3" fillId="0" borderId="2" xfId="0" quotePrefix="1" applyNumberFormat="1" applyFont="1" applyBorder="1" applyAlignment="1">
      <alignment horizontal="center" vertical="center"/>
    </xf>
    <xf numFmtId="166" fontId="3" fillId="0" borderId="0" xfId="1" quotePrefix="1" applyNumberFormat="1" applyFont="1" applyBorder="1" applyAlignment="1">
      <alignment horizontal="center" vertical="center"/>
    </xf>
    <xf numFmtId="1" fontId="3" fillId="0" borderId="3" xfId="0" quotePrefix="1" applyNumberFormat="1" applyFont="1" applyBorder="1" applyAlignment="1">
      <alignment horizontal="center" vertical="center"/>
    </xf>
    <xf numFmtId="166" fontId="3" fillId="0" borderId="1" xfId="1" quotePrefix="1" applyNumberFormat="1" applyFont="1" applyBorder="1" applyAlignment="1">
      <alignment horizontal="center" vertical="center"/>
    </xf>
    <xf numFmtId="166" fontId="3" fillId="0" borderId="0" xfId="1" quotePrefix="1" applyNumberFormat="1" applyFont="1" applyFill="1" applyBorder="1" applyAlignment="1">
      <alignment horizontal="center" vertical="center"/>
    </xf>
    <xf numFmtId="9" fontId="3" fillId="0" borderId="0" xfId="1" quotePrefix="1" applyFont="1" applyFill="1" applyBorder="1" applyAlignment="1">
      <alignment horizontal="center" vertical="center"/>
    </xf>
    <xf numFmtId="2" fontId="5" fillId="0" borderId="0" xfId="0" applyNumberFormat="1" applyFont="1" applyAlignment="1">
      <alignment horizontal="center" vertical="center"/>
    </xf>
    <xf numFmtId="2" fontId="5" fillId="0" borderId="0" xfId="0" quotePrefix="1" applyNumberFormat="1" applyFont="1" applyAlignment="1">
      <alignment horizontal="center" vertical="center"/>
    </xf>
    <xf numFmtId="164" fontId="3" fillId="0" borderId="2" xfId="0" quotePrefix="1"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2" xfId="0" quotePrefix="1" applyNumberFormat="1" applyFont="1" applyBorder="1" applyAlignment="1">
      <alignment horizontal="center" vertical="center"/>
    </xf>
    <xf numFmtId="164" fontId="3" fillId="0" borderId="2"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0" fontId="3" fillId="0" borderId="1" xfId="0" quotePrefix="1" applyFont="1" applyBorder="1" applyAlignment="1">
      <alignment horizontal="center" vertical="center"/>
    </xf>
    <xf numFmtId="2" fontId="3" fillId="0" borderId="3" xfId="0" applyNumberFormat="1" applyFont="1" applyBorder="1" applyAlignment="1">
      <alignment horizontal="center" vertical="center"/>
    </xf>
    <xf numFmtId="2" fontId="5" fillId="0" borderId="1" xfId="0" applyNumberFormat="1" applyFont="1" applyBorder="1" applyAlignment="1">
      <alignment horizontal="center" vertical="center"/>
    </xf>
    <xf numFmtId="1" fontId="5" fillId="0" borderId="1" xfId="0" applyNumberFormat="1" applyFont="1" applyBorder="1" applyAlignment="1">
      <alignment horizontal="center" vertical="center"/>
    </xf>
    <xf numFmtId="2" fontId="3" fillId="0" borderId="3" xfId="0" quotePrefix="1" applyNumberFormat="1" applyFont="1" applyBorder="1" applyAlignment="1">
      <alignment horizontal="center" vertical="center"/>
    </xf>
    <xf numFmtId="2" fontId="3" fillId="0" borderId="1" xfId="0" quotePrefix="1" applyNumberFormat="1" applyFont="1" applyBorder="1" applyAlignment="1">
      <alignment horizontal="center" vertical="center"/>
    </xf>
    <xf numFmtId="164" fontId="3" fillId="0" borderId="1" xfId="0" quotePrefix="1" applyNumberFormat="1" applyFont="1" applyBorder="1" applyAlignment="1">
      <alignment horizontal="center" vertical="center"/>
    </xf>
    <xf numFmtId="1" fontId="3" fillId="0" borderId="1" xfId="0" quotePrefix="1" applyNumberFormat="1" applyFont="1" applyBorder="1" applyAlignment="1">
      <alignment horizontal="center" vertical="center"/>
    </xf>
    <xf numFmtId="1" fontId="5" fillId="0" borderId="1" xfId="0" quotePrefix="1" applyNumberFormat="1" applyFont="1" applyBorder="1" applyAlignment="1">
      <alignment horizontal="center" vertical="center"/>
    </xf>
    <xf numFmtId="164" fontId="5" fillId="0" borderId="1" xfId="0" quotePrefix="1" applyNumberFormat="1" applyFont="1" applyBorder="1" applyAlignment="1">
      <alignment horizontal="center" vertical="center"/>
    </xf>
    <xf numFmtId="164" fontId="3" fillId="0" borderId="3" xfId="0" quotePrefix="1" applyNumberFormat="1" applyFont="1" applyBorder="1" applyAlignment="1">
      <alignment horizontal="center" vertical="center"/>
    </xf>
    <xf numFmtId="2" fontId="5" fillId="0" borderId="1" xfId="0" quotePrefix="1" applyNumberFormat="1" applyFont="1" applyBorder="1" applyAlignment="1">
      <alignment horizontal="center" vertical="center"/>
    </xf>
    <xf numFmtId="167" fontId="3" fillId="0" borderId="1" xfId="0" quotePrefix="1" applyNumberFormat="1" applyFont="1" applyBorder="1" applyAlignment="1">
      <alignment horizontal="center" vertical="center"/>
    </xf>
    <xf numFmtId="167" fontId="5" fillId="0" borderId="1" xfId="0" quotePrefix="1" applyNumberFormat="1" applyFont="1" applyBorder="1" applyAlignment="1">
      <alignment horizontal="center" vertical="center"/>
    </xf>
    <xf numFmtId="2" fontId="3" fillId="2" borderId="6" xfId="0" applyNumberFormat="1" applyFont="1" applyFill="1" applyBorder="1" applyAlignment="1">
      <alignment horizontal="center" vertical="center"/>
    </xf>
    <xf numFmtId="2" fontId="3" fillId="2" borderId="7" xfId="0" applyNumberFormat="1" applyFont="1" applyFill="1" applyBorder="1" applyAlignment="1">
      <alignment horizontal="center" vertical="center"/>
    </xf>
    <xf numFmtId="2" fontId="3" fillId="2" borderId="10"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1" fontId="3" fillId="2" borderId="1" xfId="0" applyNumberFormat="1" applyFont="1" applyFill="1" applyBorder="1" applyAlignment="1">
      <alignment horizontal="center" vertical="center"/>
    </xf>
    <xf numFmtId="2" fontId="3" fillId="2" borderId="11" xfId="0" applyNumberFormat="1" applyFont="1" applyFill="1" applyBorder="1" applyAlignment="1">
      <alignment horizontal="center" vertical="center"/>
    </xf>
    <xf numFmtId="2" fontId="3" fillId="2" borderId="6" xfId="0" quotePrefix="1" applyNumberFormat="1" applyFont="1" applyFill="1" applyBorder="1" applyAlignment="1">
      <alignment horizontal="center" vertical="center"/>
    </xf>
    <xf numFmtId="166" fontId="3" fillId="0" borderId="1" xfId="1" quotePrefix="1" applyNumberFormat="1" applyFont="1" applyFill="1" applyBorder="1" applyAlignment="1">
      <alignment horizontal="center" vertical="center"/>
    </xf>
    <xf numFmtId="9" fontId="3" fillId="0" borderId="1" xfId="1" quotePrefix="1" applyFont="1" applyFill="1" applyBorder="1" applyAlignment="1">
      <alignment horizontal="center" vertical="center"/>
    </xf>
    <xf numFmtId="0" fontId="3" fillId="0" borderId="6" xfId="0" applyFont="1" applyBorder="1" applyAlignment="1">
      <alignment horizontal="left" vertical="center" wrapText="1"/>
    </xf>
    <xf numFmtId="0" fontId="3" fillId="0" borderId="0" xfId="0" applyFont="1" applyAlignment="1">
      <alignment horizontal="center" vertical="center"/>
    </xf>
    <xf numFmtId="165"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vertical="center"/>
    </xf>
    <xf numFmtId="0" fontId="3" fillId="0" borderId="0" xfId="0" quotePrefix="1" applyFont="1" applyAlignment="1">
      <alignment horizontal="center" vertical="center"/>
    </xf>
    <xf numFmtId="1" fontId="3" fillId="0" borderId="0" xfId="0" quotePrefix="1" applyNumberFormat="1" applyFont="1" applyAlignment="1">
      <alignment horizontal="center" vertical="center"/>
    </xf>
    <xf numFmtId="0" fontId="3" fillId="0" borderId="0" xfId="0" quotePrefix="1" applyFont="1" applyAlignment="1">
      <alignment horizontal="left" vertical="top"/>
    </xf>
    <xf numFmtId="164" fontId="3" fillId="0" borderId="0" xfId="0" quotePrefix="1" applyNumberFormat="1" applyFont="1" applyAlignment="1">
      <alignment horizontal="center" vertical="center"/>
    </xf>
    <xf numFmtId="1" fontId="5" fillId="0" borderId="0" xfId="0" applyNumberFormat="1" applyFont="1" applyAlignment="1">
      <alignment horizontal="center" vertical="center"/>
    </xf>
    <xf numFmtId="1" fontId="5" fillId="0" borderId="0" xfId="0" quotePrefix="1" applyNumberFormat="1" applyFont="1" applyAlignment="1">
      <alignment horizontal="center" vertical="center"/>
    </xf>
    <xf numFmtId="164" fontId="5" fillId="0" borderId="0" xfId="0" quotePrefix="1" applyNumberFormat="1" applyFont="1" applyAlignment="1">
      <alignment horizontal="center" vertical="center"/>
    </xf>
    <xf numFmtId="167" fontId="3" fillId="0" borderId="0" xfId="0" quotePrefix="1" applyNumberFormat="1" applyFont="1" applyAlignment="1">
      <alignment horizontal="center" vertical="center"/>
    </xf>
    <xf numFmtId="167" fontId="5" fillId="0" borderId="0" xfId="0" quotePrefix="1" applyNumberFormat="1" applyFont="1" applyAlignment="1">
      <alignment horizontal="center" vertical="center"/>
    </xf>
    <xf numFmtId="2" fontId="3" fillId="0" borderId="0" xfId="0" quotePrefix="1" applyNumberFormat="1" applyFont="1" applyAlignment="1">
      <alignment horizontal="center" vertical="center"/>
    </xf>
    <xf numFmtId="2" fontId="3" fillId="2" borderId="0" xfId="0" applyNumberFormat="1" applyFont="1" applyFill="1" applyAlignment="1">
      <alignment horizontal="center" vertical="center"/>
    </xf>
    <xf numFmtId="1" fontId="3" fillId="2" borderId="0" xfId="0" applyNumberFormat="1" applyFont="1" applyFill="1" applyAlignment="1">
      <alignment horizontal="center" vertical="center"/>
    </xf>
    <xf numFmtId="0" fontId="3" fillId="0" borderId="13" xfId="0" applyFont="1" applyBorder="1" applyAlignment="1">
      <alignment horizontal="center" vertical="center"/>
    </xf>
    <xf numFmtId="0" fontId="3" fillId="0" borderId="0" xfId="0" applyFont="1" applyAlignment="1">
      <alignment vertical="center"/>
    </xf>
    <xf numFmtId="0" fontId="3" fillId="0" borderId="0" xfId="0" quotePrefix="1" applyFont="1" applyAlignment="1">
      <alignment horizontal="center" vertical="center" wrapText="1"/>
    </xf>
    <xf numFmtId="0" fontId="6" fillId="0" borderId="0" xfId="0" applyFont="1" applyAlignment="1">
      <alignment vertical="center"/>
    </xf>
    <xf numFmtId="0" fontId="3" fillId="0" borderId="6" xfId="0" applyFont="1" applyBorder="1" applyAlignment="1">
      <alignment horizontal="left" vertical="center"/>
    </xf>
    <xf numFmtId="164" fontId="3" fillId="0" borderId="3" xfId="0" applyNumberFormat="1" applyFont="1" applyBorder="1" applyAlignment="1">
      <alignment horizontal="center" vertical="center"/>
    </xf>
    <xf numFmtId="0" fontId="3" fillId="0" borderId="1" xfId="0" applyFont="1" applyBorder="1" applyAlignment="1">
      <alignment vertical="center"/>
    </xf>
    <xf numFmtId="0" fontId="3" fillId="0" borderId="10" xfId="0" applyFont="1" applyBorder="1" applyAlignment="1">
      <alignment horizontal="left" vertical="center" wrapText="1"/>
    </xf>
    <xf numFmtId="0" fontId="3" fillId="0" borderId="14" xfId="0" applyFont="1" applyBorder="1" applyAlignment="1">
      <alignment horizontal="center" vertical="center"/>
    </xf>
    <xf numFmtId="0" fontId="3" fillId="0" borderId="0" xfId="0" applyFont="1" applyAlignment="1">
      <alignment horizontal="left" vertical="center"/>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165" fontId="3" fillId="0" borderId="4" xfId="0" applyNumberFormat="1" applyFont="1" applyBorder="1" applyAlignment="1">
      <alignment horizontal="center" vertical="center" wrapText="1"/>
    </xf>
    <xf numFmtId="1" fontId="3" fillId="0" borderId="5"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166" fontId="3" fillId="0" borderId="4" xfId="1"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2" fontId="3" fillId="0" borderId="5" xfId="0" applyNumberFormat="1" applyFont="1" applyBorder="1" applyAlignment="1">
      <alignment horizontal="center" vertical="center" wrapText="1"/>
    </xf>
    <xf numFmtId="2" fontId="5" fillId="0" borderId="4" xfId="0" applyNumberFormat="1" applyFont="1" applyBorder="1" applyAlignment="1">
      <alignment horizontal="center" vertical="center" wrapText="1"/>
    </xf>
    <xf numFmtId="2" fontId="3" fillId="0" borderId="4" xfId="0" applyNumberFormat="1" applyFont="1" applyBorder="1" applyAlignment="1">
      <alignment horizontal="center" vertical="center" wrapText="1"/>
    </xf>
    <xf numFmtId="1" fontId="5" fillId="0" borderId="4" xfId="0" applyNumberFormat="1" applyFont="1" applyBorder="1" applyAlignment="1">
      <alignment horizontal="center" vertical="center" wrapText="1"/>
    </xf>
    <xf numFmtId="1" fontId="5" fillId="0" borderId="4" xfId="0" applyNumberFormat="1" applyFont="1" applyBorder="1" applyAlignment="1">
      <alignment horizontal="center" vertical="top" wrapText="1"/>
    </xf>
    <xf numFmtId="1" fontId="3" fillId="0" borderId="4" xfId="0" applyNumberFormat="1" applyFont="1" applyBorder="1" applyAlignment="1">
      <alignment horizontal="center" vertical="top" wrapText="1"/>
    </xf>
    <xf numFmtId="164" fontId="5" fillId="0" borderId="4" xfId="0" applyNumberFormat="1" applyFont="1" applyBorder="1" applyAlignment="1">
      <alignment horizontal="center" vertical="center" wrapText="1"/>
    </xf>
    <xf numFmtId="9" fontId="3" fillId="0" borderId="4" xfId="1" applyFont="1" applyFill="1" applyBorder="1" applyAlignment="1">
      <alignment horizontal="center" vertical="center" wrapText="1"/>
    </xf>
    <xf numFmtId="2" fontId="14" fillId="0" borderId="4" xfId="0" applyNumberFormat="1" applyFont="1" applyBorder="1" applyAlignment="1">
      <alignment horizontal="center" vertical="center" wrapText="1"/>
    </xf>
    <xf numFmtId="167" fontId="3" fillId="0" borderId="4" xfId="0" applyNumberFormat="1" applyFont="1" applyBorder="1" applyAlignment="1">
      <alignment horizontal="center" vertical="center" wrapText="1"/>
    </xf>
    <xf numFmtId="167" fontId="5" fillId="0" borderId="4" xfId="0" applyNumberFormat="1" applyFont="1" applyBorder="1" applyAlignment="1">
      <alignment horizontal="center" vertical="center" wrapText="1"/>
    </xf>
    <xf numFmtId="2" fontId="3" fillId="0" borderId="5" xfId="0" applyNumberFormat="1" applyFont="1" applyBorder="1" applyAlignment="1">
      <alignment horizontal="center" vertical="top" wrapText="1"/>
    </xf>
    <xf numFmtId="2" fontId="3" fillId="0" borderId="4" xfId="0" applyNumberFormat="1" applyFont="1" applyBorder="1" applyAlignment="1">
      <alignment horizontal="center" vertical="top" wrapText="1"/>
    </xf>
    <xf numFmtId="2" fontId="3" fillId="2" borderId="8" xfId="0" applyNumberFormat="1" applyFont="1" applyFill="1" applyBorder="1" applyAlignment="1">
      <alignment horizontal="center" vertical="center" wrapText="1"/>
    </xf>
    <xf numFmtId="2" fontId="3" fillId="2" borderId="4" xfId="0" applyNumberFormat="1" applyFont="1" applyFill="1" applyBorder="1" applyAlignment="1">
      <alignment horizontal="center" vertical="center" wrapText="1"/>
    </xf>
    <xf numFmtId="1" fontId="3" fillId="2" borderId="4" xfId="0" applyNumberFormat="1" applyFont="1" applyFill="1" applyBorder="1" applyAlignment="1">
      <alignment horizontal="center" vertical="center" wrapText="1"/>
    </xf>
    <xf numFmtId="2" fontId="3" fillId="2" borderId="9" xfId="0" applyNumberFormat="1" applyFont="1" applyFill="1" applyBorder="1" applyAlignment="1">
      <alignment horizontal="center" vertical="center" wrapText="1"/>
    </xf>
    <xf numFmtId="0" fontId="3" fillId="0" borderId="12" xfId="0" applyFont="1" applyBorder="1" applyAlignment="1">
      <alignment horizontal="center" vertical="center" wrapText="1"/>
    </xf>
    <xf numFmtId="0" fontId="0" fillId="0" borderId="0" xfId="0" applyAlignment="1">
      <alignment wrapText="1"/>
    </xf>
    <xf numFmtId="0" fontId="3" fillId="3" borderId="6" xfId="0" applyFont="1" applyFill="1" applyBorder="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xf>
    <xf numFmtId="165" fontId="3" fillId="3" borderId="0" xfId="0" applyNumberFormat="1" applyFont="1" applyFill="1" applyAlignment="1">
      <alignment horizontal="center" vertical="center"/>
    </xf>
    <xf numFmtId="1" fontId="3" fillId="3" borderId="0" xfId="0" applyNumberFormat="1" applyFont="1" applyFill="1" applyAlignment="1">
      <alignment horizontal="center" vertical="center"/>
    </xf>
    <xf numFmtId="2" fontId="3" fillId="3" borderId="0" xfId="0" applyNumberFormat="1" applyFont="1" applyFill="1" applyAlignment="1">
      <alignment horizontal="center" vertical="center"/>
    </xf>
    <xf numFmtId="0" fontId="3" fillId="3" borderId="0" xfId="0" quotePrefix="1" applyFont="1" applyFill="1" applyAlignment="1">
      <alignment horizontal="center" vertical="center"/>
    </xf>
    <xf numFmtId="1" fontId="3" fillId="3" borderId="2" xfId="0" quotePrefix="1" applyNumberFormat="1" applyFont="1" applyFill="1" applyBorder="1" applyAlignment="1">
      <alignment horizontal="center" vertical="center"/>
    </xf>
    <xf numFmtId="1" fontId="3" fillId="3" borderId="0" xfId="0" quotePrefix="1" applyNumberFormat="1" applyFont="1" applyFill="1" applyAlignment="1">
      <alignment horizontal="center" vertical="center"/>
    </xf>
    <xf numFmtId="166" fontId="3" fillId="3" borderId="0" xfId="1" quotePrefix="1" applyNumberFormat="1" applyFont="1" applyFill="1" applyBorder="1" applyAlignment="1">
      <alignment horizontal="center" vertical="center"/>
    </xf>
    <xf numFmtId="0" fontId="3" fillId="3" borderId="0" xfId="0" quotePrefix="1" applyFont="1" applyFill="1" applyAlignment="1">
      <alignment horizontal="center" vertical="center" wrapText="1"/>
    </xf>
    <xf numFmtId="0" fontId="3" fillId="3" borderId="0" xfId="0" quotePrefix="1" applyFont="1" applyFill="1" applyAlignment="1">
      <alignment horizontal="left" vertical="top"/>
    </xf>
    <xf numFmtId="164" fontId="3" fillId="3" borderId="2" xfId="0" quotePrefix="1" applyNumberFormat="1" applyFont="1" applyFill="1" applyBorder="1" applyAlignment="1">
      <alignment horizontal="center" vertical="center"/>
    </xf>
    <xf numFmtId="164" fontId="3" fillId="3" borderId="0" xfId="0" quotePrefix="1" applyNumberFormat="1" applyFont="1" applyFill="1" applyAlignment="1">
      <alignment horizontal="center" vertical="center"/>
    </xf>
    <xf numFmtId="2" fontId="3" fillId="3" borderId="2" xfId="0" applyNumberFormat="1" applyFont="1" applyFill="1" applyBorder="1" applyAlignment="1">
      <alignment horizontal="center" vertical="center"/>
    </xf>
    <xf numFmtId="2" fontId="5"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2" fontId="3" fillId="3" borderId="2" xfId="0" quotePrefix="1" applyNumberFormat="1" applyFont="1" applyFill="1" applyBorder="1" applyAlignment="1">
      <alignment horizontal="center" vertical="center"/>
    </xf>
    <xf numFmtId="2" fontId="5" fillId="3" borderId="0" xfId="0" quotePrefix="1" applyNumberFormat="1" applyFont="1" applyFill="1" applyAlignment="1">
      <alignment horizontal="center" vertical="center"/>
    </xf>
    <xf numFmtId="1" fontId="5" fillId="3" borderId="0" xfId="0" quotePrefix="1" applyNumberFormat="1" applyFont="1" applyFill="1" applyAlignment="1">
      <alignment horizontal="center" vertical="center"/>
    </xf>
    <xf numFmtId="164" fontId="5" fillId="3" borderId="0" xfId="0" quotePrefix="1" applyNumberFormat="1" applyFont="1" applyFill="1" applyAlignment="1">
      <alignment horizontal="center" vertical="center"/>
    </xf>
    <xf numFmtId="164" fontId="3" fillId="3" borderId="2" xfId="0" applyNumberFormat="1" applyFont="1" applyFill="1" applyBorder="1" applyAlignment="1">
      <alignment horizontal="center" vertical="center"/>
    </xf>
    <xf numFmtId="9" fontId="3" fillId="3" borderId="0" xfId="1" quotePrefix="1" applyFont="1" applyFill="1" applyBorder="1" applyAlignment="1">
      <alignment horizontal="center" vertical="center"/>
    </xf>
    <xf numFmtId="167" fontId="3" fillId="3" borderId="0" xfId="0" quotePrefix="1" applyNumberFormat="1" applyFont="1" applyFill="1" applyAlignment="1">
      <alignment horizontal="center" vertical="center"/>
    </xf>
    <xf numFmtId="167" fontId="5" fillId="3" borderId="0" xfId="0" quotePrefix="1" applyNumberFormat="1" applyFont="1" applyFill="1" applyAlignment="1">
      <alignment horizontal="center" vertical="center"/>
    </xf>
    <xf numFmtId="2" fontId="3" fillId="3" borderId="0" xfId="0" quotePrefix="1" applyNumberFormat="1" applyFont="1" applyFill="1" applyAlignment="1">
      <alignment horizontal="center" vertical="center"/>
    </xf>
    <xf numFmtId="2" fontId="3" fillId="3" borderId="6" xfId="0" applyNumberFormat="1" applyFont="1" applyFill="1" applyBorder="1" applyAlignment="1">
      <alignment horizontal="center" vertical="center"/>
    </xf>
    <xf numFmtId="2" fontId="3" fillId="3" borderId="7"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3" borderId="0" xfId="0" applyFont="1" applyFill="1" applyAlignment="1">
      <alignment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164" fontId="5" fillId="0" borderId="15" xfId="0" quotePrefix="1" applyNumberFormat="1" applyFont="1" applyBorder="1" applyAlignment="1">
      <alignment horizontal="center" vertical="center"/>
    </xf>
    <xf numFmtId="9" fontId="3" fillId="0" borderId="15" xfId="1" quotePrefix="1" applyFont="1" applyFill="1" applyBorder="1" applyAlignment="1">
      <alignment horizontal="center" vertical="center"/>
    </xf>
    <xf numFmtId="0" fontId="3" fillId="0" borderId="13" xfId="0" quotePrefix="1" applyFont="1" applyBorder="1" applyAlignment="1">
      <alignment horizontal="center" vertical="center"/>
    </xf>
    <xf numFmtId="0" fontId="3" fillId="0" borderId="0" xfId="0" applyFont="1"/>
    <xf numFmtId="164" fontId="5" fillId="0" borderId="16" xfId="0" quotePrefix="1" applyNumberFormat="1" applyFont="1" applyBorder="1" applyAlignment="1">
      <alignment horizontal="center" vertical="center"/>
    </xf>
    <xf numFmtId="9" fontId="3" fillId="0" borderId="16" xfId="1" quotePrefix="1" applyFont="1" applyFill="1" applyBorder="1" applyAlignment="1">
      <alignment horizontal="center" vertical="center"/>
    </xf>
    <xf numFmtId="1" fontId="3" fillId="4" borderId="4" xfId="0" applyNumberFormat="1" applyFont="1" applyFill="1" applyBorder="1" applyAlignment="1">
      <alignment horizontal="center" vertical="center" wrapText="1"/>
    </xf>
    <xf numFmtId="1" fontId="3" fillId="4" borderId="0" xfId="0" applyNumberFormat="1" applyFont="1" applyFill="1" applyAlignment="1">
      <alignment horizontal="center" vertical="center"/>
    </xf>
    <xf numFmtId="0" fontId="0" fillId="4" borderId="0" xfId="0" applyFill="1"/>
    <xf numFmtId="1" fontId="0" fillId="0" borderId="0" xfId="0" applyNumberFormat="1"/>
    <xf numFmtId="168" fontId="3" fillId="0" borderId="4" xfId="1" applyNumberFormat="1" applyFont="1" applyFill="1" applyBorder="1" applyAlignment="1">
      <alignment horizontal="center" vertical="center" wrapText="1"/>
    </xf>
    <xf numFmtId="168" fontId="3" fillId="0" borderId="0" xfId="1" quotePrefix="1" applyNumberFormat="1" applyFont="1" applyFill="1" applyBorder="1" applyAlignment="1">
      <alignment horizontal="center" vertical="center"/>
    </xf>
    <xf numFmtId="168" fontId="3" fillId="0" borderId="1" xfId="1" quotePrefix="1" applyNumberFormat="1" applyFont="1" applyFill="1" applyBorder="1" applyAlignment="1">
      <alignment horizontal="center" vertical="center"/>
    </xf>
    <xf numFmtId="168" fontId="3" fillId="3" borderId="0" xfId="1" quotePrefix="1" applyNumberFormat="1" applyFont="1" applyFill="1" applyBorder="1" applyAlignment="1">
      <alignment horizontal="center" vertical="center"/>
    </xf>
    <xf numFmtId="168" fontId="0" fillId="0" borderId="0" xfId="0" applyNumberFormat="1"/>
    <xf numFmtId="169" fontId="3" fillId="0" borderId="4" xfId="1" applyNumberFormat="1" applyFont="1" applyFill="1" applyBorder="1" applyAlignment="1">
      <alignment horizontal="center" vertical="center" wrapText="1"/>
    </xf>
    <xf numFmtId="169" fontId="3" fillId="0" borderId="0" xfId="1" quotePrefix="1" applyNumberFormat="1" applyFont="1" applyFill="1" applyBorder="1" applyAlignment="1">
      <alignment horizontal="center" vertical="center"/>
    </xf>
    <xf numFmtId="169" fontId="3" fillId="0" borderId="1" xfId="1" quotePrefix="1" applyNumberFormat="1" applyFont="1" applyFill="1" applyBorder="1" applyAlignment="1">
      <alignment horizontal="center" vertical="center"/>
    </xf>
    <xf numFmtId="169" fontId="3" fillId="3" borderId="0" xfId="1" quotePrefix="1" applyNumberFormat="1" applyFont="1" applyFill="1" applyBorder="1" applyAlignment="1">
      <alignment horizontal="center" vertical="center"/>
    </xf>
    <xf numFmtId="169" fontId="0" fillId="0" borderId="0" xfId="0" applyNumberFormat="1"/>
    <xf numFmtId="0" fontId="3" fillId="4" borderId="4" xfId="0" applyFont="1" applyFill="1" applyBorder="1" applyAlignment="1">
      <alignment horizontal="center" vertical="center" wrapText="1"/>
    </xf>
    <xf numFmtId="0" fontId="3" fillId="4" borderId="0" xfId="0" applyFont="1" applyFill="1" applyAlignment="1">
      <alignment horizontal="left" vertical="center"/>
    </xf>
    <xf numFmtId="0" fontId="3" fillId="4" borderId="0" xfId="0" applyFont="1" applyFill="1" applyAlignment="1">
      <alignment horizontal="left" vertical="center" wrapText="1"/>
    </xf>
    <xf numFmtId="0" fontId="3" fillId="4" borderId="1" xfId="0" applyFont="1" applyFill="1" applyBorder="1" applyAlignment="1">
      <alignment horizontal="left" vertical="center" wrapText="1"/>
    </xf>
    <xf numFmtId="0" fontId="21" fillId="0" borderId="0" xfId="0" applyFont="1"/>
    <xf numFmtId="0" fontId="0" fillId="5" borderId="1" xfId="0" applyFill="1" applyBorder="1" applyAlignment="1">
      <alignment wrapText="1"/>
    </xf>
    <xf numFmtId="0" fontId="20" fillId="6" borderId="1" xfId="0" applyFont="1" applyFill="1" applyBorder="1" applyAlignment="1">
      <alignment wrapText="1"/>
    </xf>
    <xf numFmtId="0" fontId="0" fillId="7" borderId="0" xfId="0" applyFill="1"/>
    <xf numFmtId="0" fontId="0" fillId="8" borderId="0" xfId="0" applyFill="1"/>
    <xf numFmtId="0" fontId="18" fillId="6" borderId="0" xfId="0" applyFont="1" applyFill="1" applyAlignment="1">
      <alignment wrapText="1"/>
    </xf>
    <xf numFmtId="0" fontId="0" fillId="9" borderId="0" xfId="0" applyFill="1"/>
    <xf numFmtId="0" fontId="22" fillId="9" borderId="17" xfId="0" applyFont="1" applyFill="1" applyBorder="1" applyAlignment="1">
      <alignment horizontal="center" vertical="top"/>
    </xf>
    <xf numFmtId="0" fontId="0" fillId="10" borderId="0" xfId="0" applyFill="1" applyAlignment="1">
      <alignment wrapText="1"/>
    </xf>
    <xf numFmtId="0" fontId="18" fillId="6" borderId="1" xfId="0" applyFont="1" applyFill="1" applyBorder="1" applyAlignment="1">
      <alignment wrapText="1"/>
    </xf>
    <xf numFmtId="0" fontId="0" fillId="11" borderId="0" xfId="0" applyFill="1" applyAlignment="1">
      <alignment wrapText="1"/>
    </xf>
    <xf numFmtId="0" fontId="0" fillId="5" borderId="0" xfId="0" applyFill="1"/>
    <xf numFmtId="0" fontId="0" fillId="6" borderId="0" xfId="0" applyFill="1"/>
    <xf numFmtId="0" fontId="0" fillId="10" borderId="0" xfId="0" applyFill="1"/>
    <xf numFmtId="0" fontId="0" fillId="11" borderId="0" xfId="0" quotePrefix="1" applyFill="1"/>
    <xf numFmtId="0" fontId="0" fillId="11" borderId="0" xfId="0" applyFill="1"/>
    <xf numFmtId="0" fontId="0" fillId="12" borderId="0" xfId="0" applyFill="1"/>
    <xf numFmtId="0" fontId="0" fillId="13" borderId="0" xfId="0" applyFill="1"/>
    <xf numFmtId="0" fontId="0" fillId="2" borderId="1" xfId="0" applyFill="1" applyBorder="1" applyAlignment="1">
      <alignment wrapText="1"/>
    </xf>
    <xf numFmtId="0" fontId="0" fillId="4" borderId="1" xfId="0" applyFill="1" applyBorder="1" applyAlignment="1">
      <alignment wrapText="1"/>
    </xf>
    <xf numFmtId="0" fontId="25" fillId="2" borderId="1" xfId="0" applyFont="1" applyFill="1" applyBorder="1"/>
    <xf numFmtId="0" fontId="19" fillId="2" borderId="1" xfId="0" applyFont="1" applyFill="1" applyBorder="1" applyAlignment="1">
      <alignment vertical="top" wrapText="1"/>
    </xf>
    <xf numFmtId="0" fontId="0" fillId="2" borderId="0" xfId="0" applyFill="1"/>
    <xf numFmtId="0" fontId="19" fillId="4" borderId="0" xfId="0" applyFont="1" applyFill="1"/>
    <xf numFmtId="0" fontId="26" fillId="2" borderId="0" xfId="0" applyFont="1" applyFill="1"/>
    <xf numFmtId="0" fontId="26" fillId="6" borderId="0" xfId="0" applyFont="1" applyFill="1"/>
    <xf numFmtId="0" fontId="26" fillId="4" borderId="0" xfId="0" applyFont="1" applyFill="1"/>
    <xf numFmtId="0" fontId="25" fillId="4" borderId="0" xfId="0" applyFont="1" applyFill="1"/>
    <xf numFmtId="0" fontId="26" fillId="10" borderId="0" xfId="0" applyFont="1" applyFill="1"/>
    <xf numFmtId="11" fontId="0" fillId="10" borderId="0" xfId="0" applyNumberFormat="1" applyFill="1"/>
    <xf numFmtId="0" fontId="0" fillId="2" borderId="1" xfId="0" applyFill="1" applyBorder="1"/>
    <xf numFmtId="0" fontId="0" fillId="6" borderId="1" xfId="0" applyFill="1" applyBorder="1"/>
    <xf numFmtId="0" fontId="0" fillId="4" borderId="1" xfId="0" applyFill="1" applyBorder="1"/>
    <xf numFmtId="0" fontId="0" fillId="10" borderId="1" xfId="0" applyFill="1" applyBorder="1"/>
    <xf numFmtId="0" fontId="0" fillId="4" borderId="2" xfId="0" applyFill="1" applyBorder="1"/>
    <xf numFmtId="0" fontId="0" fillId="4" borderId="3" xfId="0" applyFill="1" applyBorder="1"/>
    <xf numFmtId="0" fontId="19" fillId="0" borderId="1" xfId="0" applyFont="1" applyBorder="1" applyAlignment="1">
      <alignment wrapText="1"/>
    </xf>
    <xf numFmtId="0" fontId="27" fillId="0" borderId="1" xfId="0" applyFont="1" applyBorder="1" applyAlignment="1">
      <alignment wrapText="1"/>
    </xf>
    <xf numFmtId="0" fontId="27" fillId="14" borderId="1" xfId="0" applyFont="1" applyFill="1" applyBorder="1" applyAlignment="1">
      <alignment wrapText="1"/>
    </xf>
    <xf numFmtId="0" fontId="28" fillId="14" borderId="1" xfId="0" applyFont="1" applyFill="1" applyBorder="1" applyAlignment="1">
      <alignment wrapText="1"/>
    </xf>
    <xf numFmtId="0" fontId="27" fillId="10" borderId="1" xfId="0" applyFont="1" applyFill="1" applyBorder="1" applyAlignment="1">
      <alignment wrapText="1"/>
    </xf>
    <xf numFmtId="0" fontId="26" fillId="0" borderId="0" xfId="0" applyFont="1"/>
    <xf numFmtId="2" fontId="28" fillId="0" borderId="0" xfId="0" applyNumberFormat="1" applyFont="1"/>
    <xf numFmtId="2" fontId="0" fillId="0" borderId="0" xfId="0" applyNumberFormat="1"/>
    <xf numFmtId="2" fontId="28" fillId="14" borderId="0" xfId="0" applyNumberFormat="1" applyFont="1" applyFill="1"/>
    <xf numFmtId="0" fontId="28" fillId="14" borderId="0" xfId="0" applyFont="1" applyFill="1"/>
    <xf numFmtId="0" fontId="28" fillId="10" borderId="0" xfId="0" applyFont="1" applyFill="1"/>
    <xf numFmtId="2" fontId="28" fillId="4" borderId="0" xfId="0" applyNumberFormat="1" applyFont="1" applyFill="1"/>
    <xf numFmtId="2" fontId="0" fillId="4" borderId="0" xfId="0" applyNumberFormat="1" applyFill="1"/>
    <xf numFmtId="169" fontId="0" fillId="4" borderId="0" xfId="0" applyNumberFormat="1" applyFill="1"/>
    <xf numFmtId="0" fontId="28" fillId="4" borderId="0" xfId="0" applyFont="1" applyFill="1"/>
    <xf numFmtId="0" fontId="18" fillId="6" borderId="0" xfId="0" applyFont="1" applyFill="1"/>
    <xf numFmtId="2" fontId="27" fillId="14" borderId="0" xfId="0" applyNumberFormat="1" applyFont="1" applyFill="1"/>
    <xf numFmtId="21" fontId="0" fillId="0" borderId="0" xfId="0" applyNumberFormat="1"/>
    <xf numFmtId="0" fontId="0" fillId="15" borderId="0" xfId="0" applyFill="1"/>
    <xf numFmtId="21" fontId="0" fillId="15" borderId="0" xfId="0" applyNumberFormat="1" applyFill="1"/>
    <xf numFmtId="0" fontId="25" fillId="0" borderId="1" xfId="0" applyFont="1" applyBorder="1" applyAlignment="1">
      <alignment wrapText="1"/>
    </xf>
    <xf numFmtId="0" fontId="19" fillId="6" borderId="1" xfId="0" applyFont="1" applyFill="1" applyBorder="1" applyAlignment="1">
      <alignment wrapText="1"/>
    </xf>
    <xf numFmtId="0" fontId="19" fillId="16" borderId="1" xfId="0" applyFont="1" applyFill="1" applyBorder="1" applyAlignment="1">
      <alignment wrapText="1"/>
    </xf>
    <xf numFmtId="164" fontId="0" fillId="0" borderId="0" xfId="0" applyNumberFormat="1"/>
    <xf numFmtId="2" fontId="0" fillId="16" borderId="0" xfId="0" applyNumberFormat="1" applyFill="1"/>
    <xf numFmtId="0" fontId="0" fillId="16" borderId="0" xfId="0" applyFill="1"/>
    <xf numFmtId="0" fontId="0" fillId="17" borderId="0" xfId="0" applyFill="1"/>
    <xf numFmtId="0" fontId="30" fillId="0" borderId="0" xfId="3" applyFont="1"/>
    <xf numFmtId="169" fontId="30" fillId="0" borderId="0" xfId="3" applyNumberFormat="1" applyFont="1"/>
    <xf numFmtId="2" fontId="30" fillId="0" borderId="0" xfId="3" applyNumberFormat="1" applyFont="1"/>
    <xf numFmtId="164" fontId="30" fillId="0" borderId="0" xfId="3" applyNumberFormat="1" applyFont="1" applyAlignment="1">
      <alignment horizontal="right"/>
    </xf>
    <xf numFmtId="164" fontId="30" fillId="0" borderId="0" xfId="3" applyNumberFormat="1" applyFont="1"/>
    <xf numFmtId="0" fontId="31" fillId="0" borderId="0" xfId="3" applyFont="1"/>
    <xf numFmtId="2" fontId="31" fillId="0" borderId="0" xfId="3" applyNumberFormat="1" applyFont="1"/>
    <xf numFmtId="2" fontId="32" fillId="0" borderId="0" xfId="3" applyNumberFormat="1" applyFont="1" applyAlignment="1">
      <alignment horizontal="right"/>
    </xf>
    <xf numFmtId="169" fontId="32" fillId="0" borderId="0" xfId="3" applyNumberFormat="1" applyFont="1" applyAlignment="1">
      <alignment horizontal="right"/>
    </xf>
    <xf numFmtId="164" fontId="32" fillId="0" borderId="0" xfId="3" applyNumberFormat="1" applyFont="1" applyAlignment="1">
      <alignment horizontal="right"/>
    </xf>
    <xf numFmtId="0" fontId="32" fillId="0" borderId="0" xfId="3" applyFont="1" applyAlignment="1">
      <alignment horizontal="right"/>
    </xf>
    <xf numFmtId="0" fontId="31" fillId="0" borderId="0" xfId="3" applyFont="1" applyAlignment="1">
      <alignment horizontal="left"/>
    </xf>
    <xf numFmtId="0" fontId="30" fillId="18" borderId="0" xfId="3" applyFont="1" applyFill="1"/>
    <xf numFmtId="2" fontId="31" fillId="18" borderId="0" xfId="3" applyNumberFormat="1" applyFont="1" applyFill="1"/>
    <xf numFmtId="0" fontId="31" fillId="18" borderId="0" xfId="3" applyFont="1" applyFill="1"/>
    <xf numFmtId="2" fontId="32" fillId="18" borderId="0" xfId="3" applyNumberFormat="1" applyFont="1" applyFill="1" applyAlignment="1">
      <alignment horizontal="right"/>
    </xf>
    <xf numFmtId="169" fontId="32" fillId="18" borderId="0" xfId="3" applyNumberFormat="1" applyFont="1" applyFill="1" applyAlignment="1">
      <alignment horizontal="right"/>
    </xf>
    <xf numFmtId="164" fontId="32" fillId="18" borderId="0" xfId="3" applyNumberFormat="1" applyFont="1" applyFill="1" applyAlignment="1">
      <alignment horizontal="right"/>
    </xf>
    <xf numFmtId="0" fontId="32" fillId="18" borderId="0" xfId="3" applyFont="1" applyFill="1" applyAlignment="1">
      <alignment horizontal="right"/>
    </xf>
    <xf numFmtId="0" fontId="0" fillId="18" borderId="0" xfId="0" applyFill="1"/>
    <xf numFmtId="2" fontId="31" fillId="15" borderId="0" xfId="3" applyNumberFormat="1" applyFont="1" applyFill="1"/>
    <xf numFmtId="0" fontId="31" fillId="15" borderId="0" xfId="3" applyFont="1" applyFill="1"/>
    <xf numFmtId="2" fontId="32" fillId="15" borderId="0" xfId="3" applyNumberFormat="1" applyFont="1" applyFill="1" applyAlignment="1">
      <alignment horizontal="right"/>
    </xf>
    <xf numFmtId="169" fontId="32" fillId="15" borderId="0" xfId="3" applyNumberFormat="1" applyFont="1" applyFill="1" applyAlignment="1">
      <alignment horizontal="right"/>
    </xf>
    <xf numFmtId="164" fontId="32" fillId="15" borderId="0" xfId="3" applyNumberFormat="1" applyFont="1" applyFill="1" applyAlignment="1">
      <alignment horizontal="right"/>
    </xf>
    <xf numFmtId="0" fontId="32" fillId="15" borderId="0" xfId="3" applyFont="1" applyFill="1" applyAlignment="1">
      <alignment horizontal="right"/>
    </xf>
    <xf numFmtId="0" fontId="31" fillId="13" borderId="0" xfId="3" applyFont="1" applyFill="1"/>
    <xf numFmtId="2" fontId="31" fillId="13" borderId="0" xfId="3" applyNumberFormat="1" applyFont="1" applyFill="1"/>
    <xf numFmtId="2" fontId="32" fillId="13" borderId="0" xfId="3" applyNumberFormat="1" applyFont="1" applyFill="1" applyAlignment="1">
      <alignment horizontal="right"/>
    </xf>
    <xf numFmtId="169" fontId="32" fillId="13" borderId="0" xfId="3" applyNumberFormat="1" applyFont="1" applyFill="1" applyAlignment="1">
      <alignment horizontal="right"/>
    </xf>
    <xf numFmtId="164" fontId="32" fillId="13" borderId="0" xfId="3" applyNumberFormat="1" applyFont="1" applyFill="1" applyAlignment="1">
      <alignment horizontal="right"/>
    </xf>
    <xf numFmtId="0" fontId="32" fillId="13" borderId="0" xfId="3" applyFont="1" applyFill="1" applyAlignment="1">
      <alignment horizontal="right"/>
    </xf>
    <xf numFmtId="1" fontId="31" fillId="0" borderId="0" xfId="3" applyNumberFormat="1" applyFont="1"/>
    <xf numFmtId="0" fontId="31" fillId="12" borderId="0" xfId="3" applyFont="1" applyFill="1"/>
    <xf numFmtId="1" fontId="31" fillId="12" borderId="0" xfId="3" applyNumberFormat="1" applyFont="1" applyFill="1"/>
    <xf numFmtId="2" fontId="31" fillId="12" borderId="0" xfId="3" applyNumberFormat="1" applyFont="1" applyFill="1"/>
    <xf numFmtId="2" fontId="32" fillId="12" borderId="0" xfId="3" applyNumberFormat="1" applyFont="1" applyFill="1" applyAlignment="1">
      <alignment horizontal="right"/>
    </xf>
    <xf numFmtId="169" fontId="32" fillId="12" borderId="0" xfId="3" applyNumberFormat="1" applyFont="1" applyFill="1" applyAlignment="1">
      <alignment horizontal="right"/>
    </xf>
    <xf numFmtId="164" fontId="32" fillId="12" borderId="0" xfId="3" applyNumberFormat="1" applyFont="1" applyFill="1" applyAlignment="1">
      <alignment horizontal="right"/>
    </xf>
    <xf numFmtId="0" fontId="32" fillId="12" borderId="0" xfId="3" applyFont="1" applyFill="1" applyAlignment="1">
      <alignment horizontal="right"/>
    </xf>
    <xf numFmtId="0" fontId="31" fillId="19" borderId="0" xfId="3" applyFont="1" applyFill="1"/>
    <xf numFmtId="1" fontId="31" fillId="19" borderId="0" xfId="3" applyNumberFormat="1" applyFont="1" applyFill="1"/>
    <xf numFmtId="2" fontId="31" fillId="19" borderId="0" xfId="3" applyNumberFormat="1" applyFont="1" applyFill="1"/>
    <xf numFmtId="2" fontId="32" fillId="19" borderId="0" xfId="3" applyNumberFormat="1" applyFont="1" applyFill="1" applyAlignment="1">
      <alignment horizontal="right"/>
    </xf>
    <xf numFmtId="169" fontId="32" fillId="19" borderId="0" xfId="3" applyNumberFormat="1" applyFont="1" applyFill="1" applyAlignment="1">
      <alignment horizontal="right"/>
    </xf>
    <xf numFmtId="164" fontId="32" fillId="19" borderId="0" xfId="3" applyNumberFormat="1" applyFont="1" applyFill="1" applyAlignment="1">
      <alignment horizontal="right"/>
    </xf>
    <xf numFmtId="0" fontId="32" fillId="19" borderId="0" xfId="3" applyFont="1" applyFill="1" applyAlignment="1">
      <alignment horizontal="right"/>
    </xf>
    <xf numFmtId="0" fontId="0" fillId="19" borderId="0" xfId="0" applyFill="1"/>
    <xf numFmtId="0" fontId="31" fillId="3" borderId="0" xfId="3" applyFont="1" applyFill="1"/>
    <xf numFmtId="1" fontId="31" fillId="3" borderId="0" xfId="3" applyNumberFormat="1" applyFont="1" applyFill="1"/>
    <xf numFmtId="2" fontId="31" fillId="3" borderId="0" xfId="3" applyNumberFormat="1" applyFont="1" applyFill="1"/>
    <xf numFmtId="2" fontId="32" fillId="3" borderId="0" xfId="3" applyNumberFormat="1" applyFont="1" applyFill="1" applyAlignment="1">
      <alignment horizontal="right"/>
    </xf>
    <xf numFmtId="169" fontId="32" fillId="3" borderId="0" xfId="3" applyNumberFormat="1" applyFont="1" applyFill="1" applyAlignment="1">
      <alignment horizontal="right"/>
    </xf>
    <xf numFmtId="164" fontId="32" fillId="3" borderId="0" xfId="3" applyNumberFormat="1" applyFont="1" applyFill="1" applyAlignment="1">
      <alignment horizontal="right"/>
    </xf>
    <xf numFmtId="0" fontId="32" fillId="3" borderId="0" xfId="3" applyFont="1" applyFill="1" applyAlignment="1">
      <alignment horizontal="right"/>
    </xf>
    <xf numFmtId="0" fontId="0" fillId="3" borderId="0" xfId="0" applyFill="1"/>
    <xf numFmtId="0" fontId="31" fillId="8" borderId="0" xfId="3" applyFont="1" applyFill="1"/>
    <xf numFmtId="1" fontId="31" fillId="8" borderId="0" xfId="3" applyNumberFormat="1" applyFont="1" applyFill="1"/>
    <xf numFmtId="2" fontId="31" fillId="8" borderId="0" xfId="3" applyNumberFormat="1" applyFont="1" applyFill="1"/>
    <xf numFmtId="2" fontId="32" fillId="8" borderId="0" xfId="3" applyNumberFormat="1" applyFont="1" applyFill="1" applyAlignment="1">
      <alignment horizontal="right"/>
    </xf>
    <xf numFmtId="169" fontId="32" fillId="8" borderId="0" xfId="3" applyNumberFormat="1" applyFont="1" applyFill="1" applyAlignment="1">
      <alignment horizontal="right"/>
    </xf>
    <xf numFmtId="164" fontId="32" fillId="8" borderId="0" xfId="3" applyNumberFormat="1" applyFont="1" applyFill="1" applyAlignment="1">
      <alignment horizontal="right"/>
    </xf>
    <xf numFmtId="0" fontId="32" fillId="8" borderId="0" xfId="3" applyFont="1" applyFill="1" applyAlignment="1">
      <alignment horizontal="right"/>
    </xf>
    <xf numFmtId="0" fontId="31" fillId="20" borderId="0" xfId="3" applyFont="1" applyFill="1"/>
    <xf numFmtId="1" fontId="31" fillId="20" borderId="0" xfId="3" applyNumberFormat="1" applyFont="1" applyFill="1"/>
    <xf numFmtId="2" fontId="31" fillId="20" borderId="0" xfId="3" applyNumberFormat="1" applyFont="1" applyFill="1"/>
    <xf numFmtId="2" fontId="32" fillId="20" borderId="0" xfId="3" applyNumberFormat="1" applyFont="1" applyFill="1" applyAlignment="1">
      <alignment horizontal="right"/>
    </xf>
    <xf numFmtId="169" fontId="32" fillId="20" borderId="0" xfId="3" applyNumberFormat="1" applyFont="1" applyFill="1" applyAlignment="1">
      <alignment horizontal="right"/>
    </xf>
    <xf numFmtId="164" fontId="32" fillId="20" borderId="0" xfId="3" applyNumberFormat="1" applyFont="1" applyFill="1" applyAlignment="1">
      <alignment horizontal="right"/>
    </xf>
    <xf numFmtId="0" fontId="32" fillId="20" borderId="0" xfId="3" applyFont="1" applyFill="1" applyAlignment="1">
      <alignment horizontal="right"/>
    </xf>
    <xf numFmtId="0" fontId="0" fillId="20" borderId="0" xfId="0" applyFill="1"/>
    <xf numFmtId="0" fontId="31" fillId="21" borderId="0" xfId="3" applyFont="1" applyFill="1"/>
    <xf numFmtId="1" fontId="31" fillId="21" borderId="0" xfId="3" applyNumberFormat="1" applyFont="1" applyFill="1"/>
    <xf numFmtId="2" fontId="31" fillId="21" borderId="0" xfId="3" applyNumberFormat="1" applyFont="1" applyFill="1"/>
    <xf numFmtId="2" fontId="32" fillId="21" borderId="0" xfId="3" applyNumberFormat="1" applyFont="1" applyFill="1" applyAlignment="1">
      <alignment horizontal="right"/>
    </xf>
    <xf numFmtId="169" fontId="32" fillId="21" borderId="0" xfId="3" applyNumberFormat="1" applyFont="1" applyFill="1" applyAlignment="1">
      <alignment horizontal="right"/>
    </xf>
    <xf numFmtId="164" fontId="32" fillId="21" borderId="0" xfId="3" applyNumberFormat="1" applyFont="1" applyFill="1" applyAlignment="1">
      <alignment horizontal="right"/>
    </xf>
    <xf numFmtId="0" fontId="32" fillId="21" borderId="0" xfId="3" applyFont="1" applyFill="1" applyAlignment="1">
      <alignment horizontal="right"/>
    </xf>
    <xf numFmtId="0" fontId="0" fillId="21" borderId="0" xfId="0" applyFill="1"/>
    <xf numFmtId="169" fontId="31" fillId="0" borderId="0" xfId="3" applyNumberFormat="1" applyFont="1"/>
    <xf numFmtId="164" fontId="31" fillId="0" borderId="0" xfId="3" applyNumberFormat="1" applyFont="1" applyAlignment="1">
      <alignment horizontal="right"/>
    </xf>
    <xf numFmtId="164" fontId="31" fillId="0" borderId="0" xfId="3" applyNumberFormat="1" applyFont="1"/>
    <xf numFmtId="0" fontId="33" fillId="0" borderId="0" xfId="3" applyFont="1"/>
    <xf numFmtId="2" fontId="33" fillId="0" borderId="0" xfId="3" applyNumberFormat="1" applyFont="1"/>
    <xf numFmtId="169" fontId="33" fillId="0" borderId="0" xfId="3" applyNumberFormat="1" applyFont="1"/>
    <xf numFmtId="169" fontId="33" fillId="0" borderId="0" xfId="3" applyNumberFormat="1" applyFont="1" applyAlignment="1">
      <alignment horizontal="left"/>
    </xf>
    <xf numFmtId="164" fontId="33" fillId="0" borderId="0" xfId="3" applyNumberFormat="1" applyFont="1"/>
    <xf numFmtId="0" fontId="32" fillId="0" borderId="0" xfId="3" applyFont="1"/>
    <xf numFmtId="164" fontId="32" fillId="0" borderId="0" xfId="3" applyNumberFormat="1" applyFont="1"/>
    <xf numFmtId="0" fontId="34" fillId="0" borderId="0" xfId="3" applyFont="1"/>
    <xf numFmtId="2" fontId="32" fillId="0" borderId="0" xfId="3" applyNumberFormat="1" applyFont="1"/>
    <xf numFmtId="169" fontId="32" fillId="0" borderId="0" xfId="3" applyNumberFormat="1" applyFont="1"/>
    <xf numFmtId="0" fontId="30" fillId="0" borderId="0" xfId="3" applyFont="1" applyAlignment="1">
      <alignment horizontal="right"/>
    </xf>
    <xf numFmtId="0" fontId="29" fillId="0" borderId="0" xfId="3"/>
    <xf numFmtId="0" fontId="31" fillId="0" borderId="0" xfId="3" applyFont="1" applyAlignment="1">
      <alignment horizontal="right"/>
    </xf>
    <xf numFmtId="0" fontId="19" fillId="0" borderId="17" xfId="0" applyFont="1" applyBorder="1" applyAlignment="1">
      <alignment horizontal="center" vertical="top"/>
    </xf>
    <xf numFmtId="0" fontId="0" fillId="0" borderId="0" xfId="0"/>
    <xf numFmtId="0" fontId="19" fillId="0" borderId="17" xfId="0" applyFont="1" applyBorder="1" applyAlignment="1">
      <alignment horizontal="center" vertical="top"/>
    </xf>
    <xf numFmtId="0" fontId="3" fillId="13" borderId="6" xfId="0" applyFont="1" applyFill="1" applyBorder="1" applyAlignment="1">
      <alignment horizontal="left" vertical="center" wrapText="1"/>
    </xf>
    <xf numFmtId="0" fontId="3" fillId="13" borderId="0" xfId="0" applyFont="1" applyFill="1" applyAlignment="1">
      <alignment horizontal="center" vertical="center"/>
    </xf>
    <xf numFmtId="165" fontId="3" fillId="13" borderId="0" xfId="0" applyNumberFormat="1" applyFont="1" applyFill="1" applyAlignment="1">
      <alignment horizontal="center" vertical="center"/>
    </xf>
    <xf numFmtId="1" fontId="3" fillId="13" borderId="0" xfId="0" applyNumberFormat="1" applyFont="1" applyFill="1" applyAlignment="1">
      <alignment horizontal="center" vertical="center"/>
    </xf>
    <xf numFmtId="2" fontId="3" fillId="13" borderId="0" xfId="0" applyNumberFormat="1" applyFont="1" applyFill="1" applyAlignment="1">
      <alignment horizontal="center" vertical="center"/>
    </xf>
    <xf numFmtId="0" fontId="3" fillId="13" borderId="0" xfId="0" applyFont="1" applyFill="1" applyAlignment="1">
      <alignment horizontal="center" vertical="center" wrapText="1"/>
    </xf>
    <xf numFmtId="0" fontId="3" fillId="13" borderId="0" xfId="0" quotePrefix="1" applyFont="1" applyFill="1" applyAlignment="1">
      <alignment horizontal="center" vertical="center"/>
    </xf>
    <xf numFmtId="1" fontId="3" fillId="13" borderId="2" xfId="0" quotePrefix="1" applyNumberFormat="1" applyFont="1" applyFill="1" applyBorder="1" applyAlignment="1">
      <alignment horizontal="center" vertical="center"/>
    </xf>
    <xf numFmtId="1" fontId="3" fillId="13" borderId="0" xfId="0" quotePrefix="1" applyNumberFormat="1" applyFont="1" applyFill="1" applyAlignment="1">
      <alignment horizontal="center" vertical="center"/>
    </xf>
    <xf numFmtId="166" fontId="3" fillId="13" borderId="0" xfId="1" quotePrefix="1" applyNumberFormat="1" applyFont="1" applyFill="1" applyBorder="1" applyAlignment="1">
      <alignment horizontal="center" vertical="center"/>
    </xf>
    <xf numFmtId="0" fontId="3" fillId="13" borderId="0" xfId="0" quotePrefix="1" applyFont="1" applyFill="1" applyAlignment="1">
      <alignment horizontal="center" vertical="center" wrapText="1"/>
    </xf>
    <xf numFmtId="164" fontId="3" fillId="13" borderId="2" xfId="0" quotePrefix="1" applyNumberFormat="1" applyFont="1" applyFill="1" applyBorder="1" applyAlignment="1">
      <alignment horizontal="center" vertical="center"/>
    </xf>
    <xf numFmtId="164" fontId="3" fillId="13" borderId="0" xfId="0" quotePrefix="1" applyNumberFormat="1" applyFont="1" applyFill="1" applyAlignment="1">
      <alignment horizontal="center" vertical="center"/>
    </xf>
    <xf numFmtId="2" fontId="3" fillId="13" borderId="2" xfId="0" applyNumberFormat="1" applyFont="1" applyFill="1" applyBorder="1" applyAlignment="1">
      <alignment horizontal="center" vertical="center"/>
    </xf>
    <xf numFmtId="2" fontId="5" fillId="13" borderId="0" xfId="0" applyNumberFormat="1" applyFont="1" applyFill="1" applyAlignment="1">
      <alignment horizontal="center" vertical="center"/>
    </xf>
    <xf numFmtId="1" fontId="5" fillId="13" borderId="0" xfId="0" applyNumberFormat="1" applyFont="1" applyFill="1" applyAlignment="1">
      <alignment horizontal="center" vertical="center"/>
    </xf>
    <xf numFmtId="2" fontId="3" fillId="13" borderId="2" xfId="0" quotePrefix="1" applyNumberFormat="1" applyFont="1" applyFill="1" applyBorder="1" applyAlignment="1">
      <alignment horizontal="center" vertical="center"/>
    </xf>
    <xf numFmtId="2" fontId="5" fillId="13" borderId="0" xfId="0" quotePrefix="1" applyNumberFormat="1" applyFont="1" applyFill="1" applyAlignment="1">
      <alignment horizontal="center" vertical="center"/>
    </xf>
    <xf numFmtId="1" fontId="5" fillId="13" borderId="0" xfId="0" quotePrefix="1" applyNumberFormat="1" applyFont="1" applyFill="1" applyAlignment="1">
      <alignment horizontal="center" vertical="center"/>
    </xf>
    <xf numFmtId="164" fontId="5" fillId="13" borderId="0" xfId="0" quotePrefix="1" applyNumberFormat="1" applyFont="1" applyFill="1" applyAlignment="1">
      <alignment horizontal="center" vertical="center"/>
    </xf>
    <xf numFmtId="164" fontId="3" fillId="13" borderId="2" xfId="0" applyNumberFormat="1" applyFont="1" applyFill="1" applyBorder="1" applyAlignment="1">
      <alignment horizontal="center" vertical="center"/>
    </xf>
    <xf numFmtId="9" fontId="3" fillId="13" borderId="0" xfId="1" quotePrefix="1" applyFont="1" applyFill="1" applyBorder="1" applyAlignment="1">
      <alignment horizontal="center" vertical="center"/>
    </xf>
    <xf numFmtId="167" fontId="3" fillId="13" borderId="0" xfId="0" quotePrefix="1" applyNumberFormat="1" applyFont="1" applyFill="1" applyAlignment="1">
      <alignment horizontal="center" vertical="center"/>
    </xf>
    <xf numFmtId="167" fontId="5" fillId="13" borderId="0" xfId="0" quotePrefix="1" applyNumberFormat="1" applyFont="1" applyFill="1" applyAlignment="1">
      <alignment horizontal="center" vertical="center"/>
    </xf>
    <xf numFmtId="2" fontId="3" fillId="13" borderId="0" xfId="0" quotePrefix="1" applyNumberFormat="1" applyFont="1" applyFill="1" applyAlignment="1">
      <alignment horizontal="center" vertical="center"/>
    </xf>
    <xf numFmtId="2" fontId="3" fillId="13" borderId="6" xfId="0" applyNumberFormat="1" applyFont="1" applyFill="1" applyBorder="1" applyAlignment="1">
      <alignment horizontal="center" vertical="center"/>
    </xf>
    <xf numFmtId="2" fontId="3" fillId="13" borderId="7" xfId="0" applyNumberFormat="1" applyFont="1" applyFill="1" applyBorder="1" applyAlignment="1">
      <alignment horizontal="center" vertical="center"/>
    </xf>
    <xf numFmtId="0" fontId="3" fillId="13" borderId="13" xfId="0" applyFont="1" applyFill="1" applyBorder="1" applyAlignment="1">
      <alignment horizontal="center" vertical="center"/>
    </xf>
    <xf numFmtId="0" fontId="3" fillId="13" borderId="0" xfId="0" applyFont="1" applyFill="1" applyAlignment="1">
      <alignment vertical="center"/>
    </xf>
    <xf numFmtId="0" fontId="6" fillId="13" borderId="0" xfId="0" applyFont="1" applyFill="1" applyAlignment="1">
      <alignment vertical="center"/>
    </xf>
  </cellXfs>
  <cellStyles count="4">
    <cellStyle name="Normal" xfId="0" builtinId="0"/>
    <cellStyle name="Normal 10" xfId="2" xr:uid="{00000000-0005-0000-0000-000001000000}"/>
    <cellStyle name="Percent" xfId="1" builtinId="5"/>
    <cellStyle name="TableStyleLight1" xfId="3" xr:uid="{C629F6E3-F0AC-4091-8C37-316A7DC4DA67}"/>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[1]Petrolog_Wieser2019!$AC$1</c:f>
              <c:strCache>
                <c:ptCount val="1"/>
                <c:pt idx="0">
                  <c:v>Ni_melt</c:v>
                </c:pt>
              </c:strCache>
            </c:strRef>
          </c:tx>
          <c:spPr>
            <a:ln w="19050" cap="rnd">
              <a:noFill/>
              <a:round/>
            </a:ln>
            <a:effectLst/>
          </c:spPr>
          <c:marker>
            <c:symbol val="circle"/>
            <c:size val="5"/>
            <c:spPr>
              <a:solidFill>
                <a:schemeClr val="accent1"/>
              </a:solidFill>
              <a:ln w="9525">
                <a:solidFill>
                  <a:schemeClr val="accent1"/>
                </a:solidFill>
              </a:ln>
              <a:effectLst/>
            </c:spPr>
          </c:marker>
          <c:xVal>
            <c:numRef>
              <c:f>[1]Petrolog_Wieser2019!$V$2:$V$59</c:f>
              <c:numCache>
                <c:formatCode>General</c:formatCode>
                <c:ptCount val="58"/>
                <c:pt idx="0">
                  <c:v>17.111599999999999</c:v>
                </c:pt>
                <c:pt idx="1">
                  <c:v>16.7806</c:v>
                </c:pt>
                <c:pt idx="2">
                  <c:v>16.440799999999999</c:v>
                </c:pt>
                <c:pt idx="3">
                  <c:v>16.098800000000001</c:v>
                </c:pt>
                <c:pt idx="4">
                  <c:v>15.747999999999999</c:v>
                </c:pt>
                <c:pt idx="5">
                  <c:v>15.395099999999999</c:v>
                </c:pt>
                <c:pt idx="6">
                  <c:v>15.033099999999999</c:v>
                </c:pt>
                <c:pt idx="7">
                  <c:v>14.6655</c:v>
                </c:pt>
                <c:pt idx="8">
                  <c:v>14.292400000000001</c:v>
                </c:pt>
                <c:pt idx="9">
                  <c:v>13.9101</c:v>
                </c:pt>
                <c:pt idx="10">
                  <c:v>13.525700000000001</c:v>
                </c:pt>
                <c:pt idx="11">
                  <c:v>13.132199999999999</c:v>
                </c:pt>
                <c:pt idx="12">
                  <c:v>12.733000000000001</c:v>
                </c:pt>
                <c:pt idx="13">
                  <c:v>12.3283</c:v>
                </c:pt>
                <c:pt idx="14">
                  <c:v>11.9146</c:v>
                </c:pt>
                <c:pt idx="15">
                  <c:v>11.4955</c:v>
                </c:pt>
                <c:pt idx="16">
                  <c:v>11.071</c:v>
                </c:pt>
                <c:pt idx="17">
                  <c:v>10.637700000000001</c:v>
                </c:pt>
                <c:pt idx="18">
                  <c:v>10.1995</c:v>
                </c:pt>
                <c:pt idx="19">
                  <c:v>9.7527000000000008</c:v>
                </c:pt>
                <c:pt idx="20">
                  <c:v>9.3013999999999992</c:v>
                </c:pt>
                <c:pt idx="21">
                  <c:v>8.8422000000000001</c:v>
                </c:pt>
                <c:pt idx="22">
                  <c:v>8.3790999999999993</c:v>
                </c:pt>
                <c:pt idx="23">
                  <c:v>7.9089</c:v>
                </c:pt>
                <c:pt idx="24">
                  <c:v>7.4321999999999999</c:v>
                </c:pt>
                <c:pt idx="25">
                  <c:v>7.1189</c:v>
                </c:pt>
                <c:pt idx="26">
                  <c:v>7.0728999999999997</c:v>
                </c:pt>
                <c:pt idx="27">
                  <c:v>6.9356</c:v>
                </c:pt>
                <c:pt idx="28">
                  <c:v>6.7957000000000001</c:v>
                </c:pt>
                <c:pt idx="29">
                  <c:v>6.6532</c:v>
                </c:pt>
                <c:pt idx="30">
                  <c:v>6.5083000000000002</c:v>
                </c:pt>
                <c:pt idx="31">
                  <c:v>6.3609999999999998</c:v>
                </c:pt>
                <c:pt idx="32">
                  <c:v>6.2112999999999996</c:v>
                </c:pt>
                <c:pt idx="33">
                  <c:v>6.1025</c:v>
                </c:pt>
                <c:pt idx="34">
                  <c:v>6.0900999999999996</c:v>
                </c:pt>
                <c:pt idx="35">
                  <c:v>6.0247000000000002</c:v>
                </c:pt>
                <c:pt idx="36">
                  <c:v>5.9560000000000004</c:v>
                </c:pt>
                <c:pt idx="37">
                  <c:v>5.8845999999999998</c:v>
                </c:pt>
                <c:pt idx="38">
                  <c:v>5.8116000000000003</c:v>
                </c:pt>
                <c:pt idx="39">
                  <c:v>5.7397</c:v>
                </c:pt>
                <c:pt idx="40">
                  <c:v>5.6614000000000004</c:v>
                </c:pt>
                <c:pt idx="41">
                  <c:v>5.5823</c:v>
                </c:pt>
                <c:pt idx="42">
                  <c:v>5.5016999999999996</c:v>
                </c:pt>
                <c:pt idx="43">
                  <c:v>5.4187000000000003</c:v>
                </c:pt>
                <c:pt idx="44">
                  <c:v>5.3331999999999997</c:v>
                </c:pt>
                <c:pt idx="45">
                  <c:v>5.2462999999999997</c:v>
                </c:pt>
                <c:pt idx="46">
                  <c:v>5.1551999999999998</c:v>
                </c:pt>
                <c:pt idx="47">
                  <c:v>5.0612000000000004</c:v>
                </c:pt>
                <c:pt idx="48">
                  <c:v>4.9648000000000003</c:v>
                </c:pt>
                <c:pt idx="49">
                  <c:v>4.8670999999999998</c:v>
                </c:pt>
                <c:pt idx="50">
                  <c:v>4.766</c:v>
                </c:pt>
                <c:pt idx="51">
                  <c:v>4.6604000000000001</c:v>
                </c:pt>
                <c:pt idx="52">
                  <c:v>4.5517000000000003</c:v>
                </c:pt>
                <c:pt idx="53">
                  <c:v>4.4401999999999999</c:v>
                </c:pt>
                <c:pt idx="54">
                  <c:v>4.3247999999999998</c:v>
                </c:pt>
                <c:pt idx="55">
                  <c:v>4.2081999999999997</c:v>
                </c:pt>
                <c:pt idx="56">
                  <c:v>4.0849000000000002</c:v>
                </c:pt>
                <c:pt idx="57">
                  <c:v>3.9998</c:v>
                </c:pt>
              </c:numCache>
            </c:numRef>
          </c:xVal>
          <c:yVal>
            <c:numRef>
              <c:f>[1]Petrolog_Wieser2019!$AC$2:$AC$59</c:f>
              <c:numCache>
                <c:formatCode>General</c:formatCode>
                <c:ptCount val="58"/>
                <c:pt idx="0">
                  <c:v>900.4</c:v>
                </c:pt>
                <c:pt idx="1">
                  <c:v>858.1</c:v>
                </c:pt>
                <c:pt idx="2">
                  <c:v>815.5</c:v>
                </c:pt>
                <c:pt idx="3">
                  <c:v>773.7</c:v>
                </c:pt>
                <c:pt idx="4">
                  <c:v>731.7</c:v>
                </c:pt>
                <c:pt idx="5">
                  <c:v>690.6</c:v>
                </c:pt>
                <c:pt idx="6">
                  <c:v>649.6</c:v>
                </c:pt>
                <c:pt idx="7">
                  <c:v>609.20000000000005</c:v>
                </c:pt>
                <c:pt idx="8">
                  <c:v>569.5</c:v>
                </c:pt>
                <c:pt idx="9">
                  <c:v>530.20000000000005</c:v>
                </c:pt>
                <c:pt idx="10">
                  <c:v>492.1</c:v>
                </c:pt>
                <c:pt idx="11">
                  <c:v>454.6</c:v>
                </c:pt>
                <c:pt idx="12">
                  <c:v>418.2</c:v>
                </c:pt>
                <c:pt idx="13">
                  <c:v>383</c:v>
                </c:pt>
                <c:pt idx="14">
                  <c:v>348.6</c:v>
                </c:pt>
                <c:pt idx="15">
                  <c:v>315.7</c:v>
                </c:pt>
                <c:pt idx="16">
                  <c:v>284.2</c:v>
                </c:pt>
                <c:pt idx="17">
                  <c:v>254</c:v>
                </c:pt>
                <c:pt idx="18">
                  <c:v>225.4</c:v>
                </c:pt>
                <c:pt idx="19">
                  <c:v>198.3</c:v>
                </c:pt>
                <c:pt idx="20">
                  <c:v>172.9</c:v>
                </c:pt>
                <c:pt idx="21">
                  <c:v>149.30000000000001</c:v>
                </c:pt>
                <c:pt idx="22">
                  <c:v>127.5</c:v>
                </c:pt>
                <c:pt idx="23">
                  <c:v>107.5</c:v>
                </c:pt>
                <c:pt idx="24">
                  <c:v>89.4</c:v>
                </c:pt>
                <c:pt idx="25">
                  <c:v>78.599999999999994</c:v>
                </c:pt>
                <c:pt idx="26">
                  <c:v>78</c:v>
                </c:pt>
                <c:pt idx="27">
                  <c:v>76.3</c:v>
                </c:pt>
                <c:pt idx="28">
                  <c:v>74.7</c:v>
                </c:pt>
                <c:pt idx="29">
                  <c:v>73.099999999999994</c:v>
                </c:pt>
                <c:pt idx="30">
                  <c:v>71.5</c:v>
                </c:pt>
                <c:pt idx="31">
                  <c:v>69.8</c:v>
                </c:pt>
                <c:pt idx="32">
                  <c:v>68.3</c:v>
                </c:pt>
                <c:pt idx="33">
                  <c:v>67.099999999999994</c:v>
                </c:pt>
                <c:pt idx="34">
                  <c:v>67</c:v>
                </c:pt>
                <c:pt idx="35">
                  <c:v>65.7</c:v>
                </c:pt>
                <c:pt idx="36">
                  <c:v>64.400000000000006</c:v>
                </c:pt>
                <c:pt idx="37">
                  <c:v>62.9</c:v>
                </c:pt>
                <c:pt idx="38">
                  <c:v>61.6</c:v>
                </c:pt>
                <c:pt idx="39">
                  <c:v>60.3</c:v>
                </c:pt>
                <c:pt idx="40">
                  <c:v>58.9</c:v>
                </c:pt>
                <c:pt idx="41">
                  <c:v>57.5</c:v>
                </c:pt>
                <c:pt idx="42">
                  <c:v>56.1</c:v>
                </c:pt>
                <c:pt idx="43">
                  <c:v>54.7</c:v>
                </c:pt>
                <c:pt idx="44">
                  <c:v>53.3</c:v>
                </c:pt>
                <c:pt idx="45">
                  <c:v>52</c:v>
                </c:pt>
                <c:pt idx="46">
                  <c:v>50.5</c:v>
                </c:pt>
                <c:pt idx="47">
                  <c:v>49.1</c:v>
                </c:pt>
                <c:pt idx="48">
                  <c:v>47.7</c:v>
                </c:pt>
                <c:pt idx="49">
                  <c:v>46.3</c:v>
                </c:pt>
                <c:pt idx="50">
                  <c:v>44.9</c:v>
                </c:pt>
                <c:pt idx="51">
                  <c:v>43.5</c:v>
                </c:pt>
                <c:pt idx="52">
                  <c:v>42</c:v>
                </c:pt>
                <c:pt idx="53">
                  <c:v>40.6</c:v>
                </c:pt>
                <c:pt idx="54">
                  <c:v>39.200000000000003</c:v>
                </c:pt>
                <c:pt idx="55">
                  <c:v>37.799999999999997</c:v>
                </c:pt>
                <c:pt idx="56">
                  <c:v>36.299999999999997</c:v>
                </c:pt>
                <c:pt idx="57">
                  <c:v>35.299999999999997</c:v>
                </c:pt>
              </c:numCache>
            </c:numRef>
          </c:yVal>
          <c:smooth val="0"/>
          <c:extLst>
            <c:ext xmlns:c16="http://schemas.microsoft.com/office/drawing/2014/chart" uri="{C3380CC4-5D6E-409C-BE32-E72D297353CC}">
              <c16:uniqueId val="{00000000-B8E8-4F1B-B08D-8AB26002B20F}"/>
            </c:ext>
          </c:extLst>
        </c:ser>
        <c:dLbls>
          <c:showLegendKey val="0"/>
          <c:showVal val="0"/>
          <c:showCatName val="0"/>
          <c:showSerName val="0"/>
          <c:showPercent val="0"/>
          <c:showBubbleSize val="0"/>
        </c:dLbls>
        <c:axId val="207929728"/>
        <c:axId val="207928064"/>
      </c:scatterChart>
      <c:valAx>
        <c:axId val="20792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8064"/>
        <c:crosses val="autoZero"/>
        <c:crossBetween val="midCat"/>
      </c:valAx>
      <c:valAx>
        <c:axId val="20792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9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Sides14_Glass!$R$1</c:f>
              <c:strCache>
                <c:ptCount val="1"/>
                <c:pt idx="0">
                  <c:v>F</c:v>
                </c:pt>
              </c:strCache>
            </c:strRef>
          </c:tx>
          <c:spPr>
            <a:ln w="25400" cap="rnd">
              <a:noFill/>
              <a:round/>
            </a:ln>
            <a:effectLst/>
          </c:spPr>
          <c:marker>
            <c:symbol val="circle"/>
            <c:size val="5"/>
            <c:spPr>
              <a:solidFill>
                <a:schemeClr val="accent1"/>
              </a:solidFill>
              <a:ln w="9525">
                <a:solidFill>
                  <a:schemeClr val="accent1"/>
                </a:solidFill>
              </a:ln>
              <a:effectLst/>
            </c:spPr>
          </c:marker>
          <c:xVal>
            <c:numRef>
              <c:f>Sides14_Glass!$L$2:$L$179</c:f>
              <c:numCache>
                <c:formatCode>0.00</c:formatCode>
                <c:ptCount val="178"/>
                <c:pt idx="0">
                  <c:v>10.1208333333333</c:v>
                </c:pt>
                <c:pt idx="1">
                  <c:v>10.136900000000001</c:v>
                </c:pt>
                <c:pt idx="2">
                  <c:v>10.2845</c:v>
                </c:pt>
                <c:pt idx="3">
                  <c:v>9.9293999999999993</c:v>
                </c:pt>
                <c:pt idx="4">
                  <c:v>10.114599999999999</c:v>
                </c:pt>
                <c:pt idx="7">
                  <c:v>7.1694000000000004</c:v>
                </c:pt>
                <c:pt idx="8">
                  <c:v>8.7211999999999996</c:v>
                </c:pt>
                <c:pt idx="9">
                  <c:v>7.4503500000000003</c:v>
                </c:pt>
                <c:pt idx="11">
                  <c:v>7.3558000000000003</c:v>
                </c:pt>
                <c:pt idx="12">
                  <c:v>7.8684000000000003</c:v>
                </c:pt>
                <c:pt idx="13">
                  <c:v>7.6822666666666697</c:v>
                </c:pt>
                <c:pt idx="14">
                  <c:v>7.5479000000000003</c:v>
                </c:pt>
                <c:pt idx="15">
                  <c:v>7.6700999999999997</c:v>
                </c:pt>
                <c:pt idx="16">
                  <c:v>8.5286000000000008</c:v>
                </c:pt>
                <c:pt idx="17">
                  <c:v>8.4583999999999993</c:v>
                </c:pt>
                <c:pt idx="18">
                  <c:v>8.3757000000000001</c:v>
                </c:pt>
                <c:pt idx="19">
                  <c:v>7.9370500000000002</c:v>
                </c:pt>
                <c:pt idx="20">
                  <c:v>8.6157000000000004</c:v>
                </c:pt>
                <c:pt idx="21">
                  <c:v>8.7039000000000009</c:v>
                </c:pt>
                <c:pt idx="22">
                  <c:v>8.6413499999999992</c:v>
                </c:pt>
                <c:pt idx="23">
                  <c:v>8.672625</c:v>
                </c:pt>
                <c:pt idx="24">
                  <c:v>7.3072999999999997</c:v>
                </c:pt>
                <c:pt idx="25">
                  <c:v>7.1241500000000002</c:v>
                </c:pt>
                <c:pt idx="26">
                  <c:v>7.1563499999999998</c:v>
                </c:pt>
                <c:pt idx="27">
                  <c:v>7.8567999999999998</c:v>
                </c:pt>
                <c:pt idx="28">
                  <c:v>7.24616666666667</c:v>
                </c:pt>
                <c:pt idx="29">
                  <c:v>7.3276500000000002</c:v>
                </c:pt>
                <c:pt idx="30">
                  <c:v>7.2451499999999998</c:v>
                </c:pt>
                <c:pt idx="31">
                  <c:v>8.3186499999999999</c:v>
                </c:pt>
                <c:pt idx="32">
                  <c:v>8.3271999999999995</c:v>
                </c:pt>
                <c:pt idx="33">
                  <c:v>8.2239000000000004</c:v>
                </c:pt>
                <c:pt idx="34">
                  <c:v>6.2660999999999998</c:v>
                </c:pt>
                <c:pt idx="35">
                  <c:v>6.3098333333333301</c:v>
                </c:pt>
                <c:pt idx="36">
                  <c:v>6.5812499999999998</c:v>
                </c:pt>
                <c:pt idx="37">
                  <c:v>6.5812499999999998</c:v>
                </c:pt>
                <c:pt idx="38">
                  <c:v>6.8753500000000001</c:v>
                </c:pt>
                <c:pt idx="39">
                  <c:v>6.7233000000000001</c:v>
                </c:pt>
                <c:pt idx="40">
                  <c:v>7.6966999999999999</c:v>
                </c:pt>
                <c:pt idx="41">
                  <c:v>7.62005</c:v>
                </c:pt>
                <c:pt idx="42">
                  <c:v>7.4480500000000003</c:v>
                </c:pt>
                <c:pt idx="43">
                  <c:v>7.5834000000000001</c:v>
                </c:pt>
                <c:pt idx="44">
                  <c:v>7.5258000000000003</c:v>
                </c:pt>
                <c:pt idx="45">
                  <c:v>7.5545999999999998</c:v>
                </c:pt>
                <c:pt idx="46">
                  <c:v>7.6386500000000002</c:v>
                </c:pt>
                <c:pt idx="47">
                  <c:v>7.6083499999999997</c:v>
                </c:pt>
                <c:pt idx="48">
                  <c:v>6.5812999999999997</c:v>
                </c:pt>
                <c:pt idx="49">
                  <c:v>7.3537499999999998</c:v>
                </c:pt>
                <c:pt idx="50">
                  <c:v>8.1385500000000004</c:v>
                </c:pt>
                <c:pt idx="51">
                  <c:v>8.2515499999999999</c:v>
                </c:pt>
                <c:pt idx="52">
                  <c:v>7.6258999999999997</c:v>
                </c:pt>
                <c:pt idx="53">
                  <c:v>5.6481000000000003</c:v>
                </c:pt>
                <c:pt idx="54">
                  <c:v>6.9786999999999999</c:v>
                </c:pt>
                <c:pt idx="55">
                  <c:v>8.5478500000000004</c:v>
                </c:pt>
                <c:pt idx="56">
                  <c:v>6.7732999999999999</c:v>
                </c:pt>
                <c:pt idx="57">
                  <c:v>9.0933250000000001</c:v>
                </c:pt>
                <c:pt idx="58">
                  <c:v>9.1196999999999999</c:v>
                </c:pt>
                <c:pt idx="59">
                  <c:v>9.0081000000000007</c:v>
                </c:pt>
                <c:pt idx="60">
                  <c:v>8.8115000000000006</c:v>
                </c:pt>
                <c:pt idx="61">
                  <c:v>8.8895999999999997</c:v>
                </c:pt>
                <c:pt idx="62">
                  <c:v>4.4190750000000003</c:v>
                </c:pt>
                <c:pt idx="63">
                  <c:v>4.3661500000000002</c:v>
                </c:pt>
                <c:pt idx="64">
                  <c:v>6.9895500000000004</c:v>
                </c:pt>
                <c:pt idx="65">
                  <c:v>6.8288000000000002</c:v>
                </c:pt>
                <c:pt idx="67">
                  <c:v>8.9074500000000008</c:v>
                </c:pt>
                <c:pt idx="68">
                  <c:v>9.0274999999999999</c:v>
                </c:pt>
                <c:pt idx="69">
                  <c:v>8.8658000000000001</c:v>
                </c:pt>
                <c:pt idx="70">
                  <c:v>7.3769</c:v>
                </c:pt>
                <c:pt idx="71">
                  <c:v>7.4325999999999999</c:v>
                </c:pt>
                <c:pt idx="72">
                  <c:v>6.9489000000000001</c:v>
                </c:pt>
                <c:pt idx="73">
                  <c:v>7.2283333333333299</c:v>
                </c:pt>
                <c:pt idx="74">
                  <c:v>6.4835000000000003</c:v>
                </c:pt>
                <c:pt idx="75">
                  <c:v>6.6383000000000001</c:v>
                </c:pt>
                <c:pt idx="76">
                  <c:v>6.4632500000000004</c:v>
                </c:pt>
                <c:pt idx="77">
                  <c:v>6.3497666666666701</c:v>
                </c:pt>
                <c:pt idx="78">
                  <c:v>6.3847500000000004</c:v>
                </c:pt>
                <c:pt idx="79">
                  <c:v>6.2489499999999998</c:v>
                </c:pt>
                <c:pt idx="80">
                  <c:v>6.3232999999999997</c:v>
                </c:pt>
                <c:pt idx="81">
                  <c:v>6.9263500000000002</c:v>
                </c:pt>
                <c:pt idx="82">
                  <c:v>6.9912999999999998</c:v>
                </c:pt>
                <c:pt idx="83">
                  <c:v>7.1159999999999997</c:v>
                </c:pt>
                <c:pt idx="84">
                  <c:v>6.9443999999999999</c:v>
                </c:pt>
                <c:pt idx="85">
                  <c:v>6.9787999999999997</c:v>
                </c:pt>
                <c:pt idx="86">
                  <c:v>6.7552500000000002</c:v>
                </c:pt>
                <c:pt idx="87">
                  <c:v>6.6681499999999998</c:v>
                </c:pt>
                <c:pt idx="88">
                  <c:v>6.6077500000000002</c:v>
                </c:pt>
                <c:pt idx="89">
                  <c:v>7.1714333333333302</c:v>
                </c:pt>
                <c:pt idx="90">
                  <c:v>7.0917250000000003</c:v>
                </c:pt>
                <c:pt idx="91">
                  <c:v>6.9550749999999999</c:v>
                </c:pt>
                <c:pt idx="92">
                  <c:v>8.3995499999999996</c:v>
                </c:pt>
                <c:pt idx="93">
                  <c:v>8.3933499999999999</c:v>
                </c:pt>
                <c:pt idx="94">
                  <c:v>8.7645666666666706</c:v>
                </c:pt>
                <c:pt idx="95">
                  <c:v>9.0052500000000002</c:v>
                </c:pt>
                <c:pt idx="96">
                  <c:v>8.9694000000000003</c:v>
                </c:pt>
                <c:pt idx="97">
                  <c:v>8.7532999999999994</c:v>
                </c:pt>
                <c:pt idx="98">
                  <c:v>8.7784499999999994</c:v>
                </c:pt>
                <c:pt idx="99">
                  <c:v>9.7859499999999997</c:v>
                </c:pt>
                <c:pt idx="100">
                  <c:v>10.068899999999999</c:v>
                </c:pt>
                <c:pt idx="101">
                  <c:v>9.7085000000000008</c:v>
                </c:pt>
                <c:pt idx="102">
                  <c:v>9.8499499999999998</c:v>
                </c:pt>
                <c:pt idx="103">
                  <c:v>9.7112999999999996</c:v>
                </c:pt>
                <c:pt idx="104">
                  <c:v>6.4874000000000001</c:v>
                </c:pt>
                <c:pt idx="105">
                  <c:v>6.4728500000000002</c:v>
                </c:pt>
                <c:pt idx="106">
                  <c:v>6.5853000000000002</c:v>
                </c:pt>
                <c:pt idx="107">
                  <c:v>6.6543666666666699</c:v>
                </c:pt>
                <c:pt idx="108">
                  <c:v>6.87615</c:v>
                </c:pt>
                <c:pt idx="109">
                  <c:v>6.2457000000000003</c:v>
                </c:pt>
                <c:pt idx="110">
                  <c:v>7.7888999999999999</c:v>
                </c:pt>
                <c:pt idx="111">
                  <c:v>7.7705500000000001</c:v>
                </c:pt>
                <c:pt idx="112">
                  <c:v>7.7336999999999998</c:v>
                </c:pt>
                <c:pt idx="113">
                  <c:v>7.7942999999999998</c:v>
                </c:pt>
                <c:pt idx="114">
                  <c:v>7.7763999999999998</c:v>
                </c:pt>
                <c:pt idx="115">
                  <c:v>7.6933499999999997</c:v>
                </c:pt>
                <c:pt idx="116">
                  <c:v>7.9206000000000003</c:v>
                </c:pt>
                <c:pt idx="117">
                  <c:v>6.5590999999999999</c:v>
                </c:pt>
                <c:pt idx="118">
                  <c:v>6.4163666666666703</c:v>
                </c:pt>
                <c:pt idx="119">
                  <c:v>6.4904000000000002</c:v>
                </c:pt>
                <c:pt idx="120">
                  <c:v>6.4160000000000004</c:v>
                </c:pt>
                <c:pt idx="121">
                  <c:v>7.2078499999999996</c:v>
                </c:pt>
                <c:pt idx="122">
                  <c:v>7.2772500000000004</c:v>
                </c:pt>
                <c:pt idx="123">
                  <c:v>6.3708999999999998</c:v>
                </c:pt>
                <c:pt idx="124">
                  <c:v>6.4874333333333301</c:v>
                </c:pt>
                <c:pt idx="125">
                  <c:v>7.4048999999999996</c:v>
                </c:pt>
                <c:pt idx="126">
                  <c:v>6.1039500000000002</c:v>
                </c:pt>
                <c:pt idx="127">
                  <c:v>7.2892000000000001</c:v>
                </c:pt>
                <c:pt idx="128">
                  <c:v>6.3180500000000004</c:v>
                </c:pt>
                <c:pt idx="129">
                  <c:v>6.3708499999999999</c:v>
                </c:pt>
                <c:pt idx="130">
                  <c:v>6.3413000000000004</c:v>
                </c:pt>
                <c:pt idx="131">
                  <c:v>6.1796499999999996</c:v>
                </c:pt>
                <c:pt idx="132">
                  <c:v>6.3162500000000001</c:v>
                </c:pt>
                <c:pt idx="133">
                  <c:v>7.4817999999999998</c:v>
                </c:pt>
                <c:pt idx="134">
                  <c:v>7.4126000000000003</c:v>
                </c:pt>
                <c:pt idx="135">
                  <c:v>7.5541</c:v>
                </c:pt>
                <c:pt idx="136">
                  <c:v>7.4186750000000004</c:v>
                </c:pt>
                <c:pt idx="137">
                  <c:v>7.5590000000000002</c:v>
                </c:pt>
                <c:pt idx="138">
                  <c:v>7.4780499999999996</c:v>
                </c:pt>
                <c:pt idx="139">
                  <c:v>7.48285</c:v>
                </c:pt>
                <c:pt idx="140">
                  <c:v>7.6560499999999996</c:v>
                </c:pt>
                <c:pt idx="141">
                  <c:v>7.4759333333333302</c:v>
                </c:pt>
                <c:pt idx="142">
                  <c:v>7.4764499999999998</c:v>
                </c:pt>
                <c:pt idx="143">
                  <c:v>7.3696999999999999</c:v>
                </c:pt>
                <c:pt idx="144">
                  <c:v>7.4531000000000001</c:v>
                </c:pt>
                <c:pt idx="145">
                  <c:v>7.5034000000000001</c:v>
                </c:pt>
                <c:pt idx="146">
                  <c:v>7.6207000000000003</c:v>
                </c:pt>
                <c:pt idx="147">
                  <c:v>7.55145</c:v>
                </c:pt>
                <c:pt idx="148">
                  <c:v>7.5509666666666702</c:v>
                </c:pt>
                <c:pt idx="149">
                  <c:v>7.7160000000000002</c:v>
                </c:pt>
                <c:pt idx="150">
                  <c:v>7.4226999999999999</c:v>
                </c:pt>
                <c:pt idx="151">
                  <c:v>7.4610000000000003</c:v>
                </c:pt>
                <c:pt idx="152">
                  <c:v>7.4245999999999999</c:v>
                </c:pt>
                <c:pt idx="153">
                  <c:v>7.6463000000000001</c:v>
                </c:pt>
                <c:pt idx="154">
                  <c:v>7.5756833333333304</c:v>
                </c:pt>
                <c:pt idx="155">
                  <c:v>7.5393999999999997</c:v>
                </c:pt>
                <c:pt idx="156">
                  <c:v>7.4322333333333299</c:v>
                </c:pt>
                <c:pt idx="157">
                  <c:v>7.6368</c:v>
                </c:pt>
                <c:pt idx="158">
                  <c:v>7.41346666666667</c:v>
                </c:pt>
                <c:pt idx="159">
                  <c:v>7.4610000000000003</c:v>
                </c:pt>
                <c:pt idx="160">
                  <c:v>7.3852000000000002</c:v>
                </c:pt>
                <c:pt idx="161">
                  <c:v>7.3433666666666699</c:v>
                </c:pt>
                <c:pt idx="162">
                  <c:v>7.2202500000000001</c:v>
                </c:pt>
                <c:pt idx="163">
                  <c:v>7.5247999999999999</c:v>
                </c:pt>
                <c:pt idx="164">
                  <c:v>7.4518000000000004</c:v>
                </c:pt>
              </c:numCache>
            </c:numRef>
          </c:xVal>
          <c:yVal>
            <c:numRef>
              <c:f>Sides14_Glass!$I$2:$I$179</c:f>
              <c:numCache>
                <c:formatCode>0.000</c:formatCode>
                <c:ptCount val="178"/>
                <c:pt idx="0">
                  <c:v>8.9866666666666595E-2</c:v>
                </c:pt>
                <c:pt idx="1">
                  <c:v>8.9899999999999994E-2</c:v>
                </c:pt>
                <c:pt idx="2">
                  <c:v>9.2399999999999996E-2</c:v>
                </c:pt>
                <c:pt idx="3">
                  <c:v>9.1399999999999995E-2</c:v>
                </c:pt>
                <c:pt idx="4">
                  <c:v>9.11E-2</c:v>
                </c:pt>
                <c:pt idx="7">
                  <c:v>4.0050000000000002E-2</c:v>
                </c:pt>
                <c:pt idx="8">
                  <c:v>6.5449999999999994E-2</c:v>
                </c:pt>
                <c:pt idx="9">
                  <c:v>3.4549999999999997E-2</c:v>
                </c:pt>
                <c:pt idx="11">
                  <c:v>2.1149999999999999E-2</c:v>
                </c:pt>
                <c:pt idx="12">
                  <c:v>4.5133333333333303E-2</c:v>
                </c:pt>
                <c:pt idx="13">
                  <c:v>4.5100000000000001E-2</c:v>
                </c:pt>
                <c:pt idx="14">
                  <c:v>4.4850000000000001E-2</c:v>
                </c:pt>
                <c:pt idx="15">
                  <c:v>3.805E-2</c:v>
                </c:pt>
                <c:pt idx="16">
                  <c:v>5.305E-2</c:v>
                </c:pt>
                <c:pt idx="17">
                  <c:v>6.565E-2</c:v>
                </c:pt>
                <c:pt idx="18">
                  <c:v>5.2850000000000001E-2</c:v>
                </c:pt>
                <c:pt idx="19">
                  <c:v>4.5449999999999997E-2</c:v>
                </c:pt>
                <c:pt idx="20">
                  <c:v>6.4699999999999994E-2</c:v>
                </c:pt>
                <c:pt idx="21">
                  <c:v>5.2449999999999997E-2</c:v>
                </c:pt>
                <c:pt idx="22">
                  <c:v>5.595E-2</c:v>
                </c:pt>
                <c:pt idx="23">
                  <c:v>5.4199999999999998E-2</c:v>
                </c:pt>
                <c:pt idx="24">
                  <c:v>3.9699999999999999E-2</c:v>
                </c:pt>
                <c:pt idx="25">
                  <c:v>3.4450000000000001E-2</c:v>
                </c:pt>
                <c:pt idx="26">
                  <c:v>3.065E-2</c:v>
                </c:pt>
                <c:pt idx="27">
                  <c:v>4.7800000000000002E-2</c:v>
                </c:pt>
                <c:pt idx="28">
                  <c:v>4.3266666666666703E-2</c:v>
                </c:pt>
                <c:pt idx="29">
                  <c:v>5.3100000000000001E-2</c:v>
                </c:pt>
                <c:pt idx="30">
                  <c:v>4.1500000000000002E-2</c:v>
                </c:pt>
                <c:pt idx="31">
                  <c:v>6.25E-2</c:v>
                </c:pt>
                <c:pt idx="32">
                  <c:v>6.7799999999999999E-2</c:v>
                </c:pt>
                <c:pt idx="33">
                  <c:v>6.4500000000000002E-2</c:v>
                </c:pt>
                <c:pt idx="34">
                  <c:v>3.2500000000000001E-2</c:v>
                </c:pt>
                <c:pt idx="35">
                  <c:v>2.7733333333333301E-2</c:v>
                </c:pt>
                <c:pt idx="36" formatCode="0.00">
                  <c:v>1.8450000000000001E-2</c:v>
                </c:pt>
                <c:pt idx="37" formatCode="0.00">
                  <c:v>1.8450000000000001E-2</c:v>
                </c:pt>
                <c:pt idx="38" formatCode="0.00">
                  <c:v>3.3300000000000003E-2</c:v>
                </c:pt>
                <c:pt idx="39" formatCode="0.00">
                  <c:v>3.8100000000000002E-2</c:v>
                </c:pt>
                <c:pt idx="40" formatCode="0.00">
                  <c:v>5.3600000000000002E-2</c:v>
                </c:pt>
                <c:pt idx="41" formatCode="0.00">
                  <c:v>6.2050000000000001E-2</c:v>
                </c:pt>
                <c:pt idx="42" formatCode="0.00">
                  <c:v>5.0299999999999997E-2</c:v>
                </c:pt>
                <c:pt idx="43" formatCode="0.00">
                  <c:v>3.4500000000000003E-2</c:v>
                </c:pt>
                <c:pt idx="44" formatCode="0.00">
                  <c:v>3.27E-2</c:v>
                </c:pt>
                <c:pt idx="45" formatCode="0.00">
                  <c:v>3.3599999999999998E-2</c:v>
                </c:pt>
                <c:pt idx="46" formatCode="0.00">
                  <c:v>4.3900000000000002E-2</c:v>
                </c:pt>
                <c:pt idx="47" formatCode="0.00">
                  <c:v>4.5749999999999999E-2</c:v>
                </c:pt>
                <c:pt idx="48" formatCode="0.00">
                  <c:v>4.6100000000000002E-2</c:v>
                </c:pt>
                <c:pt idx="49" formatCode="0.00">
                  <c:v>4.265E-2</c:v>
                </c:pt>
                <c:pt idx="50" formatCode="0.00">
                  <c:v>5.5849999999999997E-2</c:v>
                </c:pt>
                <c:pt idx="51" formatCode="0.00">
                  <c:v>4.0149999999999998E-2</c:v>
                </c:pt>
                <c:pt idx="52" formatCode="0.00">
                  <c:v>6.1749999999999999E-2</c:v>
                </c:pt>
                <c:pt idx="53" formatCode="0.00">
                  <c:v>1.5650000000000001E-2</c:v>
                </c:pt>
                <c:pt idx="54" formatCode="0.00">
                  <c:v>4.87E-2</c:v>
                </c:pt>
                <c:pt idx="55" formatCode="0.00">
                  <c:v>5.8049999999999997E-2</c:v>
                </c:pt>
                <c:pt idx="56" formatCode="0.00">
                  <c:v>3.9399999999999998E-2</c:v>
                </c:pt>
                <c:pt idx="57" formatCode="0.00">
                  <c:v>8.5425000000000001E-2</c:v>
                </c:pt>
                <c:pt idx="58" formatCode="0.00">
                  <c:v>7.7600000000000002E-2</c:v>
                </c:pt>
                <c:pt idx="59" formatCode="0.00">
                  <c:v>8.5250000000000006E-2</c:v>
                </c:pt>
                <c:pt idx="60" formatCode="0.00">
                  <c:v>7.4349999999999999E-2</c:v>
                </c:pt>
                <c:pt idx="61" formatCode="0.00">
                  <c:v>6.7549999999999999E-2</c:v>
                </c:pt>
                <c:pt idx="62" formatCode="0.00">
                  <c:v>5.1250000000000002E-3</c:v>
                </c:pt>
                <c:pt idx="63" formatCode="0.00">
                  <c:v>7.8499999999999993E-3</c:v>
                </c:pt>
                <c:pt idx="64" formatCode="0.00">
                  <c:v>4.5850000000000002E-2</c:v>
                </c:pt>
                <c:pt idx="65" formatCode="0.00">
                  <c:v>3.73E-2</c:v>
                </c:pt>
                <c:pt idx="67" formatCode="0.00">
                  <c:v>5.5599999999999997E-2</c:v>
                </c:pt>
                <c:pt idx="68" formatCode="0.00">
                  <c:v>7.2450000000000001E-2</c:v>
                </c:pt>
                <c:pt idx="69" formatCode="0.00">
                  <c:v>7.2099999999999997E-2</c:v>
                </c:pt>
                <c:pt idx="70" formatCode="0.00">
                  <c:v>4.5166666666666702E-2</c:v>
                </c:pt>
                <c:pt idx="71" formatCode="0.00">
                  <c:v>4.7E-2</c:v>
                </c:pt>
                <c:pt idx="72" formatCode="0.00">
                  <c:v>3.53333333333333E-2</c:v>
                </c:pt>
                <c:pt idx="73" formatCode="0.00">
                  <c:v>4.5066666666666699E-2</c:v>
                </c:pt>
                <c:pt idx="74" formatCode="0.00">
                  <c:v>2.53E-2</c:v>
                </c:pt>
                <c:pt idx="75" formatCode="0.00">
                  <c:v>2.81E-2</c:v>
                </c:pt>
                <c:pt idx="76" formatCode="0.00">
                  <c:v>3.2849999999999997E-2</c:v>
                </c:pt>
                <c:pt idx="77" formatCode="0.00">
                  <c:v>2.04333333333333E-2</c:v>
                </c:pt>
                <c:pt idx="78" formatCode="0.00">
                  <c:v>2.9350000000000001E-2</c:v>
                </c:pt>
                <c:pt idx="79" formatCode="0.00">
                  <c:v>2.7449999999999999E-2</c:v>
                </c:pt>
                <c:pt idx="80" formatCode="0.00">
                  <c:v>2.1899999999999999E-2</c:v>
                </c:pt>
                <c:pt idx="81" formatCode="0.00">
                  <c:v>4.2099999999999999E-2</c:v>
                </c:pt>
                <c:pt idx="82" formatCode="0.00">
                  <c:v>4.675E-2</c:v>
                </c:pt>
                <c:pt idx="83" formatCode="0.00">
                  <c:v>5.3600000000000002E-2</c:v>
                </c:pt>
                <c:pt idx="84" formatCode="0.00">
                  <c:v>4.4299999999999999E-2</c:v>
                </c:pt>
                <c:pt idx="85" formatCode="0.00">
                  <c:v>3.2099999999999997E-2</c:v>
                </c:pt>
                <c:pt idx="86" formatCode="0.00">
                  <c:v>2.445E-2</c:v>
                </c:pt>
                <c:pt idx="88" formatCode="0.00">
                  <c:v>3.7499999999999999E-3</c:v>
                </c:pt>
                <c:pt idx="89" formatCode="0.00">
                  <c:v>3.63666666666667E-2</c:v>
                </c:pt>
                <c:pt idx="90" formatCode="0.00">
                  <c:v>4.845E-2</c:v>
                </c:pt>
                <c:pt idx="91" formatCode="0.00">
                  <c:v>3.7850000000000002E-2</c:v>
                </c:pt>
                <c:pt idx="92" formatCode="0.00">
                  <c:v>5.3499999999999999E-2</c:v>
                </c:pt>
                <c:pt idx="93" formatCode="0.00">
                  <c:v>5.305E-2</c:v>
                </c:pt>
                <c:pt idx="94" formatCode="0.00">
                  <c:v>6.0933333333333298E-2</c:v>
                </c:pt>
                <c:pt idx="95" formatCode="0.00">
                  <c:v>6.7500000000000004E-2</c:v>
                </c:pt>
                <c:pt idx="96" formatCode="0.00">
                  <c:v>6.4699999999999994E-2</c:v>
                </c:pt>
                <c:pt idx="97" formatCode="0.00">
                  <c:v>5.3850000000000002E-2</c:v>
                </c:pt>
                <c:pt idx="98" formatCode="0.00">
                  <c:v>7.2450000000000001E-2</c:v>
                </c:pt>
                <c:pt idx="99" formatCode="0.00">
                  <c:v>8.8200000000000001E-2</c:v>
                </c:pt>
                <c:pt idx="100" formatCode="0.00">
                  <c:v>9.0050000000000005E-2</c:v>
                </c:pt>
                <c:pt idx="101" formatCode="0.00">
                  <c:v>7.3849999999999999E-2</c:v>
                </c:pt>
                <c:pt idx="102" formatCode="0.00">
                  <c:v>9.8350000000000007E-2</c:v>
                </c:pt>
                <c:pt idx="103" formatCode="0.00">
                  <c:v>8.09E-2</c:v>
                </c:pt>
                <c:pt idx="104" formatCode="0.00">
                  <c:v>1.2999999999999999E-2</c:v>
                </c:pt>
                <c:pt idx="105" formatCode="0.00">
                  <c:v>3.1199999999999999E-2</c:v>
                </c:pt>
                <c:pt idx="106" formatCode="0.00">
                  <c:v>2.3400000000000001E-2</c:v>
                </c:pt>
                <c:pt idx="107" formatCode="0.00">
                  <c:v>2.6499999999999999E-2</c:v>
                </c:pt>
                <c:pt idx="108" formatCode="0.00">
                  <c:v>3.0949999999999998E-2</c:v>
                </c:pt>
                <c:pt idx="109" formatCode="0.00">
                  <c:v>2.7699999999999999E-2</c:v>
                </c:pt>
                <c:pt idx="110" formatCode="0.00">
                  <c:v>5.7149999999999999E-2</c:v>
                </c:pt>
                <c:pt idx="111" formatCode="0.00">
                  <c:v>5.2999999999999999E-2</c:v>
                </c:pt>
                <c:pt idx="112" formatCode="0.00">
                  <c:v>5.4866666666666702E-2</c:v>
                </c:pt>
                <c:pt idx="113" formatCode="0.00">
                  <c:v>6.6600000000000006E-2</c:v>
                </c:pt>
                <c:pt idx="114" formatCode="0.00">
                  <c:v>5.3900000000000003E-2</c:v>
                </c:pt>
                <c:pt idx="115" formatCode="0.00">
                  <c:v>6.1850000000000002E-2</c:v>
                </c:pt>
                <c:pt idx="116" formatCode="0.00">
                  <c:v>5.6800000000000003E-2</c:v>
                </c:pt>
                <c:pt idx="117" formatCode="0.00">
                  <c:v>2.5399999999999999E-2</c:v>
                </c:pt>
                <c:pt idx="118" formatCode="0.00">
                  <c:v>2.8299999999999999E-2</c:v>
                </c:pt>
                <c:pt idx="119" formatCode="0.00">
                  <c:v>1.9599999999999999E-2</c:v>
                </c:pt>
                <c:pt idx="120" formatCode="0.00">
                  <c:v>2.3E-2</c:v>
                </c:pt>
                <c:pt idx="121" formatCode="0.00">
                  <c:v>5.5050000000000002E-2</c:v>
                </c:pt>
                <c:pt idx="122" formatCode="0.00">
                  <c:v>8.5300000000000001E-2</c:v>
                </c:pt>
                <c:pt idx="123" formatCode="0.00">
                  <c:v>2.5700000000000001E-2</c:v>
                </c:pt>
                <c:pt idx="124" formatCode="0.00">
                  <c:v>1.9E-2</c:v>
                </c:pt>
                <c:pt idx="125" formatCode="0.00">
                  <c:v>3.6749999999999998E-2</c:v>
                </c:pt>
                <c:pt idx="126" formatCode="0.00">
                  <c:v>1.6150000000000001E-2</c:v>
                </c:pt>
                <c:pt idx="127" formatCode="0.00">
                  <c:v>2.9250000000000002E-2</c:v>
                </c:pt>
                <c:pt idx="128" formatCode="0.00">
                  <c:v>9.6500000000000006E-3</c:v>
                </c:pt>
                <c:pt idx="129" formatCode="0.00">
                  <c:v>3.4950000000000002E-2</c:v>
                </c:pt>
                <c:pt idx="130" formatCode="0.00">
                  <c:v>3.4599999999999999E-2</c:v>
                </c:pt>
                <c:pt idx="131" formatCode="0.00">
                  <c:v>1.0699999999999999E-2</c:v>
                </c:pt>
                <c:pt idx="132" formatCode="0.00">
                  <c:v>4.5900000000000003E-2</c:v>
                </c:pt>
                <c:pt idx="133" formatCode="0.00">
                  <c:v>4.9599999999999998E-2</c:v>
                </c:pt>
                <c:pt idx="134" formatCode="0.00">
                  <c:v>3.8300000000000001E-2</c:v>
                </c:pt>
                <c:pt idx="135" formatCode="0.00">
                  <c:v>4.0800000000000003E-2</c:v>
                </c:pt>
                <c:pt idx="136" formatCode="0.00">
                  <c:v>4.8050000000000002E-2</c:v>
                </c:pt>
                <c:pt idx="137" formatCode="0.00">
                  <c:v>3.3500000000000002E-2</c:v>
                </c:pt>
                <c:pt idx="138" formatCode="0.00">
                  <c:v>4.1750000000000002E-2</c:v>
                </c:pt>
                <c:pt idx="139" formatCode="0.00">
                  <c:v>4.795E-2</c:v>
                </c:pt>
                <c:pt idx="140" formatCode="0.00">
                  <c:v>4.1950000000000001E-2</c:v>
                </c:pt>
                <c:pt idx="141" formatCode="0.00">
                  <c:v>4.24E-2</c:v>
                </c:pt>
                <c:pt idx="142" formatCode="0.00">
                  <c:v>5.2200000000000003E-2</c:v>
                </c:pt>
                <c:pt idx="143" formatCode="0.00">
                  <c:v>3.6700000000000003E-2</c:v>
                </c:pt>
                <c:pt idx="144" formatCode="0.00">
                  <c:v>5.4300000000000001E-2</c:v>
                </c:pt>
                <c:pt idx="145" formatCode="0.00">
                  <c:v>0.06</c:v>
                </c:pt>
                <c:pt idx="146" formatCode="0.00">
                  <c:v>5.8099999999999999E-2</c:v>
                </c:pt>
                <c:pt idx="147" formatCode="0.00">
                  <c:v>4.3650000000000001E-2</c:v>
                </c:pt>
                <c:pt idx="148" formatCode="0.00">
                  <c:v>4.1200000000000001E-2</c:v>
                </c:pt>
                <c:pt idx="149" formatCode="0.00">
                  <c:v>4.1000000000000002E-2</c:v>
                </c:pt>
                <c:pt idx="150" formatCode="0.00">
                  <c:v>5.8250000000000003E-2</c:v>
                </c:pt>
                <c:pt idx="151" formatCode="0.00">
                  <c:v>5.2200000000000003E-2</c:v>
                </c:pt>
                <c:pt idx="152" formatCode="0.00">
                  <c:v>5.11E-2</c:v>
                </c:pt>
                <c:pt idx="153" formatCode="0.00">
                  <c:v>4.1399999999999999E-2</c:v>
                </c:pt>
                <c:pt idx="154" formatCode="0.00">
                  <c:v>4.9016666666666701E-2</c:v>
                </c:pt>
                <c:pt idx="155" formatCode="0.00">
                  <c:v>4.9500000000000002E-2</c:v>
                </c:pt>
                <c:pt idx="156" formatCode="0.00">
                  <c:v>4.7333333333333297E-2</c:v>
                </c:pt>
                <c:pt idx="157" formatCode="0.00">
                  <c:v>3.5999999999999997E-2</c:v>
                </c:pt>
                <c:pt idx="158" formatCode="0.00">
                  <c:v>4.5333333333333302E-2</c:v>
                </c:pt>
                <c:pt idx="159" formatCode="0.00">
                  <c:v>8.3549999999999999E-2</c:v>
                </c:pt>
                <c:pt idx="160" formatCode="0.00">
                  <c:v>4.1050000000000003E-2</c:v>
                </c:pt>
                <c:pt idx="161" formatCode="0.00">
                  <c:v>4.4166666666666701E-2</c:v>
                </c:pt>
                <c:pt idx="162" formatCode="0.00">
                  <c:v>3.4450000000000001E-2</c:v>
                </c:pt>
                <c:pt idx="163" formatCode="0.00">
                  <c:v>4.5600000000000002E-2</c:v>
                </c:pt>
                <c:pt idx="164" formatCode="0.00">
                  <c:v>5.525E-2</c:v>
                </c:pt>
              </c:numCache>
            </c:numRef>
          </c:yVal>
          <c:smooth val="0"/>
          <c:extLst>
            <c:ext xmlns:c16="http://schemas.microsoft.com/office/drawing/2014/chart" uri="{C3380CC4-5D6E-409C-BE32-E72D297353CC}">
              <c16:uniqueId val="{00000000-1581-40C1-9998-38BC841FC10C}"/>
            </c:ext>
          </c:extLst>
        </c:ser>
        <c:dLbls>
          <c:showLegendKey val="0"/>
          <c:showVal val="0"/>
          <c:showCatName val="0"/>
          <c:showSerName val="0"/>
          <c:showPercent val="0"/>
          <c:showBubbleSize val="0"/>
        </c:dLbls>
        <c:axId val="1642053200"/>
        <c:axId val="1642052784"/>
      </c:scatterChart>
      <c:valAx>
        <c:axId val="16420532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52784"/>
        <c:crosses val="autoZero"/>
        <c:crossBetween val="midCat"/>
      </c:valAx>
      <c:valAx>
        <c:axId val="16420527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5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26</xdr:col>
      <xdr:colOff>1087438</xdr:colOff>
      <xdr:row>18</xdr:row>
      <xdr:rowOff>1588</xdr:rowOff>
    </xdr:from>
    <xdr:to>
      <xdr:col>30</xdr:col>
      <xdr:colOff>1087438</xdr:colOff>
      <xdr:row>32</xdr:row>
      <xdr:rowOff>77788</xdr:rowOff>
    </xdr:to>
    <xdr:graphicFrame macro="">
      <xdr:nvGraphicFramePr>
        <xdr:cNvPr id="2" name="Chart 1">
          <a:extLst>
            <a:ext uri="{FF2B5EF4-FFF2-40B4-BE49-F238E27FC236}">
              <a16:creationId xmlns:a16="http://schemas.microsoft.com/office/drawing/2014/main" id="{55BAE827-049C-45F6-8FB6-1844A9480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161925</xdr:colOff>
      <xdr:row>4</xdr:row>
      <xdr:rowOff>11112</xdr:rowOff>
    </xdr:from>
    <xdr:to>
      <xdr:col>35</xdr:col>
      <xdr:colOff>19050</xdr:colOff>
      <xdr:row>18</xdr:row>
      <xdr:rowOff>87312</xdr:rowOff>
    </xdr:to>
    <xdr:graphicFrame macro="">
      <xdr:nvGraphicFramePr>
        <xdr:cNvPr id="2" name="Chart 1">
          <a:extLst>
            <a:ext uri="{FF2B5EF4-FFF2-40B4-BE49-F238E27FC236}">
              <a16:creationId xmlns:a16="http://schemas.microsoft.com/office/drawing/2014/main" id="{5592552C-1EEE-B2D2-2A13-10CF7E0E8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PHD/Fissure8_MI_Work/WrittenThoughtsPaperetc/SulfideFormationPaper/Sides_Clague_Data_Mixing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des_Glass"/>
      <sheetName val="Clague_Glass"/>
      <sheetName val="Petrolog_Wieser2019"/>
      <sheetName val="Sides_MI_Uncorr"/>
      <sheetName val="Labidi_Isotopes"/>
      <sheetName val="Sides_MI_Corr"/>
      <sheetName val="Sides_Glass_All"/>
    </sheetNames>
    <sheetDataSet>
      <sheetData sheetId="0"/>
      <sheetData sheetId="1"/>
      <sheetData sheetId="2">
        <row r="1">
          <cell r="AC1" t="str">
            <v>Ni_melt</v>
          </cell>
        </row>
        <row r="2">
          <cell r="V2">
            <v>17.111599999999999</v>
          </cell>
          <cell r="AC2">
            <v>900.4</v>
          </cell>
        </row>
        <row r="3">
          <cell r="V3">
            <v>16.7806</v>
          </cell>
          <cell r="AC3">
            <v>858.1</v>
          </cell>
        </row>
        <row r="4">
          <cell r="V4">
            <v>16.440799999999999</v>
          </cell>
          <cell r="AC4">
            <v>815.5</v>
          </cell>
        </row>
        <row r="5">
          <cell r="V5">
            <v>16.098800000000001</v>
          </cell>
          <cell r="AC5">
            <v>773.7</v>
          </cell>
        </row>
        <row r="6">
          <cell r="V6">
            <v>15.747999999999999</v>
          </cell>
          <cell r="AC6">
            <v>731.7</v>
          </cell>
        </row>
        <row r="7">
          <cell r="V7">
            <v>15.395099999999999</v>
          </cell>
          <cell r="AC7">
            <v>690.6</v>
          </cell>
        </row>
        <row r="8">
          <cell r="V8">
            <v>15.033099999999999</v>
          </cell>
          <cell r="AC8">
            <v>649.6</v>
          </cell>
        </row>
        <row r="9">
          <cell r="V9">
            <v>14.6655</v>
          </cell>
          <cell r="AC9">
            <v>609.20000000000005</v>
          </cell>
        </row>
        <row r="10">
          <cell r="V10">
            <v>14.292400000000001</v>
          </cell>
          <cell r="AC10">
            <v>569.5</v>
          </cell>
        </row>
        <row r="11">
          <cell r="V11">
            <v>13.9101</v>
          </cell>
          <cell r="AC11">
            <v>530.20000000000005</v>
          </cell>
        </row>
        <row r="12">
          <cell r="V12">
            <v>13.525700000000001</v>
          </cell>
          <cell r="AC12">
            <v>492.1</v>
          </cell>
        </row>
        <row r="13">
          <cell r="V13">
            <v>13.132199999999999</v>
          </cell>
          <cell r="AC13">
            <v>454.6</v>
          </cell>
        </row>
        <row r="14">
          <cell r="V14">
            <v>12.733000000000001</v>
          </cell>
          <cell r="AC14">
            <v>418.2</v>
          </cell>
        </row>
        <row r="15">
          <cell r="V15">
            <v>12.3283</v>
          </cell>
          <cell r="AC15">
            <v>383</v>
          </cell>
        </row>
        <row r="16">
          <cell r="V16">
            <v>11.9146</v>
          </cell>
          <cell r="AC16">
            <v>348.6</v>
          </cell>
        </row>
        <row r="17">
          <cell r="V17">
            <v>11.4955</v>
          </cell>
          <cell r="AC17">
            <v>315.7</v>
          </cell>
        </row>
        <row r="18">
          <cell r="V18">
            <v>11.071</v>
          </cell>
          <cell r="AC18">
            <v>284.2</v>
          </cell>
        </row>
        <row r="19">
          <cell r="V19">
            <v>10.637700000000001</v>
          </cell>
          <cell r="AC19">
            <v>254</v>
          </cell>
        </row>
        <row r="20">
          <cell r="V20">
            <v>10.1995</v>
          </cell>
          <cell r="AC20">
            <v>225.4</v>
          </cell>
        </row>
        <row r="21">
          <cell r="V21">
            <v>9.7527000000000008</v>
          </cell>
          <cell r="AC21">
            <v>198.3</v>
          </cell>
        </row>
        <row r="22">
          <cell r="V22">
            <v>9.3013999999999992</v>
          </cell>
          <cell r="AC22">
            <v>172.9</v>
          </cell>
        </row>
        <row r="23">
          <cell r="V23">
            <v>8.8422000000000001</v>
          </cell>
          <cell r="AC23">
            <v>149.30000000000001</v>
          </cell>
        </row>
        <row r="24">
          <cell r="V24">
            <v>8.3790999999999993</v>
          </cell>
          <cell r="AC24">
            <v>127.5</v>
          </cell>
        </row>
        <row r="25">
          <cell r="V25">
            <v>7.9089</v>
          </cell>
          <cell r="AC25">
            <v>107.5</v>
          </cell>
        </row>
        <row r="26">
          <cell r="V26">
            <v>7.4321999999999999</v>
          </cell>
          <cell r="AC26">
            <v>89.4</v>
          </cell>
        </row>
        <row r="27">
          <cell r="V27">
            <v>7.1189</v>
          </cell>
          <cell r="AC27">
            <v>78.599999999999994</v>
          </cell>
        </row>
        <row r="28">
          <cell r="V28">
            <v>7.0728999999999997</v>
          </cell>
          <cell r="AC28">
            <v>78</v>
          </cell>
        </row>
        <row r="29">
          <cell r="V29">
            <v>6.9356</v>
          </cell>
          <cell r="AC29">
            <v>76.3</v>
          </cell>
        </row>
        <row r="30">
          <cell r="V30">
            <v>6.7957000000000001</v>
          </cell>
          <cell r="AC30">
            <v>74.7</v>
          </cell>
        </row>
        <row r="31">
          <cell r="V31">
            <v>6.6532</v>
          </cell>
          <cell r="AC31">
            <v>73.099999999999994</v>
          </cell>
        </row>
        <row r="32">
          <cell r="V32">
            <v>6.5083000000000002</v>
          </cell>
          <cell r="AC32">
            <v>71.5</v>
          </cell>
        </row>
        <row r="33">
          <cell r="V33">
            <v>6.3609999999999998</v>
          </cell>
          <cell r="AC33">
            <v>69.8</v>
          </cell>
        </row>
        <row r="34">
          <cell r="V34">
            <v>6.2112999999999996</v>
          </cell>
          <cell r="AC34">
            <v>68.3</v>
          </cell>
        </row>
        <row r="35">
          <cell r="V35">
            <v>6.1025</v>
          </cell>
          <cell r="AC35">
            <v>67.099999999999994</v>
          </cell>
        </row>
        <row r="36">
          <cell r="V36">
            <v>6.0900999999999996</v>
          </cell>
          <cell r="AC36">
            <v>67</v>
          </cell>
        </row>
        <row r="37">
          <cell r="V37">
            <v>6.0247000000000002</v>
          </cell>
          <cell r="AC37">
            <v>65.7</v>
          </cell>
        </row>
        <row r="38">
          <cell r="V38">
            <v>5.9560000000000004</v>
          </cell>
          <cell r="AC38">
            <v>64.400000000000006</v>
          </cell>
        </row>
        <row r="39">
          <cell r="V39">
            <v>5.8845999999999998</v>
          </cell>
          <cell r="AC39">
            <v>62.9</v>
          </cell>
        </row>
        <row r="40">
          <cell r="V40">
            <v>5.8116000000000003</v>
          </cell>
          <cell r="AC40">
            <v>61.6</v>
          </cell>
        </row>
        <row r="41">
          <cell r="V41">
            <v>5.7397</v>
          </cell>
          <cell r="AC41">
            <v>60.3</v>
          </cell>
        </row>
        <row r="42">
          <cell r="V42">
            <v>5.6614000000000004</v>
          </cell>
          <cell r="AC42">
            <v>58.9</v>
          </cell>
        </row>
        <row r="43">
          <cell r="V43">
            <v>5.5823</v>
          </cell>
          <cell r="AC43">
            <v>57.5</v>
          </cell>
        </row>
        <row r="44">
          <cell r="V44">
            <v>5.5016999999999996</v>
          </cell>
          <cell r="AC44">
            <v>56.1</v>
          </cell>
        </row>
        <row r="45">
          <cell r="V45">
            <v>5.4187000000000003</v>
          </cell>
          <cell r="AC45">
            <v>54.7</v>
          </cell>
        </row>
        <row r="46">
          <cell r="V46">
            <v>5.3331999999999997</v>
          </cell>
          <cell r="AC46">
            <v>53.3</v>
          </cell>
        </row>
        <row r="47">
          <cell r="V47">
            <v>5.2462999999999997</v>
          </cell>
          <cell r="AC47">
            <v>52</v>
          </cell>
        </row>
        <row r="48">
          <cell r="V48">
            <v>5.1551999999999998</v>
          </cell>
          <cell r="AC48">
            <v>50.5</v>
          </cell>
        </row>
        <row r="49">
          <cell r="V49">
            <v>5.0612000000000004</v>
          </cell>
          <cell r="AC49">
            <v>49.1</v>
          </cell>
        </row>
        <row r="50">
          <cell r="V50">
            <v>4.9648000000000003</v>
          </cell>
          <cell r="AC50">
            <v>47.7</v>
          </cell>
        </row>
        <row r="51">
          <cell r="V51">
            <v>4.8670999999999998</v>
          </cell>
          <cell r="AC51">
            <v>46.3</v>
          </cell>
        </row>
        <row r="52">
          <cell r="V52">
            <v>4.766</v>
          </cell>
          <cell r="AC52">
            <v>44.9</v>
          </cell>
        </row>
        <row r="53">
          <cell r="V53">
            <v>4.6604000000000001</v>
          </cell>
          <cell r="AC53">
            <v>43.5</v>
          </cell>
        </row>
        <row r="54">
          <cell r="V54">
            <v>4.5517000000000003</v>
          </cell>
          <cell r="AC54">
            <v>42</v>
          </cell>
        </row>
        <row r="55">
          <cell r="V55">
            <v>4.4401999999999999</v>
          </cell>
          <cell r="AC55">
            <v>40.6</v>
          </cell>
        </row>
        <row r="56">
          <cell r="V56">
            <v>4.3247999999999998</v>
          </cell>
          <cell r="AC56">
            <v>39.200000000000003</v>
          </cell>
        </row>
        <row r="57">
          <cell r="V57">
            <v>4.2081999999999997</v>
          </cell>
          <cell r="AC57">
            <v>37.799999999999997</v>
          </cell>
        </row>
        <row r="58">
          <cell r="V58">
            <v>4.0849000000000002</v>
          </cell>
          <cell r="AC58">
            <v>36.299999999999997</v>
          </cell>
        </row>
        <row r="59">
          <cell r="V59">
            <v>3.9998</v>
          </cell>
          <cell r="AC59">
            <v>35.299999999999997</v>
          </cell>
        </row>
      </sheetData>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P.E. Wieser" id="{96730C7E-87B2-4DAD-B119-43E5D10A5211}" userId="P.E. Wie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W1" dT="2021-02-14T13:00:50.90" personId="{96730C7E-87B2-4DAD-B119-43E5D10A5211}" id="{C7F37409-505C-4A26-BB62-F688A47F0DFB}">
    <text>using Helz and Thornber 1987. Differences very minor if use Ca expression instead</text>
  </threadedComment>
</ThreadedComments>
</file>

<file path=xl/threadedComments/threadedComment2.xml><?xml version="1.0" encoding="utf-8"?>
<ThreadedComments xmlns="http://schemas.microsoft.com/office/spreadsheetml/2018/threadedcomments" xmlns:x="http://schemas.openxmlformats.org/spreadsheetml/2006/main">
  <threadedComment ref="S294" dT="2020-11-04T13:35:31.50" personId="{96730C7E-87B2-4DAD-B119-43E5D10A5211}" id="{A6876CF6-F8DA-4F4B-AFB7-23507108FF6B}">
    <text>was 1757, clear outlier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9925-A7E6-419C-84BA-EF77C5090FA3}">
  <dimension ref="A1:B9"/>
  <sheetViews>
    <sheetView workbookViewId="0">
      <selection activeCell="B9" sqref="B9"/>
    </sheetView>
  </sheetViews>
  <sheetFormatPr defaultRowHeight="14.5" x14ac:dyDescent="0.35"/>
  <cols>
    <col min="1" max="1" width="32.81640625" customWidth="1"/>
    <col min="2" max="2" width="91.54296875" customWidth="1"/>
  </cols>
  <sheetData>
    <row r="1" spans="1:2" x14ac:dyDescent="0.35">
      <c r="A1" t="s">
        <v>250</v>
      </c>
    </row>
    <row r="2" spans="1:2" x14ac:dyDescent="0.35">
      <c r="A2" s="151" t="s">
        <v>251</v>
      </c>
      <c r="B2" s="151" t="s">
        <v>252</v>
      </c>
    </row>
    <row r="3" spans="1:2" x14ac:dyDescent="0.35">
      <c r="A3" t="s">
        <v>253</v>
      </c>
      <c r="B3" t="s">
        <v>254</v>
      </c>
    </row>
    <row r="4" spans="1:2" x14ac:dyDescent="0.35">
      <c r="A4" t="s">
        <v>255</v>
      </c>
      <c r="B4" t="s">
        <v>256</v>
      </c>
    </row>
    <row r="5" spans="1:2" x14ac:dyDescent="0.35">
      <c r="A5" t="s">
        <v>815</v>
      </c>
      <c r="B5" t="s">
        <v>788</v>
      </c>
    </row>
    <row r="6" spans="1:2" x14ac:dyDescent="0.35">
      <c r="A6" t="s">
        <v>817</v>
      </c>
      <c r="B6" t="s">
        <v>818</v>
      </c>
    </row>
    <row r="7" spans="1:2" x14ac:dyDescent="0.35">
      <c r="A7" t="s">
        <v>816</v>
      </c>
      <c r="B7" t="s">
        <v>819</v>
      </c>
    </row>
    <row r="8" spans="1:2" x14ac:dyDescent="0.35">
      <c r="A8" t="s">
        <v>1114</v>
      </c>
      <c r="B8" t="s">
        <v>1115</v>
      </c>
    </row>
    <row r="9" spans="1:2" x14ac:dyDescent="0.35">
      <c r="A9" t="s">
        <v>1112</v>
      </c>
      <c r="B9" t="s">
        <v>1113</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4A6C-7DB2-4741-A6D5-CBBBF1AA181C}">
  <dimension ref="A1:AMB134"/>
  <sheetViews>
    <sheetView workbookViewId="0">
      <selection sqref="A1:XFD1048576"/>
    </sheetView>
  </sheetViews>
  <sheetFormatPr defaultColWidth="8.81640625" defaultRowHeight="14.5" x14ac:dyDescent="0.35"/>
  <cols>
    <col min="1" max="3" width="8.81640625" style="301"/>
    <col min="4" max="6" width="8.81640625" style="304"/>
    <col min="7" max="7" width="8.81640625" style="305"/>
    <col min="8" max="8" width="8.81640625" style="304"/>
    <col min="9" max="9" width="8.81640625" style="305"/>
    <col min="10" max="12" width="8.81640625" style="304"/>
    <col min="13" max="13" width="8.81640625" style="222"/>
    <col min="14" max="18" width="8.81640625" style="305"/>
    <col min="19" max="49" width="8.81640625" style="304"/>
    <col min="50" max="50" width="8.81640625" style="302"/>
    <col min="51" max="51" width="8.81640625" style="304"/>
    <col min="52" max="52" width="8.81640625" style="302"/>
    <col min="53" max="56" width="8.81640625" style="301"/>
    <col min="57" max="57" width="8.81640625" style="302"/>
    <col min="58" max="58" width="8.81640625" style="301"/>
    <col min="59" max="59" width="8.81640625" style="302"/>
    <col min="60" max="1016" width="8.81640625" style="301"/>
  </cols>
  <sheetData>
    <row r="1" spans="1:59" s="296" customFormat="1" ht="13" x14ac:dyDescent="0.3">
      <c r="A1" s="296" t="s">
        <v>257</v>
      </c>
      <c r="B1" s="296" t="s">
        <v>328</v>
      </c>
      <c r="C1" s="296" t="s">
        <v>1161</v>
      </c>
      <c r="D1" s="297" t="s">
        <v>292</v>
      </c>
      <c r="E1" s="297" t="s">
        <v>293</v>
      </c>
      <c r="F1" s="297" t="s">
        <v>294</v>
      </c>
      <c r="G1" s="298" t="s">
        <v>1162</v>
      </c>
      <c r="H1" s="297" t="s">
        <v>295</v>
      </c>
      <c r="I1" s="298" t="s">
        <v>297</v>
      </c>
      <c r="J1" s="297" t="s">
        <v>298</v>
      </c>
      <c r="K1" s="297" t="s">
        <v>299</v>
      </c>
      <c r="L1" s="297" t="s">
        <v>300</v>
      </c>
      <c r="M1" s="299" t="s">
        <v>1163</v>
      </c>
      <c r="N1" s="298" t="s">
        <v>301</v>
      </c>
      <c r="O1" s="298" t="s">
        <v>302</v>
      </c>
      <c r="P1" s="298" t="s">
        <v>1164</v>
      </c>
      <c r="Q1" s="298" t="s">
        <v>841</v>
      </c>
      <c r="R1" s="298" t="s">
        <v>840</v>
      </c>
      <c r="S1" s="297" t="s">
        <v>802</v>
      </c>
      <c r="T1" s="297" t="s">
        <v>1400</v>
      </c>
      <c r="U1" s="297" t="s">
        <v>1401</v>
      </c>
      <c r="V1" s="297" t="s">
        <v>1165</v>
      </c>
      <c r="W1" s="297" t="s">
        <v>1166</v>
      </c>
      <c r="X1" s="297" t="s">
        <v>1167</v>
      </c>
      <c r="Y1" s="297" t="s">
        <v>1168</v>
      </c>
      <c r="Z1" s="297" t="s">
        <v>1169</v>
      </c>
      <c r="AA1" s="297" t="s">
        <v>1170</v>
      </c>
      <c r="AB1" s="297" t="s">
        <v>925</v>
      </c>
      <c r="AC1" s="297" t="s">
        <v>1171</v>
      </c>
      <c r="AD1" s="297" t="s">
        <v>1172</v>
      </c>
      <c r="AE1" s="297" t="s">
        <v>1173</v>
      </c>
      <c r="AF1" s="297" t="s">
        <v>1174</v>
      </c>
      <c r="AG1" s="297" t="s">
        <v>1175</v>
      </c>
      <c r="AH1" s="297" t="s">
        <v>1176</v>
      </c>
      <c r="AI1" s="297" t="s">
        <v>1177</v>
      </c>
      <c r="AJ1" s="297" t="s">
        <v>1178</v>
      </c>
      <c r="AK1" s="297" t="s">
        <v>1179</v>
      </c>
      <c r="AL1" s="297" t="s">
        <v>1180</v>
      </c>
      <c r="AM1" s="297" t="s">
        <v>1181</v>
      </c>
      <c r="AN1" s="297" t="s">
        <v>1182</v>
      </c>
      <c r="AO1" s="297" t="s">
        <v>1183</v>
      </c>
      <c r="AP1" s="297" t="s">
        <v>1184</v>
      </c>
      <c r="AQ1" s="297" t="s">
        <v>1185</v>
      </c>
      <c r="AR1" s="297" t="s">
        <v>1186</v>
      </c>
      <c r="AS1" s="297" t="s">
        <v>1187</v>
      </c>
      <c r="AT1" s="297" t="s">
        <v>1188</v>
      </c>
      <c r="AU1" s="297" t="s">
        <v>1189</v>
      </c>
      <c r="AV1" s="297" t="s">
        <v>1190</v>
      </c>
      <c r="AW1" s="297" t="s">
        <v>1191</v>
      </c>
      <c r="AX1" s="300" t="s">
        <v>305</v>
      </c>
      <c r="AY1" s="297" t="s">
        <v>1402</v>
      </c>
      <c r="AZ1" s="300" t="s">
        <v>1403</v>
      </c>
      <c r="BE1" s="300"/>
      <c r="BG1" s="300"/>
    </row>
    <row r="2" spans="1:59" x14ac:dyDescent="0.35">
      <c r="A2" s="301" t="s">
        <v>1404</v>
      </c>
      <c r="B2" s="301">
        <v>1959.318</v>
      </c>
      <c r="C2" s="301">
        <v>350.52</v>
      </c>
      <c r="D2" s="221">
        <v>49.4482</v>
      </c>
      <c r="E2" s="221">
        <v>2.3264999999999998</v>
      </c>
      <c r="F2" s="221">
        <v>12.357100000000001</v>
      </c>
      <c r="G2" s="222">
        <v>0.14269999999999999</v>
      </c>
      <c r="H2" s="221">
        <v>11.385300000000001</v>
      </c>
      <c r="I2" s="222">
        <v>0.18529999999999999</v>
      </c>
      <c r="J2" s="221">
        <v>10.155200000000001</v>
      </c>
      <c r="K2" s="221">
        <v>11.389799999999999</v>
      </c>
      <c r="L2" s="221">
        <v>2.3412999999999999</v>
      </c>
      <c r="M2" s="222">
        <v>3.1699999999999999E-2</v>
      </c>
      <c r="N2" s="222">
        <v>0.4178</v>
      </c>
      <c r="O2" s="222">
        <v>0.36709999999999998</v>
      </c>
      <c r="P2" s="222">
        <v>7.2800000000000004E-2</v>
      </c>
      <c r="Q2" s="222">
        <v>1.77E-2</v>
      </c>
      <c r="R2" s="222">
        <v>0.2024</v>
      </c>
      <c r="S2" s="221">
        <v>100.8409</v>
      </c>
      <c r="T2" s="221">
        <v>327.81722790799802</v>
      </c>
      <c r="U2" s="221">
        <v>0.67689826486480198</v>
      </c>
      <c r="V2" s="221">
        <v>3.4530534996356002</v>
      </c>
      <c r="W2" s="221">
        <v>2.4332942917051801</v>
      </c>
      <c r="X2" s="221">
        <v>31.36</v>
      </c>
      <c r="Y2" s="221">
        <v>284.61</v>
      </c>
      <c r="Z2" s="221">
        <v>7.74</v>
      </c>
      <c r="AA2" s="221">
        <v>329.53</v>
      </c>
      <c r="AB2" s="221">
        <v>20.65</v>
      </c>
      <c r="AC2" s="221">
        <v>140.04</v>
      </c>
      <c r="AD2" s="221">
        <v>11.72</v>
      </c>
      <c r="AE2" s="221">
        <v>98.19</v>
      </c>
      <c r="AF2" s="221">
        <v>13</v>
      </c>
      <c r="AG2" s="221">
        <v>29.96</v>
      </c>
      <c r="AH2" s="221">
        <v>4.3099999999999996</v>
      </c>
      <c r="AI2" s="221">
        <v>20.47</v>
      </c>
      <c r="AJ2" s="221">
        <v>4.5199999999999996</v>
      </c>
      <c r="AK2" s="221">
        <v>1.91</v>
      </c>
      <c r="AL2" s="221">
        <v>5.25</v>
      </c>
      <c r="AM2" s="221">
        <v>0.86399999999999999</v>
      </c>
      <c r="AN2" s="221">
        <v>4.55</v>
      </c>
      <c r="AO2" s="221">
        <v>0.89300000000000002</v>
      </c>
      <c r="AP2" s="221">
        <v>2.02</v>
      </c>
      <c r="AQ2" s="221">
        <v>0.29799999999999999</v>
      </c>
      <c r="AR2" s="221">
        <v>1.92</v>
      </c>
      <c r="AS2" s="221">
        <v>0.25</v>
      </c>
      <c r="AT2" s="221">
        <v>3.46</v>
      </c>
      <c r="AU2" s="221">
        <v>0.76700000000000002</v>
      </c>
      <c r="AV2" s="221">
        <v>0.64</v>
      </c>
      <c r="AW2" s="221">
        <v>0.3</v>
      </c>
      <c r="AX2" s="223">
        <v>1218.11952</v>
      </c>
      <c r="AY2" s="221">
        <v>88.155100000000004</v>
      </c>
      <c r="AZ2" s="223">
        <v>63.861600000000003</v>
      </c>
    </row>
    <row r="3" spans="1:59" x14ac:dyDescent="0.35">
      <c r="A3" s="301" t="s">
        <v>1405</v>
      </c>
      <c r="B3" s="301">
        <v>1959.318</v>
      </c>
      <c r="C3" s="301">
        <v>350.52</v>
      </c>
      <c r="D3" s="221">
        <v>49.089849999999998</v>
      </c>
      <c r="E3" s="221">
        <v>2.39785</v>
      </c>
      <c r="F3" s="221">
        <v>12.1736</v>
      </c>
      <c r="G3" s="222">
        <v>0.13435</v>
      </c>
      <c r="H3" s="221">
        <v>11.493650000000001</v>
      </c>
      <c r="I3" s="222">
        <v>0.16585</v>
      </c>
      <c r="J3" s="221">
        <v>10.08325</v>
      </c>
      <c r="K3" s="221">
        <v>11.1465</v>
      </c>
      <c r="L3" s="221">
        <v>2.1534</v>
      </c>
      <c r="M3" s="222">
        <v>5.3199999999999997E-2</v>
      </c>
      <c r="N3" s="222">
        <v>0.41365000000000002</v>
      </c>
      <c r="O3" s="222">
        <v>0.40250000000000002</v>
      </c>
      <c r="P3" s="222">
        <v>7.7899999999999997E-2</v>
      </c>
      <c r="Q3" s="222">
        <v>1.435E-2</v>
      </c>
      <c r="R3" s="222">
        <v>0.23785000000000001</v>
      </c>
      <c r="S3" s="221">
        <v>100.03775</v>
      </c>
      <c r="T3" s="221">
        <v>392.20282973407399</v>
      </c>
      <c r="U3" s="221">
        <v>0.67824106450178601</v>
      </c>
      <c r="V3" s="221">
        <v>3.4843187737049202</v>
      </c>
      <c r="W3" s="221">
        <v>2.30153437100563</v>
      </c>
      <c r="X3" s="221">
        <v>28.04</v>
      </c>
      <c r="Y3" s="221">
        <v>278.45</v>
      </c>
      <c r="Z3" s="221">
        <v>7.39</v>
      </c>
      <c r="AA3" s="221">
        <v>305.52</v>
      </c>
      <c r="AB3" s="221">
        <v>19.61</v>
      </c>
      <c r="AC3" s="221">
        <v>113.97</v>
      </c>
      <c r="AD3" s="221">
        <v>9.65</v>
      </c>
      <c r="AE3" s="221">
        <v>104.92</v>
      </c>
      <c r="AF3" s="221">
        <v>10.93</v>
      </c>
      <c r="AG3" s="221">
        <v>27.69</v>
      </c>
      <c r="AH3" s="221">
        <v>3.9</v>
      </c>
      <c r="AI3" s="221">
        <v>19.16</v>
      </c>
      <c r="AJ3" s="221">
        <v>5.26</v>
      </c>
      <c r="AK3" s="221">
        <v>2.02</v>
      </c>
      <c r="AL3" s="221">
        <v>4.9000000000000004</v>
      </c>
      <c r="AM3" s="221">
        <v>0.84699999999999998</v>
      </c>
      <c r="AN3" s="221">
        <v>4.5599999999999996</v>
      </c>
      <c r="AO3" s="221">
        <v>0.91600000000000004</v>
      </c>
      <c r="AP3" s="221">
        <v>1.98</v>
      </c>
      <c r="AQ3" s="221">
        <v>0.29399999999999998</v>
      </c>
      <c r="AR3" s="221">
        <v>1.72</v>
      </c>
      <c r="AS3" s="221">
        <v>0.23400000000000001</v>
      </c>
      <c r="AT3" s="221">
        <v>3.15</v>
      </c>
      <c r="AU3" s="221">
        <v>0.54500000000000004</v>
      </c>
      <c r="AV3" s="221">
        <v>0.8</v>
      </c>
      <c r="AW3" s="221">
        <v>0.249</v>
      </c>
      <c r="AX3" s="223">
        <v>1216.673325</v>
      </c>
      <c r="AY3" s="221">
        <v>88.298349999999999</v>
      </c>
      <c r="AZ3" s="223">
        <v>63.478000000000002</v>
      </c>
    </row>
    <row r="4" spans="1:59" x14ac:dyDescent="0.35">
      <c r="A4" s="301" t="s">
        <v>1406</v>
      </c>
      <c r="B4" s="301">
        <v>1959.318</v>
      </c>
      <c r="C4" s="301">
        <v>350.52</v>
      </c>
      <c r="D4" s="221">
        <v>49.515000000000001</v>
      </c>
      <c r="E4" s="221">
        <v>2.5352000000000001</v>
      </c>
      <c r="F4" s="221">
        <v>12.4983</v>
      </c>
      <c r="G4" s="222">
        <v>0.1109</v>
      </c>
      <c r="H4" s="221">
        <v>12.507199999999999</v>
      </c>
      <c r="I4" s="222">
        <v>0.1641</v>
      </c>
      <c r="J4" s="221">
        <v>8.7415000000000003</v>
      </c>
      <c r="K4" s="221">
        <v>11.7913</v>
      </c>
      <c r="L4" s="221">
        <v>2.1758000000000002</v>
      </c>
      <c r="M4" s="222">
        <v>3.6700000000000003E-2</v>
      </c>
      <c r="N4" s="222">
        <v>0.46879999999999999</v>
      </c>
      <c r="O4" s="222">
        <v>0.31109999999999999</v>
      </c>
      <c r="P4" s="222">
        <v>6.7100000000000007E-2</v>
      </c>
      <c r="Q4" s="222">
        <v>1.1599999999999999E-2</v>
      </c>
      <c r="R4" s="222">
        <v>4.8599999999999997E-2</v>
      </c>
      <c r="S4" s="221">
        <v>100.9832</v>
      </c>
      <c r="T4" s="221"/>
      <c r="U4" s="221">
        <v>0.65764635783415004</v>
      </c>
      <c r="V4" s="221">
        <v>3.4004232448482501</v>
      </c>
      <c r="W4" s="221">
        <v>2.7703018980548602</v>
      </c>
      <c r="X4" s="221">
        <v>30.68</v>
      </c>
      <c r="Y4" s="221">
        <v>288.35000000000002</v>
      </c>
      <c r="Z4" s="221">
        <v>9.5299999999999994</v>
      </c>
      <c r="AA4" s="221">
        <v>363.27</v>
      </c>
      <c r="AB4" s="221">
        <v>20.47</v>
      </c>
      <c r="AC4" s="221">
        <v>136.78</v>
      </c>
      <c r="AD4" s="221">
        <v>14.21</v>
      </c>
      <c r="AE4" s="221">
        <v>122.52</v>
      </c>
      <c r="AF4" s="221">
        <v>15.68</v>
      </c>
      <c r="AG4" s="221">
        <v>36.08</v>
      </c>
      <c r="AH4" s="221">
        <v>4.6500000000000004</v>
      </c>
      <c r="AI4" s="221">
        <v>22.23</v>
      </c>
      <c r="AJ4" s="221">
        <v>5.86</v>
      </c>
      <c r="AK4" s="221">
        <v>1.94</v>
      </c>
      <c r="AL4" s="221">
        <v>4.59</v>
      </c>
      <c r="AM4" s="221">
        <v>0.752</v>
      </c>
      <c r="AN4" s="221">
        <v>4.55</v>
      </c>
      <c r="AO4" s="221">
        <v>0.82599999999999996</v>
      </c>
      <c r="AP4" s="221">
        <v>2.19</v>
      </c>
      <c r="AQ4" s="221">
        <v>0.24199999999999999</v>
      </c>
      <c r="AR4" s="221">
        <v>2.0099999999999998</v>
      </c>
      <c r="AS4" s="221">
        <v>0.24399999999999999</v>
      </c>
      <c r="AT4" s="221">
        <v>4.1500000000000004</v>
      </c>
      <c r="AU4" s="221">
        <v>0.84699999999999998</v>
      </c>
      <c r="AV4" s="221">
        <v>0.79</v>
      </c>
      <c r="AW4" s="221">
        <v>0.34399999999999997</v>
      </c>
      <c r="AX4" s="223">
        <v>1189.70415</v>
      </c>
      <c r="AY4" s="221">
        <v>87.073599999999999</v>
      </c>
      <c r="AZ4" s="223">
        <v>58.065800000000003</v>
      </c>
    </row>
    <row r="5" spans="1:59" x14ac:dyDescent="0.35">
      <c r="A5" s="301" t="s">
        <v>1407</v>
      </c>
      <c r="B5" s="301">
        <v>1959.318</v>
      </c>
      <c r="C5" s="301">
        <v>350.52</v>
      </c>
      <c r="D5" s="221">
        <v>49.026000000000003</v>
      </c>
      <c r="E5" s="221">
        <v>2.6669</v>
      </c>
      <c r="F5" s="221">
        <v>12.7043</v>
      </c>
      <c r="G5" s="222">
        <v>0.13170000000000001</v>
      </c>
      <c r="H5" s="221">
        <v>11.728999999999999</v>
      </c>
      <c r="I5" s="222">
        <v>0.1681</v>
      </c>
      <c r="J5" s="221">
        <v>8.3317999999999994</v>
      </c>
      <c r="K5" s="221">
        <v>11.6408</v>
      </c>
      <c r="L5" s="221">
        <v>2.2707999999999999</v>
      </c>
      <c r="M5" s="222">
        <v>2.4299999999999999E-2</v>
      </c>
      <c r="N5" s="222">
        <v>0.49690000000000001</v>
      </c>
      <c r="O5" s="222">
        <v>0.26379999999999998</v>
      </c>
      <c r="P5" s="222">
        <v>6.9699999999999998E-2</v>
      </c>
      <c r="Q5" s="222">
        <v>2.2100000000000002E-2</v>
      </c>
      <c r="R5" s="222">
        <v>0.29880000000000001</v>
      </c>
      <c r="S5" s="221">
        <v>99.844999999999999</v>
      </c>
      <c r="T5" s="221">
        <v>721.53516765394102</v>
      </c>
      <c r="U5" s="221">
        <v>0.63624772861160195</v>
      </c>
      <c r="V5" s="221">
        <v>3.5171033197081898</v>
      </c>
      <c r="W5" s="221">
        <v>2.8272584581496498</v>
      </c>
      <c r="X5" s="221">
        <v>32.28</v>
      </c>
      <c r="Y5" s="221">
        <v>282.01</v>
      </c>
      <c r="Z5" s="221">
        <v>8.56</v>
      </c>
      <c r="AA5" s="221">
        <v>406.52</v>
      </c>
      <c r="AB5" s="221">
        <v>18.63</v>
      </c>
      <c r="AC5" s="221">
        <v>114.67</v>
      </c>
      <c r="AD5" s="221">
        <v>15.42</v>
      </c>
      <c r="AE5" s="221">
        <v>135.04</v>
      </c>
      <c r="AF5" s="221">
        <v>12.58</v>
      </c>
      <c r="AG5" s="221">
        <v>36.58</v>
      </c>
      <c r="AH5" s="221">
        <v>4.53</v>
      </c>
      <c r="AI5" s="221">
        <v>20.440000000000001</v>
      </c>
      <c r="AJ5" s="221">
        <v>4.87</v>
      </c>
      <c r="AK5" s="221">
        <v>1.95</v>
      </c>
      <c r="AL5" s="221">
        <v>5.62</v>
      </c>
      <c r="AM5" s="221">
        <v>0.49099999999999999</v>
      </c>
      <c r="AN5" s="221">
        <v>4.08</v>
      </c>
      <c r="AO5" s="221">
        <v>0.87</v>
      </c>
      <c r="AP5" s="221">
        <v>1.91</v>
      </c>
      <c r="AQ5" s="221">
        <v>0.24399999999999999</v>
      </c>
      <c r="AR5" s="221">
        <v>1.42</v>
      </c>
      <c r="AS5" s="221">
        <v>0.249</v>
      </c>
      <c r="AT5" s="221">
        <v>3.89</v>
      </c>
      <c r="AU5" s="221">
        <v>0.89</v>
      </c>
      <c r="AV5" s="221">
        <v>0.37</v>
      </c>
      <c r="AW5" s="221">
        <v>0.5</v>
      </c>
      <c r="AX5" s="223">
        <v>1181.4691800000001</v>
      </c>
      <c r="AY5" s="221">
        <v>87.490399999999994</v>
      </c>
      <c r="AZ5" s="223">
        <v>58.460700000000003</v>
      </c>
    </row>
    <row r="6" spans="1:59" x14ac:dyDescent="0.35">
      <c r="A6" s="301" t="s">
        <v>1408</v>
      </c>
      <c r="B6" s="301">
        <v>1959.318</v>
      </c>
      <c r="C6" s="301">
        <v>350.52</v>
      </c>
      <c r="D6" s="221">
        <v>49.82705</v>
      </c>
      <c r="E6" s="221">
        <v>2.5083500000000001</v>
      </c>
      <c r="F6" s="221">
        <v>12.504049999999999</v>
      </c>
      <c r="G6" s="222">
        <v>0.10804999999999999</v>
      </c>
      <c r="H6" s="221">
        <v>11.5623</v>
      </c>
      <c r="I6" s="222">
        <v>0.17715</v>
      </c>
      <c r="J6" s="221">
        <v>8.7843999999999998</v>
      </c>
      <c r="K6" s="221">
        <v>11.45725</v>
      </c>
      <c r="L6" s="221">
        <v>2.2919999999999998</v>
      </c>
      <c r="M6" s="222">
        <v>1.975E-2</v>
      </c>
      <c r="N6" s="222">
        <v>0.49385000000000001</v>
      </c>
      <c r="O6" s="222">
        <v>0.32550000000000001</v>
      </c>
      <c r="P6" s="222">
        <v>6.7650000000000002E-2</v>
      </c>
      <c r="Q6" s="222">
        <v>1.34E-2</v>
      </c>
      <c r="R6" s="222">
        <v>0.23355000000000001</v>
      </c>
      <c r="S6" s="221">
        <v>100.37430000000001</v>
      </c>
      <c r="T6" s="221">
        <v>493.84000764517401</v>
      </c>
      <c r="U6" s="221">
        <v>0.53066786589798998</v>
      </c>
      <c r="V6" s="221">
        <v>3.5756211449781299</v>
      </c>
      <c r="W6" s="221">
        <v>2.46073082528049</v>
      </c>
      <c r="X6" s="221">
        <v>30.13</v>
      </c>
      <c r="Y6" s="221">
        <v>291.89999999999998</v>
      </c>
      <c r="Z6" s="221">
        <v>8.16</v>
      </c>
      <c r="AA6" s="221">
        <v>338.65</v>
      </c>
      <c r="AB6" s="221">
        <v>20.079999999999998</v>
      </c>
      <c r="AC6" s="221">
        <v>131.86000000000001</v>
      </c>
      <c r="AD6" s="221">
        <v>11.16</v>
      </c>
      <c r="AE6" s="221">
        <v>110.27</v>
      </c>
      <c r="AF6" s="221">
        <v>12.97</v>
      </c>
      <c r="AG6" s="221">
        <v>32.18</v>
      </c>
      <c r="AH6" s="221">
        <v>4.34</v>
      </c>
      <c r="AI6" s="221">
        <v>23.35</v>
      </c>
      <c r="AJ6" s="221">
        <v>7.1</v>
      </c>
      <c r="AK6" s="221">
        <v>2.25</v>
      </c>
      <c r="AL6" s="221">
        <v>6.16</v>
      </c>
      <c r="AM6" s="221">
        <v>0.89300000000000002</v>
      </c>
      <c r="AN6" s="221">
        <v>4.71</v>
      </c>
      <c r="AO6" s="221">
        <v>0.92900000000000005</v>
      </c>
      <c r="AP6" s="221">
        <v>2.46</v>
      </c>
      <c r="AQ6" s="221">
        <v>0.32600000000000001</v>
      </c>
      <c r="AR6" s="221">
        <v>1.93</v>
      </c>
      <c r="AS6" s="221">
        <v>0.223</v>
      </c>
      <c r="AT6" s="221">
        <v>4.17</v>
      </c>
      <c r="AU6" s="221">
        <v>0.74</v>
      </c>
      <c r="AV6" s="221">
        <v>0.79</v>
      </c>
      <c r="AW6" s="221">
        <v>0.36399999999999999</v>
      </c>
      <c r="AX6" s="223">
        <v>1190.5664400000001</v>
      </c>
      <c r="AY6" s="221">
        <v>86.267200000000003</v>
      </c>
      <c r="AZ6" s="223">
        <v>60.082999999999998</v>
      </c>
    </row>
    <row r="7" spans="1:59" x14ac:dyDescent="0.35">
      <c r="A7" s="301" t="s">
        <v>1409</v>
      </c>
      <c r="B7" s="301">
        <v>1959.318</v>
      </c>
      <c r="C7" s="301">
        <v>350.52</v>
      </c>
      <c r="D7" s="221">
        <v>49.837649999999996</v>
      </c>
      <c r="E7" s="221">
        <v>2.8769</v>
      </c>
      <c r="F7" s="221">
        <v>13.343450000000001</v>
      </c>
      <c r="G7" s="222">
        <v>0.1053</v>
      </c>
      <c r="H7" s="221">
        <v>11.015000000000001</v>
      </c>
      <c r="I7" s="222">
        <v>0.15295</v>
      </c>
      <c r="J7" s="221">
        <v>6.6624999999999996</v>
      </c>
      <c r="K7" s="221">
        <v>12.174950000000001</v>
      </c>
      <c r="L7" s="221">
        <v>2.0857000000000001</v>
      </c>
      <c r="M7" s="222">
        <v>3.1300000000000001E-2</v>
      </c>
      <c r="N7" s="222">
        <v>0.64170000000000005</v>
      </c>
      <c r="O7" s="222">
        <v>0.31430000000000002</v>
      </c>
      <c r="P7" s="222">
        <v>7.3899999999999993E-2</v>
      </c>
      <c r="Q7" s="222">
        <v>1.4149999999999999E-2</v>
      </c>
      <c r="R7" s="222">
        <v>0.18779999999999999</v>
      </c>
      <c r="S7" s="221">
        <v>99.51755</v>
      </c>
      <c r="T7" s="221">
        <v>322.76782636343802</v>
      </c>
      <c r="U7" s="221">
        <v>0.665884060568537</v>
      </c>
      <c r="V7" s="221">
        <v>3.6672007111034399</v>
      </c>
      <c r="W7" s="221">
        <v>2.95210993536493</v>
      </c>
      <c r="X7" s="221">
        <v>32.03</v>
      </c>
      <c r="Y7" s="221">
        <v>291.52</v>
      </c>
      <c r="Z7" s="221">
        <v>11.03</v>
      </c>
      <c r="AA7" s="221">
        <v>352.82</v>
      </c>
      <c r="AB7" s="221">
        <v>19.809999999999999</v>
      </c>
      <c r="AC7" s="221">
        <v>143.41</v>
      </c>
      <c r="AD7" s="221">
        <v>14.33</v>
      </c>
      <c r="AE7" s="221">
        <v>142.05000000000001</v>
      </c>
      <c r="AF7" s="221">
        <v>15.21</v>
      </c>
      <c r="AG7" s="221">
        <v>42.35</v>
      </c>
      <c r="AH7" s="221">
        <v>3.61</v>
      </c>
      <c r="AI7" s="221">
        <v>15.67</v>
      </c>
      <c r="AJ7" s="221">
        <v>8.56</v>
      </c>
      <c r="AK7" s="221">
        <v>2.75</v>
      </c>
      <c r="AL7" s="221">
        <v>4.7</v>
      </c>
      <c r="AM7" s="221">
        <v>1.05</v>
      </c>
      <c r="AN7" s="221">
        <v>3.65</v>
      </c>
      <c r="AO7" s="221">
        <v>1.35</v>
      </c>
      <c r="AP7" s="221">
        <v>1.63</v>
      </c>
      <c r="AQ7" s="221">
        <v>0.29799999999999999</v>
      </c>
      <c r="AR7" s="221">
        <v>1.55</v>
      </c>
      <c r="AS7" s="221">
        <v>0.22700000000000001</v>
      </c>
      <c r="AT7" s="221">
        <v>4.08</v>
      </c>
      <c r="AU7" s="221">
        <v>1.3</v>
      </c>
      <c r="AV7" s="221"/>
      <c r="AW7" s="221">
        <v>0.52</v>
      </c>
      <c r="AX7" s="223">
        <v>1147.91625</v>
      </c>
      <c r="AY7" s="221">
        <v>87.441599999999994</v>
      </c>
      <c r="AZ7" s="223">
        <v>54.511099999999999</v>
      </c>
    </row>
    <row r="8" spans="1:59" x14ac:dyDescent="0.35">
      <c r="A8" s="301" t="s">
        <v>1410</v>
      </c>
      <c r="B8" s="301">
        <v>1959.318</v>
      </c>
      <c r="C8" s="301">
        <v>350.52</v>
      </c>
      <c r="D8" s="221">
        <v>48.814100000000003</v>
      </c>
      <c r="E8" s="221">
        <v>2.5196999999999998</v>
      </c>
      <c r="F8" s="221">
        <v>13.1911</v>
      </c>
      <c r="G8" s="222">
        <v>8.2000000000000003E-2</v>
      </c>
      <c r="H8" s="221">
        <v>11.185</v>
      </c>
      <c r="I8" s="222">
        <v>0.1605</v>
      </c>
      <c r="J8" s="221">
        <v>8.8007000000000009</v>
      </c>
      <c r="K8" s="221">
        <v>11.999599999999999</v>
      </c>
      <c r="L8" s="221">
        <v>2.1901999999999999</v>
      </c>
      <c r="M8" s="222">
        <v>4.4699999999999997E-2</v>
      </c>
      <c r="N8" s="222">
        <v>0.46810000000000002</v>
      </c>
      <c r="O8" s="222">
        <v>0.24160000000000001</v>
      </c>
      <c r="P8" s="222">
        <v>7.0499999999999993E-2</v>
      </c>
      <c r="Q8" s="222">
        <v>1.9699999999999999E-2</v>
      </c>
      <c r="R8" s="222">
        <v>0.25440000000000002</v>
      </c>
      <c r="S8" s="221">
        <v>100.0419</v>
      </c>
      <c r="T8" s="221">
        <v>664.31950471411403</v>
      </c>
      <c r="U8" s="221">
        <v>0.660370084909079</v>
      </c>
      <c r="V8" s="221">
        <v>3.4116072705337501</v>
      </c>
      <c r="W8" s="221">
        <v>2.4270153700486099</v>
      </c>
      <c r="X8" s="221">
        <v>30.09</v>
      </c>
      <c r="Y8" s="221">
        <v>324.79500000000002</v>
      </c>
      <c r="Z8" s="221">
        <v>7.78</v>
      </c>
      <c r="AA8" s="221">
        <v>307.13499999999999</v>
      </c>
      <c r="AB8" s="221">
        <v>20.164999999999999</v>
      </c>
      <c r="AC8" s="221">
        <v>109.44</v>
      </c>
      <c r="AD8" s="221">
        <v>9.81</v>
      </c>
      <c r="AE8" s="221">
        <v>101.99</v>
      </c>
      <c r="AF8" s="221">
        <v>10.975</v>
      </c>
      <c r="AG8" s="221">
        <v>25.98</v>
      </c>
      <c r="AH8" s="221">
        <v>4.0599999999999996</v>
      </c>
      <c r="AI8" s="221">
        <v>20.434999999999999</v>
      </c>
      <c r="AJ8" s="221">
        <v>5.2450000000000001</v>
      </c>
      <c r="AK8" s="221">
        <v>1.895</v>
      </c>
      <c r="AL8" s="221">
        <v>4.84</v>
      </c>
      <c r="AM8" s="221">
        <v>0.82350000000000001</v>
      </c>
      <c r="AN8" s="221">
        <v>4.26</v>
      </c>
      <c r="AO8" s="221">
        <v>0.86099999999999999</v>
      </c>
      <c r="AP8" s="221">
        <v>2.06</v>
      </c>
      <c r="AQ8" s="221">
        <v>0.29649999999999999</v>
      </c>
      <c r="AR8" s="221">
        <v>1.78</v>
      </c>
      <c r="AS8" s="221">
        <v>0.25800000000000001</v>
      </c>
      <c r="AT8" s="221">
        <v>3.57</v>
      </c>
      <c r="AU8" s="221">
        <v>0.61199999999999999</v>
      </c>
      <c r="AV8" s="221">
        <v>0.75</v>
      </c>
      <c r="AW8" s="221">
        <v>0.30549999999999999</v>
      </c>
      <c r="AX8" s="223">
        <v>1190.8940700000001</v>
      </c>
      <c r="AY8" s="221">
        <v>87.723500000000001</v>
      </c>
      <c r="AZ8" s="223">
        <v>60.920099999999998</v>
      </c>
    </row>
    <row r="9" spans="1:59" x14ac:dyDescent="0.35">
      <c r="A9" s="301" t="s">
        <v>1411</v>
      </c>
      <c r="B9" s="301">
        <v>1959.318</v>
      </c>
      <c r="C9" s="301">
        <v>350.52</v>
      </c>
      <c r="D9" s="221">
        <v>48.368699999999997</v>
      </c>
      <c r="E9" s="221">
        <v>2.7776000000000001</v>
      </c>
      <c r="F9" s="221">
        <v>12.0848</v>
      </c>
      <c r="G9" s="222">
        <v>0.1022</v>
      </c>
      <c r="H9" s="221">
        <v>13.5144</v>
      </c>
      <c r="I9" s="222">
        <v>0.21729999999999999</v>
      </c>
      <c r="J9" s="221">
        <v>7.9337</v>
      </c>
      <c r="K9" s="221">
        <v>12.133599999999999</v>
      </c>
      <c r="L9" s="221">
        <v>2.0038</v>
      </c>
      <c r="M9" s="222">
        <v>3.1300000000000001E-2</v>
      </c>
      <c r="N9" s="222">
        <v>0.52939999999999998</v>
      </c>
      <c r="O9" s="222">
        <v>0.25769999999999998</v>
      </c>
      <c r="P9" s="222">
        <v>7.0900000000000005E-2</v>
      </c>
      <c r="Q9" s="222">
        <v>2.0400000000000001E-2</v>
      </c>
      <c r="R9" s="222">
        <v>0.26169999999999999</v>
      </c>
      <c r="S9" s="221">
        <v>100.3075</v>
      </c>
      <c r="T9" s="221">
        <v>288.77961495564199</v>
      </c>
      <c r="U9" s="221">
        <v>0.61904762571941496</v>
      </c>
      <c r="V9" s="221">
        <v>3.7926011183883999</v>
      </c>
      <c r="W9" s="221">
        <v>2.6466170696155902</v>
      </c>
      <c r="X9" s="221">
        <v>33.799999999999997</v>
      </c>
      <c r="Y9" s="221">
        <v>364.55</v>
      </c>
      <c r="Z9" s="221">
        <v>9.83</v>
      </c>
      <c r="AA9" s="221">
        <v>356.93</v>
      </c>
      <c r="AB9" s="221">
        <v>19.920000000000002</v>
      </c>
      <c r="AC9" s="221">
        <v>137</v>
      </c>
      <c r="AD9" s="221">
        <v>14.04</v>
      </c>
      <c r="AE9" s="221">
        <v>120.49</v>
      </c>
      <c r="AF9" s="221">
        <v>15.77</v>
      </c>
      <c r="AG9" s="221">
        <v>37.200000000000003</v>
      </c>
      <c r="AH9" s="221">
        <v>4.25</v>
      </c>
      <c r="AI9" s="221">
        <v>22.19</v>
      </c>
      <c r="AJ9" s="221">
        <v>6.41</v>
      </c>
      <c r="AK9" s="221">
        <v>2.64</v>
      </c>
      <c r="AL9" s="221">
        <v>5.07</v>
      </c>
      <c r="AM9" s="221">
        <v>0.74</v>
      </c>
      <c r="AN9" s="221">
        <v>4.62</v>
      </c>
      <c r="AO9" s="221">
        <v>0.83</v>
      </c>
      <c r="AP9" s="221">
        <v>2.2000000000000002</v>
      </c>
      <c r="AQ9" s="221">
        <v>0.20499999999999999</v>
      </c>
      <c r="AR9" s="221">
        <v>1.48</v>
      </c>
      <c r="AS9" s="221">
        <v>0.20599999999999999</v>
      </c>
      <c r="AT9" s="221">
        <v>4.37</v>
      </c>
      <c r="AU9" s="221">
        <v>1.04</v>
      </c>
      <c r="AV9" s="221">
        <v>0.68</v>
      </c>
      <c r="AW9" s="221">
        <v>0.183</v>
      </c>
      <c r="AX9" s="223">
        <v>1173.4673700000001</v>
      </c>
      <c r="AY9" s="221">
        <v>86.081500000000005</v>
      </c>
      <c r="AZ9" s="223">
        <v>53.769399999999997</v>
      </c>
    </row>
    <row r="10" spans="1:59" x14ac:dyDescent="0.35">
      <c r="A10" s="301" t="s">
        <v>1412</v>
      </c>
      <c r="B10" s="301">
        <v>1959.318</v>
      </c>
      <c r="C10" s="301">
        <v>350.52</v>
      </c>
      <c r="D10" s="221">
        <v>50.235300000000002</v>
      </c>
      <c r="E10" s="221">
        <v>2.4401999999999999</v>
      </c>
      <c r="F10" s="221">
        <v>12.9671</v>
      </c>
      <c r="G10" s="222">
        <v>0.14030000000000001</v>
      </c>
      <c r="H10" s="221">
        <v>10.226900000000001</v>
      </c>
      <c r="I10" s="222">
        <v>0.15740000000000001</v>
      </c>
      <c r="J10" s="221">
        <v>8.4521999999999995</v>
      </c>
      <c r="K10" s="221">
        <v>11.245900000000001</v>
      </c>
      <c r="L10" s="221">
        <v>2.2833999999999999</v>
      </c>
      <c r="M10" s="222">
        <v>3.3000000000000002E-2</v>
      </c>
      <c r="N10" s="222">
        <v>0.40250000000000002</v>
      </c>
      <c r="O10" s="222">
        <v>0.33929999999999999</v>
      </c>
      <c r="P10" s="222">
        <v>6.3E-2</v>
      </c>
      <c r="Q10" s="222">
        <v>1.2800000000000001E-2</v>
      </c>
      <c r="R10" s="222">
        <v>0.20730000000000001</v>
      </c>
      <c r="S10" s="221">
        <v>99.206599999999995</v>
      </c>
      <c r="T10" s="221">
        <v>301.17155077414299</v>
      </c>
      <c r="U10" s="221">
        <v>0.55225302477801197</v>
      </c>
      <c r="V10" s="221">
        <v>3.8938842786629499</v>
      </c>
      <c r="W10" s="221">
        <v>2.4604415199343599</v>
      </c>
      <c r="X10" s="221">
        <v>30.62</v>
      </c>
      <c r="Y10" s="221">
        <v>281.66000000000003</v>
      </c>
      <c r="Z10" s="221">
        <v>7.36</v>
      </c>
      <c r="AA10" s="221">
        <v>300.5</v>
      </c>
      <c r="AB10" s="221">
        <v>21.8</v>
      </c>
      <c r="AC10" s="221">
        <v>115.9</v>
      </c>
      <c r="AD10" s="221">
        <v>10.94</v>
      </c>
      <c r="AE10" s="221">
        <v>98.42</v>
      </c>
      <c r="AF10" s="221">
        <v>11.7</v>
      </c>
      <c r="AG10" s="221">
        <v>29.04</v>
      </c>
      <c r="AH10" s="221">
        <v>3.79</v>
      </c>
      <c r="AI10" s="221">
        <v>19.04</v>
      </c>
      <c r="AJ10" s="221">
        <v>6.17</v>
      </c>
      <c r="AK10" s="221">
        <v>1.86</v>
      </c>
      <c r="AL10" s="221">
        <v>4.55</v>
      </c>
      <c r="AM10" s="221">
        <v>0.999</v>
      </c>
      <c r="AN10" s="221">
        <v>5.21</v>
      </c>
      <c r="AO10" s="221">
        <v>0.93200000000000005</v>
      </c>
      <c r="AP10" s="221">
        <v>2.54</v>
      </c>
      <c r="AQ10" s="221">
        <v>0.32300000000000001</v>
      </c>
      <c r="AR10" s="221">
        <v>1.74</v>
      </c>
      <c r="AS10" s="221">
        <v>0.30599999999999999</v>
      </c>
      <c r="AT10" s="221">
        <v>3.81</v>
      </c>
      <c r="AU10" s="221">
        <v>0.88</v>
      </c>
      <c r="AV10" s="221">
        <v>1.27</v>
      </c>
      <c r="AW10" s="221">
        <v>0.26300000000000001</v>
      </c>
      <c r="AX10" s="223">
        <v>1183.88922</v>
      </c>
      <c r="AY10" s="221">
        <v>88.591899999999995</v>
      </c>
      <c r="AZ10" s="223">
        <v>62.0837</v>
      </c>
    </row>
    <row r="11" spans="1:59" x14ac:dyDescent="0.35">
      <c r="A11" s="301" t="s">
        <v>1413</v>
      </c>
      <c r="B11" s="301">
        <v>1959.318</v>
      </c>
      <c r="C11" s="301">
        <v>350.52</v>
      </c>
      <c r="D11" s="221">
        <v>49.247399999999999</v>
      </c>
      <c r="E11" s="221">
        <v>2.4467333333333299</v>
      </c>
      <c r="F11" s="221">
        <v>12.0681333333333</v>
      </c>
      <c r="G11" s="222">
        <v>0.13569999999999999</v>
      </c>
      <c r="H11" s="221">
        <v>11.880366666666699</v>
      </c>
      <c r="I11" s="222">
        <v>0.17680000000000001</v>
      </c>
      <c r="J11" s="221">
        <v>9.6617333333333306</v>
      </c>
      <c r="K11" s="221">
        <v>11.455066666666699</v>
      </c>
      <c r="L11" s="221">
        <v>2.0952333333333302</v>
      </c>
      <c r="M11" s="222">
        <v>2.5866666666666701E-2</v>
      </c>
      <c r="N11" s="222">
        <v>0.37476666666666703</v>
      </c>
      <c r="O11" s="222">
        <v>0.238633333333333</v>
      </c>
      <c r="P11" s="222">
        <v>7.0866666666666703E-2</v>
      </c>
      <c r="Q11" s="222">
        <v>1.5299999999999999E-2</v>
      </c>
      <c r="R11" s="222">
        <v>0.27110000000000001</v>
      </c>
      <c r="S11" s="221">
        <v>100.16370000000001</v>
      </c>
      <c r="T11" s="221">
        <v>414.331915340526</v>
      </c>
      <c r="U11" s="221">
        <v>0.69678246550092304</v>
      </c>
      <c r="V11" s="221">
        <v>3.5187237463380798</v>
      </c>
      <c r="W11" s="221">
        <v>2.41017239993251</v>
      </c>
      <c r="X11" s="221">
        <v>26.31</v>
      </c>
      <c r="Y11" s="221">
        <v>279.3</v>
      </c>
      <c r="Z11" s="221">
        <v>6.95</v>
      </c>
      <c r="AA11" s="221">
        <v>305.01</v>
      </c>
      <c r="AB11" s="221">
        <v>19.23</v>
      </c>
      <c r="AC11" s="221">
        <v>115.94</v>
      </c>
      <c r="AD11" s="221">
        <v>9.59</v>
      </c>
      <c r="AE11" s="221">
        <v>91.12</v>
      </c>
      <c r="AF11" s="221">
        <v>10.7</v>
      </c>
      <c r="AG11" s="221">
        <v>28.52</v>
      </c>
      <c r="AH11" s="221">
        <v>4.0599999999999996</v>
      </c>
      <c r="AI11" s="221">
        <v>19.97</v>
      </c>
      <c r="AJ11" s="221">
        <v>5.65</v>
      </c>
      <c r="AK11" s="221">
        <v>1.95</v>
      </c>
      <c r="AL11" s="221">
        <v>4.55</v>
      </c>
      <c r="AM11" s="221">
        <v>0.80500000000000005</v>
      </c>
      <c r="AN11" s="221">
        <v>4.68</v>
      </c>
      <c r="AO11" s="221">
        <v>0.878</v>
      </c>
      <c r="AP11" s="221">
        <v>1.97</v>
      </c>
      <c r="AQ11" s="221">
        <v>0.25700000000000001</v>
      </c>
      <c r="AR11" s="221">
        <v>1.68</v>
      </c>
      <c r="AS11" s="221">
        <v>0.20300000000000001</v>
      </c>
      <c r="AT11" s="221">
        <v>3.38</v>
      </c>
      <c r="AU11" s="221">
        <v>0.60699999999999998</v>
      </c>
      <c r="AV11" s="221">
        <v>0.83</v>
      </c>
      <c r="AW11" s="221">
        <v>0.30499999999999999</v>
      </c>
      <c r="AX11" s="223">
        <v>1208.20084</v>
      </c>
      <c r="AY11" s="221">
        <v>87.870500000000007</v>
      </c>
      <c r="AZ11" s="223">
        <v>61.703600000000002</v>
      </c>
    </row>
    <row r="12" spans="1:59" x14ac:dyDescent="0.35">
      <c r="A12" s="301" t="s">
        <v>1414</v>
      </c>
      <c r="B12" s="301">
        <v>1959.33</v>
      </c>
      <c r="C12" s="301">
        <v>304.8</v>
      </c>
      <c r="D12" s="221">
        <v>50.925199999999997</v>
      </c>
      <c r="E12" s="221">
        <v>2.6722000000000001</v>
      </c>
      <c r="F12" s="221">
        <v>13.7364</v>
      </c>
      <c r="G12" s="222">
        <v>5.9499999999999997E-2</v>
      </c>
      <c r="H12" s="221">
        <v>10.456200000000001</v>
      </c>
      <c r="I12" s="222">
        <v>0.1565</v>
      </c>
      <c r="J12" s="221">
        <v>5.7003000000000004</v>
      </c>
      <c r="K12" s="221">
        <v>13.3468</v>
      </c>
      <c r="L12" s="221">
        <v>2.0066000000000002</v>
      </c>
      <c r="M12" s="222">
        <v>1.5800000000000002E-2</v>
      </c>
      <c r="N12" s="222">
        <v>0.51949999999999996</v>
      </c>
      <c r="O12" s="222">
        <v>0.3695</v>
      </c>
      <c r="P12" s="222">
        <v>6.5299999999999997E-2</v>
      </c>
      <c r="Q12" s="222">
        <v>1.6E-2</v>
      </c>
      <c r="R12" s="222">
        <v>0.17169999999999999</v>
      </c>
      <c r="S12" s="221">
        <v>100.2175</v>
      </c>
      <c r="T12" s="221">
        <v>62.063697768601699</v>
      </c>
      <c r="U12" s="221">
        <v>0.470621512105245</v>
      </c>
      <c r="V12" s="221">
        <v>3.1426270342424099</v>
      </c>
      <c r="W12" s="221">
        <v>1.6481544407658399</v>
      </c>
      <c r="X12" s="221">
        <v>42.01</v>
      </c>
      <c r="Y12" s="221">
        <v>302.02</v>
      </c>
      <c r="Z12" s="221">
        <v>8.48</v>
      </c>
      <c r="AA12" s="221">
        <v>354.2</v>
      </c>
      <c r="AB12" s="221">
        <v>18.940000000000001</v>
      </c>
      <c r="AC12" s="221">
        <v>138.55000000000001</v>
      </c>
      <c r="AD12" s="221">
        <v>14.03</v>
      </c>
      <c r="AE12" s="221">
        <v>135.01</v>
      </c>
      <c r="AF12" s="221">
        <v>17.760000000000002</v>
      </c>
      <c r="AG12" s="221">
        <v>32.71</v>
      </c>
      <c r="AH12" s="221">
        <v>4.88</v>
      </c>
      <c r="AI12" s="221">
        <v>23.98</v>
      </c>
      <c r="AJ12" s="221">
        <v>2.42</v>
      </c>
      <c r="AK12" s="221">
        <v>1.47</v>
      </c>
      <c r="AL12" s="221">
        <v>3.57</v>
      </c>
      <c r="AM12" s="221">
        <v>0.83</v>
      </c>
      <c r="AN12" s="221">
        <v>5.52</v>
      </c>
      <c r="AO12" s="221">
        <v>0.94</v>
      </c>
      <c r="AP12" s="221">
        <v>1.85</v>
      </c>
      <c r="AQ12" s="221">
        <v>0.318</v>
      </c>
      <c r="AR12" s="221">
        <v>1.88</v>
      </c>
      <c r="AS12" s="221">
        <v>0.14399999999999999</v>
      </c>
      <c r="AT12" s="221">
        <v>4.22</v>
      </c>
      <c r="AU12" s="221">
        <v>1</v>
      </c>
      <c r="AV12" s="221">
        <v>2.36</v>
      </c>
      <c r="AW12" s="221">
        <v>0.26</v>
      </c>
      <c r="AX12" s="223">
        <v>1128.5760299999999</v>
      </c>
      <c r="AY12" s="221">
        <v>84.796999999999997</v>
      </c>
      <c r="AZ12" s="223">
        <v>51.924599999999998</v>
      </c>
    </row>
    <row r="13" spans="1:59" x14ac:dyDescent="0.35">
      <c r="A13" s="301" t="s">
        <v>1415</v>
      </c>
      <c r="B13" s="301">
        <v>1959.33</v>
      </c>
      <c r="C13" s="301">
        <v>304.8</v>
      </c>
      <c r="D13" s="221">
        <v>50.419249999999998</v>
      </c>
      <c r="E13" s="221">
        <v>2.9342000000000001</v>
      </c>
      <c r="F13" s="221">
        <v>13.9703</v>
      </c>
      <c r="G13" s="222">
        <v>5.0250000000000003E-2</v>
      </c>
      <c r="H13" s="221">
        <v>8.5104000000000006</v>
      </c>
      <c r="I13" s="222">
        <v>0.14000000000000001</v>
      </c>
      <c r="J13" s="221">
        <v>7.50345</v>
      </c>
      <c r="K13" s="221">
        <v>12.479649999999999</v>
      </c>
      <c r="L13" s="221">
        <v>2.4139499999999998</v>
      </c>
      <c r="M13" s="222">
        <v>3.805E-2</v>
      </c>
      <c r="N13" s="222">
        <v>0.60929999999999995</v>
      </c>
      <c r="O13" s="222">
        <v>0.29794999999999999</v>
      </c>
      <c r="P13" s="222">
        <v>5.7049999999999997E-2</v>
      </c>
      <c r="Q13" s="222">
        <v>2.0549999999999999E-2</v>
      </c>
      <c r="R13" s="222">
        <v>0.29870000000000002</v>
      </c>
      <c r="S13" s="221">
        <v>99.743049999999997</v>
      </c>
      <c r="T13" s="221">
        <v>211.60200497531301</v>
      </c>
      <c r="U13" s="221">
        <v>0.58536187662844097</v>
      </c>
      <c r="V13" s="221">
        <v>3.1458384280673299</v>
      </c>
      <c r="W13" s="221">
        <v>1.5674944769252299</v>
      </c>
      <c r="X13" s="221">
        <v>30.7</v>
      </c>
      <c r="Y13" s="221">
        <v>335.74</v>
      </c>
      <c r="Z13" s="221">
        <v>11.14</v>
      </c>
      <c r="AA13" s="221">
        <v>418.2</v>
      </c>
      <c r="AB13" s="221">
        <v>21.21</v>
      </c>
      <c r="AC13" s="221">
        <v>146.94999999999999</v>
      </c>
      <c r="AD13" s="221">
        <v>16.84</v>
      </c>
      <c r="AE13" s="221">
        <v>150</v>
      </c>
      <c r="AF13" s="221">
        <v>18.55</v>
      </c>
      <c r="AG13" s="221">
        <v>40.86</v>
      </c>
      <c r="AH13" s="221">
        <v>5.34</v>
      </c>
      <c r="AI13" s="221">
        <v>28.05</v>
      </c>
      <c r="AJ13" s="221">
        <v>5.77</v>
      </c>
      <c r="AK13" s="221">
        <v>2.12</v>
      </c>
      <c r="AL13" s="221">
        <v>5.45</v>
      </c>
      <c r="AM13" s="221">
        <v>0.90400000000000003</v>
      </c>
      <c r="AN13" s="221">
        <v>4.58</v>
      </c>
      <c r="AO13" s="221">
        <v>0.84399999999999997</v>
      </c>
      <c r="AP13" s="221">
        <v>2.23</v>
      </c>
      <c r="AQ13" s="221">
        <v>0.24299999999999999</v>
      </c>
      <c r="AR13" s="221">
        <v>2.0499999999999998</v>
      </c>
      <c r="AS13" s="221">
        <v>0.25700000000000001</v>
      </c>
      <c r="AT13" s="221">
        <v>4.2300000000000004</v>
      </c>
      <c r="AU13" s="221">
        <v>1.1060000000000001</v>
      </c>
      <c r="AV13" s="221">
        <v>1.23</v>
      </c>
      <c r="AW13" s="221">
        <v>0.49299999999999999</v>
      </c>
      <c r="AX13" s="223">
        <v>1164.8193450000001</v>
      </c>
      <c r="AY13" s="221">
        <v>87.249899999999997</v>
      </c>
      <c r="AZ13" s="223">
        <v>63.593699999999998</v>
      </c>
    </row>
    <row r="14" spans="1:59" x14ac:dyDescent="0.35">
      <c r="A14" s="301" t="s">
        <v>1416</v>
      </c>
      <c r="B14" s="301">
        <v>1959.33</v>
      </c>
      <c r="C14" s="301">
        <v>304.8</v>
      </c>
      <c r="D14" s="221">
        <v>50.764699999999998</v>
      </c>
      <c r="E14" s="221">
        <v>2.6808000000000001</v>
      </c>
      <c r="F14" s="221">
        <v>13.642099999999999</v>
      </c>
      <c r="G14" s="222">
        <v>7.5800000000000006E-2</v>
      </c>
      <c r="H14" s="221">
        <v>9.5747</v>
      </c>
      <c r="I14" s="222">
        <v>0.13239999999999999</v>
      </c>
      <c r="J14" s="221">
        <v>6.8655999999999997</v>
      </c>
      <c r="K14" s="221">
        <v>12.1858</v>
      </c>
      <c r="L14" s="221">
        <v>2.2839</v>
      </c>
      <c r="M14" s="222">
        <v>1.72E-2</v>
      </c>
      <c r="N14" s="222">
        <v>0.50049999999999994</v>
      </c>
      <c r="O14" s="222">
        <v>0.4163</v>
      </c>
      <c r="P14" s="222">
        <v>6.3299999999999995E-2</v>
      </c>
      <c r="Q14" s="222">
        <v>1.8599999999999998E-2</v>
      </c>
      <c r="R14" s="222">
        <v>0.29399999999999998</v>
      </c>
      <c r="S14" s="221">
        <v>99.515699999999995</v>
      </c>
      <c r="T14" s="221">
        <v>79.872000638342499</v>
      </c>
      <c r="U14" s="221">
        <v>0.62321389702117502</v>
      </c>
      <c r="V14" s="221">
        <v>3.18947005123119</v>
      </c>
      <c r="W14" s="221">
        <v>1.4967190612547201</v>
      </c>
      <c r="X14" s="221">
        <v>26.51</v>
      </c>
      <c r="Y14" s="221">
        <v>299.83</v>
      </c>
      <c r="Z14" s="221">
        <v>10.27</v>
      </c>
      <c r="AA14" s="221">
        <v>394.77</v>
      </c>
      <c r="AB14" s="221">
        <v>24.39</v>
      </c>
      <c r="AC14" s="221">
        <v>140.82</v>
      </c>
      <c r="AD14" s="221">
        <v>12.83</v>
      </c>
      <c r="AE14" s="221">
        <v>118.35</v>
      </c>
      <c r="AF14" s="221">
        <v>14.83</v>
      </c>
      <c r="AG14" s="221">
        <v>37.28</v>
      </c>
      <c r="AH14" s="221">
        <v>4.59</v>
      </c>
      <c r="AI14" s="221">
        <v>23.25</v>
      </c>
      <c r="AJ14" s="221">
        <v>6.98</v>
      </c>
      <c r="AK14" s="221">
        <v>2.36</v>
      </c>
      <c r="AL14" s="221">
        <v>4.43</v>
      </c>
      <c r="AM14" s="221">
        <v>0.92500000000000004</v>
      </c>
      <c r="AN14" s="221">
        <v>5.17</v>
      </c>
      <c r="AO14" s="221">
        <v>0.98499999999999999</v>
      </c>
      <c r="AP14" s="221">
        <v>2.79</v>
      </c>
      <c r="AQ14" s="221">
        <v>0.30199999999999999</v>
      </c>
      <c r="AR14" s="221">
        <v>2.0299999999999998</v>
      </c>
      <c r="AS14" s="221">
        <v>0.29699999999999999</v>
      </c>
      <c r="AT14" s="221">
        <v>4.13</v>
      </c>
      <c r="AU14" s="221">
        <v>0.70899999999999996</v>
      </c>
      <c r="AV14" s="221">
        <v>1.4</v>
      </c>
      <c r="AW14" s="221">
        <v>0.35899999999999999</v>
      </c>
      <c r="AX14" s="223">
        <v>1151.99856</v>
      </c>
      <c r="AY14" s="221">
        <v>85.207400000000007</v>
      </c>
      <c r="AZ14" s="223">
        <v>58.688400000000001</v>
      </c>
    </row>
    <row r="15" spans="1:59" x14ac:dyDescent="0.35">
      <c r="A15" s="301" t="s">
        <v>1417</v>
      </c>
      <c r="B15" s="301">
        <v>1959.33</v>
      </c>
      <c r="C15" s="301">
        <v>304.8</v>
      </c>
      <c r="D15" s="221">
        <v>50.168700000000001</v>
      </c>
      <c r="E15" s="221">
        <v>2.6244999999999998</v>
      </c>
      <c r="F15" s="221">
        <v>12.4374</v>
      </c>
      <c r="G15" s="222">
        <v>6.0699999999999997E-2</v>
      </c>
      <c r="H15" s="221">
        <v>10.271800000000001</v>
      </c>
      <c r="I15" s="222">
        <v>0.1181</v>
      </c>
      <c r="J15" s="221">
        <v>7.4494999999999996</v>
      </c>
      <c r="K15" s="221">
        <v>13.1913</v>
      </c>
      <c r="L15" s="221">
        <v>1.9801</v>
      </c>
      <c r="M15" s="222">
        <v>3.4200000000000001E-2</v>
      </c>
      <c r="N15" s="222">
        <v>0.48909999999999998</v>
      </c>
      <c r="O15" s="222">
        <v>0.37559999999999999</v>
      </c>
      <c r="P15" s="222">
        <v>6.6600000000000006E-2</v>
      </c>
      <c r="Q15" s="222">
        <v>1.49E-2</v>
      </c>
      <c r="R15" s="222">
        <v>0.13109999999999999</v>
      </c>
      <c r="S15" s="221">
        <v>99.413600000000002</v>
      </c>
      <c r="T15" s="221">
        <v>109.024560663244</v>
      </c>
      <c r="U15" s="221">
        <v>0.576120949051112</v>
      </c>
      <c r="V15" s="221">
        <v>2.9680730880133499</v>
      </c>
      <c r="W15" s="221">
        <v>1.6413278293083999</v>
      </c>
      <c r="X15" s="221">
        <v>26.75</v>
      </c>
      <c r="Y15" s="221">
        <v>339.99</v>
      </c>
      <c r="Z15" s="221">
        <v>9.19</v>
      </c>
      <c r="AA15" s="221">
        <v>399.31</v>
      </c>
      <c r="AB15" s="221">
        <v>23.76</v>
      </c>
      <c r="AC15" s="221">
        <v>164.35</v>
      </c>
      <c r="AD15" s="221">
        <v>14.77</v>
      </c>
      <c r="AE15" s="221">
        <v>133.96</v>
      </c>
      <c r="AF15" s="221">
        <v>16.64</v>
      </c>
      <c r="AG15" s="221">
        <v>36.130000000000003</v>
      </c>
      <c r="AH15" s="221">
        <v>4.1900000000000004</v>
      </c>
      <c r="AI15" s="221">
        <v>23.52</v>
      </c>
      <c r="AJ15" s="221">
        <v>4.29</v>
      </c>
      <c r="AK15" s="221">
        <v>1.71</v>
      </c>
      <c r="AL15" s="221">
        <v>4.55</v>
      </c>
      <c r="AM15" s="221">
        <v>0.88</v>
      </c>
      <c r="AN15" s="221">
        <v>4.3899999999999997</v>
      </c>
      <c r="AO15" s="221">
        <v>0.70199999999999996</v>
      </c>
      <c r="AP15" s="221">
        <v>2.04</v>
      </c>
      <c r="AQ15" s="221">
        <v>0.245</v>
      </c>
      <c r="AR15" s="221">
        <v>1.67</v>
      </c>
      <c r="AS15" s="221">
        <v>0.245</v>
      </c>
      <c r="AT15" s="221">
        <v>3.19</v>
      </c>
      <c r="AU15" s="221">
        <v>0.76</v>
      </c>
      <c r="AV15" s="221">
        <v>1</v>
      </c>
      <c r="AW15" s="221">
        <v>0.52</v>
      </c>
      <c r="AX15" s="223">
        <v>1163.73495</v>
      </c>
      <c r="AY15" s="221">
        <v>87.117699999999999</v>
      </c>
      <c r="AZ15" s="223">
        <v>58.963200000000001</v>
      </c>
    </row>
    <row r="16" spans="1:59" x14ac:dyDescent="0.35">
      <c r="A16" s="301" t="s">
        <v>1418</v>
      </c>
      <c r="B16" s="301">
        <v>1959.33</v>
      </c>
      <c r="C16" s="301">
        <v>304.8</v>
      </c>
      <c r="D16" s="221">
        <v>50.199100000000001</v>
      </c>
      <c r="E16" s="221">
        <v>2.3597000000000001</v>
      </c>
      <c r="F16" s="221">
        <v>12.647399999999999</v>
      </c>
      <c r="G16" s="222">
        <v>5.6099999999999997E-2</v>
      </c>
      <c r="H16" s="221">
        <v>9.4331999999999994</v>
      </c>
      <c r="I16" s="222">
        <v>0.14610000000000001</v>
      </c>
      <c r="J16" s="221">
        <v>7.5171000000000001</v>
      </c>
      <c r="K16" s="221">
        <v>13.900600000000001</v>
      </c>
      <c r="L16" s="221">
        <v>1.6907000000000001</v>
      </c>
      <c r="M16" s="222">
        <v>2.1600000000000001E-2</v>
      </c>
      <c r="N16" s="222">
        <v>0.48620000000000002</v>
      </c>
      <c r="O16" s="222">
        <v>0.27950000000000003</v>
      </c>
      <c r="P16" s="222">
        <v>4.9200000000000001E-2</v>
      </c>
      <c r="Q16" s="222">
        <v>1.2200000000000001E-2</v>
      </c>
      <c r="R16" s="222">
        <v>4.0500000000000001E-2</v>
      </c>
      <c r="S16" s="221">
        <v>98.839200000000005</v>
      </c>
      <c r="T16" s="221">
        <v>94.442561355042898</v>
      </c>
      <c r="U16" s="221">
        <v>0.55973655214739004</v>
      </c>
      <c r="V16" s="221">
        <v>2.87311091281794</v>
      </c>
      <c r="W16" s="221">
        <v>1.4371966898488</v>
      </c>
      <c r="X16" s="221">
        <v>34.36</v>
      </c>
      <c r="Y16" s="221">
        <v>341.48</v>
      </c>
      <c r="Z16" s="221">
        <v>9.34</v>
      </c>
      <c r="AA16" s="221">
        <v>331.89</v>
      </c>
      <c r="AB16" s="221">
        <v>19.25</v>
      </c>
      <c r="AC16" s="221">
        <v>114.98</v>
      </c>
      <c r="AD16" s="221">
        <v>13.16</v>
      </c>
      <c r="AE16" s="221">
        <v>126.51</v>
      </c>
      <c r="AF16" s="221">
        <v>16.62</v>
      </c>
      <c r="AG16" s="221">
        <v>32.54</v>
      </c>
      <c r="AH16" s="221">
        <v>4.29</v>
      </c>
      <c r="AI16" s="221">
        <v>18.440000000000001</v>
      </c>
      <c r="AJ16" s="221">
        <v>5.03</v>
      </c>
      <c r="AK16" s="221">
        <v>1.73</v>
      </c>
      <c r="AL16" s="221">
        <v>4.66</v>
      </c>
      <c r="AM16" s="221">
        <v>0.70799999999999996</v>
      </c>
      <c r="AN16" s="221">
        <v>5.34</v>
      </c>
      <c r="AO16" s="221">
        <v>0.95099999999999996</v>
      </c>
      <c r="AP16" s="221">
        <v>1.52</v>
      </c>
      <c r="AQ16" s="221">
        <v>0.27500000000000002</v>
      </c>
      <c r="AR16" s="221">
        <v>1.61</v>
      </c>
      <c r="AS16" s="221">
        <v>0.20899999999999999</v>
      </c>
      <c r="AT16" s="221">
        <v>3.39</v>
      </c>
      <c r="AU16" s="221">
        <v>0.86</v>
      </c>
      <c r="AV16" s="221">
        <v>0.71</v>
      </c>
      <c r="AW16" s="221">
        <v>0.41899999999999998</v>
      </c>
      <c r="AX16" s="223">
        <v>1165.0937100000001</v>
      </c>
      <c r="AY16" s="221">
        <v>87.008499999999998</v>
      </c>
      <c r="AZ16" s="223">
        <v>61.221800000000002</v>
      </c>
    </row>
    <row r="17" spans="1:52" x14ac:dyDescent="0.35">
      <c r="A17" s="301" t="s">
        <v>1419</v>
      </c>
      <c r="B17" s="301">
        <v>1959.33</v>
      </c>
      <c r="C17" s="301">
        <v>304.8</v>
      </c>
      <c r="D17" s="221">
        <v>50.744100000000003</v>
      </c>
      <c r="E17" s="221">
        <v>2.6070000000000002</v>
      </c>
      <c r="F17" s="221">
        <v>13.173400000000001</v>
      </c>
      <c r="G17" s="222">
        <v>5.4100000000000002E-2</v>
      </c>
      <c r="H17" s="221">
        <v>9.4359999999999999</v>
      </c>
      <c r="I17" s="222">
        <v>0.43190000000000001</v>
      </c>
      <c r="J17" s="221">
        <v>6.2473000000000001</v>
      </c>
      <c r="K17" s="221">
        <v>14.4093</v>
      </c>
      <c r="L17" s="221">
        <v>1.9741</v>
      </c>
      <c r="M17" s="222">
        <v>0.21690000000000001</v>
      </c>
      <c r="N17" s="222">
        <v>0.28849999999999998</v>
      </c>
      <c r="O17" s="222">
        <v>0.1244</v>
      </c>
      <c r="P17" s="222">
        <v>2.1100000000000001E-2</v>
      </c>
      <c r="Q17" s="222">
        <v>1.9199999999999998E-2</v>
      </c>
      <c r="R17" s="222">
        <v>9.1300000000000006E-2</v>
      </c>
      <c r="S17" s="221">
        <v>99.8386</v>
      </c>
      <c r="T17" s="221">
        <v>39.599697092909999</v>
      </c>
      <c r="U17" s="221">
        <v>0.57215937716036902</v>
      </c>
      <c r="V17" s="221">
        <v>3.0114088644550701</v>
      </c>
      <c r="W17" s="221">
        <v>0.62507472099630701</v>
      </c>
      <c r="X17" s="221">
        <v>36.049999999999997</v>
      </c>
      <c r="Y17" s="221">
        <v>360.96</v>
      </c>
      <c r="Z17" s="221">
        <v>2.56</v>
      </c>
      <c r="AA17" s="221">
        <v>675.22</v>
      </c>
      <c r="AB17" s="221">
        <v>24.54</v>
      </c>
      <c r="AC17" s="221">
        <v>124.45</v>
      </c>
      <c r="AD17" s="221">
        <v>7.07</v>
      </c>
      <c r="AE17" s="221">
        <v>68.39</v>
      </c>
      <c r="AF17" s="221">
        <v>9.31</v>
      </c>
      <c r="AG17" s="221">
        <v>19.899999999999999</v>
      </c>
      <c r="AH17" s="221">
        <v>3.29</v>
      </c>
      <c r="AI17" s="221">
        <v>18.829999999999998</v>
      </c>
      <c r="AJ17" s="221">
        <v>6.09</v>
      </c>
      <c r="AK17" s="221">
        <v>1.81</v>
      </c>
      <c r="AL17" s="221">
        <v>5.57</v>
      </c>
      <c r="AM17" s="221">
        <v>0.59</v>
      </c>
      <c r="AN17" s="221">
        <v>5.6</v>
      </c>
      <c r="AO17" s="221">
        <v>0.95</v>
      </c>
      <c r="AP17" s="221">
        <v>1.89</v>
      </c>
      <c r="AQ17" s="221">
        <v>0.317</v>
      </c>
      <c r="AR17" s="221">
        <v>2.38</v>
      </c>
      <c r="AS17" s="221">
        <v>0.32400000000000001</v>
      </c>
      <c r="AT17" s="221">
        <v>1.73</v>
      </c>
      <c r="AU17" s="221">
        <v>0.39</v>
      </c>
      <c r="AV17" s="221">
        <v>0.63</v>
      </c>
      <c r="AW17" s="221">
        <v>6.6000000000000003E-2</v>
      </c>
      <c r="AX17" s="223">
        <v>1139.5707299999999</v>
      </c>
      <c r="AY17" s="221">
        <v>87.008499999999998</v>
      </c>
      <c r="AZ17" s="223">
        <v>56.741599999999998</v>
      </c>
    </row>
    <row r="18" spans="1:52" x14ac:dyDescent="0.35">
      <c r="A18" s="301" t="s">
        <v>1420</v>
      </c>
      <c r="B18" s="301">
        <v>1959.33</v>
      </c>
      <c r="C18" s="301">
        <v>304.8</v>
      </c>
      <c r="D18" s="221">
        <v>48.887300000000003</v>
      </c>
      <c r="E18" s="221">
        <v>3.0853000000000002</v>
      </c>
      <c r="F18" s="221">
        <v>13.1112</v>
      </c>
      <c r="G18" s="222">
        <v>5.9799999999999999E-2</v>
      </c>
      <c r="H18" s="221">
        <v>8.7836999999999996</v>
      </c>
      <c r="I18" s="222">
        <v>0.12559999999999999</v>
      </c>
      <c r="J18" s="221">
        <v>8.6334999999999997</v>
      </c>
      <c r="K18" s="221">
        <v>12.391299999999999</v>
      </c>
      <c r="L18" s="221">
        <v>2.3239999999999998</v>
      </c>
      <c r="M18" s="222">
        <v>4.2299999999999997E-2</v>
      </c>
      <c r="N18" s="222">
        <v>0.54820000000000002</v>
      </c>
      <c r="O18" s="222">
        <v>0.29609999999999997</v>
      </c>
      <c r="P18" s="222">
        <v>5.7599999999999998E-2</v>
      </c>
      <c r="Q18" s="222">
        <v>1.41E-2</v>
      </c>
      <c r="R18" s="222">
        <v>0.2545</v>
      </c>
      <c r="S18" s="221">
        <v>98.614500000000007</v>
      </c>
      <c r="T18" s="221">
        <v>186.657001745836</v>
      </c>
      <c r="U18" s="221">
        <v>0.55863629479666999</v>
      </c>
      <c r="V18" s="221">
        <v>2.8874340297919399</v>
      </c>
      <c r="W18" s="221">
        <v>1.5861803690593299</v>
      </c>
      <c r="X18" s="221">
        <v>29.82</v>
      </c>
      <c r="Y18" s="221">
        <v>326.63</v>
      </c>
      <c r="Z18" s="221">
        <v>13.82</v>
      </c>
      <c r="AA18" s="221">
        <v>388.5</v>
      </c>
      <c r="AB18" s="221">
        <v>21.13</v>
      </c>
      <c r="AC18" s="221">
        <v>180.83</v>
      </c>
      <c r="AD18" s="221">
        <v>16.559999999999999</v>
      </c>
      <c r="AE18" s="221">
        <v>118.74</v>
      </c>
      <c r="AF18" s="221">
        <v>16.55</v>
      </c>
      <c r="AG18" s="221">
        <v>39.99</v>
      </c>
      <c r="AH18" s="221">
        <v>5.65</v>
      </c>
      <c r="AI18" s="221">
        <v>26.25</v>
      </c>
      <c r="AJ18" s="221">
        <v>7.02</v>
      </c>
      <c r="AK18" s="221">
        <v>2.2599999999999998</v>
      </c>
      <c r="AL18" s="221">
        <v>5.84</v>
      </c>
      <c r="AM18" s="221">
        <v>0.79</v>
      </c>
      <c r="AN18" s="221">
        <v>4.6399999999999997</v>
      </c>
      <c r="AO18" s="221">
        <v>1.01</v>
      </c>
      <c r="AP18" s="221">
        <v>2.14</v>
      </c>
      <c r="AQ18" s="221">
        <v>0.315</v>
      </c>
      <c r="AR18" s="221">
        <v>1.49</v>
      </c>
      <c r="AS18" s="221">
        <v>0.24299999999999999</v>
      </c>
      <c r="AT18" s="221">
        <v>3.35</v>
      </c>
      <c r="AU18" s="221">
        <v>0.79</v>
      </c>
      <c r="AV18" s="221">
        <v>3.72</v>
      </c>
      <c r="AW18" s="221">
        <v>0.32</v>
      </c>
      <c r="AX18" s="223">
        <v>1187.5333499999999</v>
      </c>
      <c r="AY18" s="221">
        <v>87.208299999999994</v>
      </c>
      <c r="AZ18" s="223">
        <v>66.070800000000006</v>
      </c>
    </row>
    <row r="19" spans="1:52" x14ac:dyDescent="0.35">
      <c r="A19" s="301" t="s">
        <v>1421</v>
      </c>
      <c r="B19" s="301">
        <v>1959.33</v>
      </c>
      <c r="C19" s="301">
        <v>304.8</v>
      </c>
      <c r="D19" s="221">
        <v>49.823399999999999</v>
      </c>
      <c r="E19" s="221">
        <v>2.8751000000000002</v>
      </c>
      <c r="F19" s="221">
        <v>13.4613</v>
      </c>
      <c r="G19" s="222">
        <v>3.8399999999999997E-2</v>
      </c>
      <c r="H19" s="221">
        <v>9.51</v>
      </c>
      <c r="I19" s="222">
        <v>0.15659999999999999</v>
      </c>
      <c r="J19" s="221">
        <v>7.2781000000000002</v>
      </c>
      <c r="K19" s="221">
        <v>12.536099999999999</v>
      </c>
      <c r="L19" s="221">
        <v>2.3481000000000001</v>
      </c>
      <c r="M19" s="222">
        <v>4.4900000000000002E-2</v>
      </c>
      <c r="N19" s="222">
        <v>0.60009999999999997</v>
      </c>
      <c r="O19" s="222">
        <v>0.313</v>
      </c>
      <c r="P19" s="222">
        <v>5.6500000000000002E-2</v>
      </c>
      <c r="Q19" s="222">
        <v>1.9E-2</v>
      </c>
      <c r="R19" s="222">
        <v>0.20930000000000001</v>
      </c>
      <c r="S19" s="221">
        <v>99.269900000000007</v>
      </c>
      <c r="T19" s="221">
        <v>93.440763426667502</v>
      </c>
      <c r="U19" s="221">
        <v>0.58635674988888997</v>
      </c>
      <c r="V19" s="221">
        <v>3.1060242599116998</v>
      </c>
      <c r="W19" s="221">
        <v>1.81996211547843</v>
      </c>
      <c r="X19" s="221">
        <v>27.22</v>
      </c>
      <c r="Y19" s="221">
        <v>323.29000000000002</v>
      </c>
      <c r="Z19" s="221">
        <v>10.44</v>
      </c>
      <c r="AA19" s="221">
        <v>389.32</v>
      </c>
      <c r="AB19" s="221">
        <v>21.43</v>
      </c>
      <c r="AC19" s="221">
        <v>170.76</v>
      </c>
      <c r="AD19" s="221">
        <v>16.38</v>
      </c>
      <c r="AE19" s="221">
        <v>130.78</v>
      </c>
      <c r="AF19" s="221">
        <v>18.739999999999998</v>
      </c>
      <c r="AG19" s="221">
        <v>40.35</v>
      </c>
      <c r="AH19" s="221">
        <v>4.62</v>
      </c>
      <c r="AI19" s="221">
        <v>26.5</v>
      </c>
      <c r="AJ19" s="221">
        <v>4.46</v>
      </c>
      <c r="AK19" s="221">
        <v>1.84</v>
      </c>
      <c r="AL19" s="221">
        <v>4.8499999999999996</v>
      </c>
      <c r="AM19" s="221">
        <v>0.93</v>
      </c>
      <c r="AN19" s="221">
        <v>4.51</v>
      </c>
      <c r="AO19" s="221">
        <v>0.97</v>
      </c>
      <c r="AP19" s="221">
        <v>2.04</v>
      </c>
      <c r="AQ19" s="221">
        <v>0.29399999999999998</v>
      </c>
      <c r="AR19" s="221">
        <v>1.39</v>
      </c>
      <c r="AS19" s="221">
        <v>0.223</v>
      </c>
      <c r="AT19" s="221">
        <v>4.12</v>
      </c>
      <c r="AU19" s="221">
        <v>0.74</v>
      </c>
      <c r="AV19" s="221">
        <v>1.61</v>
      </c>
      <c r="AW19" s="221">
        <v>0.6</v>
      </c>
      <c r="AX19" s="223">
        <v>1160.28981</v>
      </c>
      <c r="AY19" s="221">
        <v>87.208299999999994</v>
      </c>
      <c r="AZ19" s="223">
        <v>60.257899999999999</v>
      </c>
    </row>
    <row r="20" spans="1:52" x14ac:dyDescent="0.35">
      <c r="A20" s="301" t="s">
        <v>1422</v>
      </c>
      <c r="B20" s="301">
        <v>1959.33</v>
      </c>
      <c r="C20" s="301">
        <v>304.8</v>
      </c>
      <c r="D20" s="221">
        <v>50.803699999999999</v>
      </c>
      <c r="E20" s="221">
        <v>2.7770999999999999</v>
      </c>
      <c r="F20" s="221">
        <v>13.3568</v>
      </c>
      <c r="G20" s="222">
        <v>5.425E-2</v>
      </c>
      <c r="H20" s="221">
        <v>9.8733500000000003</v>
      </c>
      <c r="I20" s="222">
        <v>0.16375000000000001</v>
      </c>
      <c r="J20" s="221">
        <v>7.3808499999999997</v>
      </c>
      <c r="K20" s="221">
        <v>11.972849999999999</v>
      </c>
      <c r="L20" s="221">
        <v>2.4641500000000001</v>
      </c>
      <c r="M20" s="222">
        <v>3.1699999999999999E-2</v>
      </c>
      <c r="N20" s="222">
        <v>0.58909999999999996</v>
      </c>
      <c r="O20" s="222">
        <v>0.27434999999999998</v>
      </c>
      <c r="P20" s="222">
        <v>6.0150000000000002E-2</v>
      </c>
      <c r="Q20" s="222">
        <v>1.89E-2</v>
      </c>
      <c r="R20" s="222">
        <v>0.27439999999999998</v>
      </c>
      <c r="S20" s="221">
        <v>100.0954</v>
      </c>
      <c r="T20" s="221">
        <v>508.74449859624099</v>
      </c>
      <c r="U20" s="221">
        <v>0.56214604790033995</v>
      </c>
      <c r="V20" s="221">
        <v>3.4607206492853599</v>
      </c>
      <c r="W20" s="221">
        <v>1.51909504716863</v>
      </c>
      <c r="X20" s="221">
        <v>33.22</v>
      </c>
      <c r="Y20" s="221">
        <v>339.82</v>
      </c>
      <c r="Z20" s="221">
        <v>11.31</v>
      </c>
      <c r="AA20" s="221">
        <v>391.11</v>
      </c>
      <c r="AB20" s="221">
        <v>22.17</v>
      </c>
      <c r="AC20" s="221">
        <v>145.6</v>
      </c>
      <c r="AD20" s="221">
        <v>15.73</v>
      </c>
      <c r="AE20" s="221">
        <v>142.01</v>
      </c>
      <c r="AF20" s="221">
        <v>16.02</v>
      </c>
      <c r="AG20" s="221">
        <v>38.47</v>
      </c>
      <c r="AH20" s="221">
        <v>4.8</v>
      </c>
      <c r="AI20" s="221">
        <v>24.34</v>
      </c>
      <c r="AJ20" s="221">
        <v>5.66</v>
      </c>
      <c r="AK20" s="221">
        <v>2.09</v>
      </c>
      <c r="AL20" s="221">
        <v>5.5</v>
      </c>
      <c r="AM20" s="221">
        <v>0.85099999999999998</v>
      </c>
      <c r="AN20" s="221">
        <v>4.93</v>
      </c>
      <c r="AO20" s="221">
        <v>0.92300000000000004</v>
      </c>
      <c r="AP20" s="221">
        <v>2.39</v>
      </c>
      <c r="AQ20" s="221">
        <v>0.33900000000000002</v>
      </c>
      <c r="AR20" s="221">
        <v>1.95</v>
      </c>
      <c r="AS20" s="221">
        <v>0.28799999999999998</v>
      </c>
      <c r="AT20" s="221">
        <v>4.32</v>
      </c>
      <c r="AU20" s="221">
        <v>0.99299999999999999</v>
      </c>
      <c r="AV20" s="221">
        <v>0.91</v>
      </c>
      <c r="AW20" s="221">
        <v>0.43099999999999999</v>
      </c>
      <c r="AX20" s="223">
        <v>1162.3550849999999</v>
      </c>
      <c r="AY20" s="221">
        <v>85.223699999999994</v>
      </c>
      <c r="AZ20" s="223">
        <v>59.694400000000002</v>
      </c>
    </row>
    <row r="21" spans="1:52" x14ac:dyDescent="0.35">
      <c r="A21" s="301" t="s">
        <v>1423</v>
      </c>
      <c r="B21" s="301">
        <v>1959.33</v>
      </c>
      <c r="C21" s="301">
        <v>304.8</v>
      </c>
      <c r="D21" s="221">
        <v>50.8688</v>
      </c>
      <c r="E21" s="221">
        <v>2.7406000000000001</v>
      </c>
      <c r="F21" s="221">
        <v>13.9047</v>
      </c>
      <c r="G21" s="222">
        <v>6.88E-2</v>
      </c>
      <c r="H21" s="221">
        <v>8.3423999999999996</v>
      </c>
      <c r="I21" s="222">
        <v>0.14380000000000001</v>
      </c>
      <c r="J21" s="221">
        <v>5.8554000000000004</v>
      </c>
      <c r="K21" s="221">
        <v>12.927099999999999</v>
      </c>
      <c r="L21" s="221">
        <v>2.6568000000000001</v>
      </c>
      <c r="M21" s="222">
        <v>6.0000000000000001E-3</v>
      </c>
      <c r="N21" s="222">
        <v>0.5171</v>
      </c>
      <c r="O21" s="222">
        <v>0.4204</v>
      </c>
      <c r="P21" s="222">
        <v>7.7499999999999999E-2</v>
      </c>
      <c r="Q21" s="222">
        <v>1.0500000000000001E-2</v>
      </c>
      <c r="R21" s="222">
        <v>2.9899999999999999E-2</v>
      </c>
      <c r="S21" s="221">
        <v>98.569800000000001</v>
      </c>
      <c r="T21" s="221"/>
      <c r="U21" s="221">
        <v>0.583266453909559</v>
      </c>
      <c r="V21" s="221">
        <v>3.1843109372402498</v>
      </c>
      <c r="W21" s="221">
        <v>1.44314654558851</v>
      </c>
      <c r="X21" s="221">
        <v>33.9</v>
      </c>
      <c r="Y21" s="221">
        <v>303.86</v>
      </c>
      <c r="Z21" s="221">
        <v>9.2100000000000009</v>
      </c>
      <c r="AA21" s="221">
        <v>420.43</v>
      </c>
      <c r="AB21" s="221">
        <v>25.58</v>
      </c>
      <c r="AC21" s="221">
        <v>131.34</v>
      </c>
      <c r="AD21" s="221">
        <v>13.93</v>
      </c>
      <c r="AE21" s="221">
        <v>128.32</v>
      </c>
      <c r="AF21" s="221">
        <v>14.2</v>
      </c>
      <c r="AG21" s="221">
        <v>36.07</v>
      </c>
      <c r="AH21" s="221">
        <v>5.94</v>
      </c>
      <c r="AI21" s="221">
        <v>22.75</v>
      </c>
      <c r="AJ21" s="221">
        <v>6.45</v>
      </c>
      <c r="AK21" s="221">
        <v>2.3199999999999998</v>
      </c>
      <c r="AL21" s="221">
        <v>5.7</v>
      </c>
      <c r="AM21" s="221">
        <v>0.88700000000000001</v>
      </c>
      <c r="AN21" s="221">
        <v>5</v>
      </c>
      <c r="AO21" s="221">
        <v>1.0209999999999999</v>
      </c>
      <c r="AP21" s="221">
        <v>2.99</v>
      </c>
      <c r="AQ21" s="221">
        <v>0.34</v>
      </c>
      <c r="AR21" s="221">
        <v>2.5</v>
      </c>
      <c r="AS21" s="221">
        <v>0.24199999999999999</v>
      </c>
      <c r="AT21" s="221">
        <v>4.33</v>
      </c>
      <c r="AU21" s="221">
        <v>0.81</v>
      </c>
      <c r="AV21" s="221">
        <v>0.63</v>
      </c>
      <c r="AW21" s="221">
        <v>0.38500000000000001</v>
      </c>
      <c r="AX21" s="223">
        <v>1131.69354</v>
      </c>
      <c r="AY21" s="221">
        <v>88.109800000000007</v>
      </c>
      <c r="AZ21" s="223">
        <v>58.168900000000001</v>
      </c>
    </row>
    <row r="22" spans="1:52" x14ac:dyDescent="0.35">
      <c r="A22" s="301" t="s">
        <v>1424</v>
      </c>
      <c r="B22" s="301">
        <v>1959.33</v>
      </c>
      <c r="C22" s="301">
        <v>304.8</v>
      </c>
      <c r="D22" s="221"/>
      <c r="E22" s="221"/>
      <c r="F22" s="221"/>
      <c r="G22" s="221"/>
      <c r="H22" s="221"/>
      <c r="I22" s="221"/>
      <c r="J22" s="221"/>
      <c r="K22" s="221"/>
      <c r="L22" s="221"/>
      <c r="N22" s="221"/>
      <c r="O22" s="221"/>
      <c r="P22" s="221"/>
      <c r="Q22" s="221"/>
      <c r="R22" s="221"/>
      <c r="S22" s="221"/>
      <c r="T22" s="221">
        <v>432.69785729538899</v>
      </c>
      <c r="U22" s="221">
        <v>0.60483423563097305</v>
      </c>
      <c r="V22" s="221">
        <v>3.2994520032240402</v>
      </c>
      <c r="W22" s="221">
        <v>1.6336084115671601</v>
      </c>
      <c r="X22" s="221">
        <v>78.88</v>
      </c>
      <c r="Y22" s="221">
        <v>386.89</v>
      </c>
      <c r="Z22" s="221">
        <v>20.69</v>
      </c>
      <c r="AA22" s="221">
        <v>418.53</v>
      </c>
      <c r="AB22" s="221">
        <v>36.67</v>
      </c>
      <c r="AC22" s="221">
        <v>76.06</v>
      </c>
      <c r="AD22" s="221">
        <v>15.41</v>
      </c>
      <c r="AE22" s="221">
        <v>136.96</v>
      </c>
      <c r="AF22" s="221">
        <v>26.35</v>
      </c>
      <c r="AG22" s="221">
        <v>67.650000000000006</v>
      </c>
      <c r="AH22" s="221">
        <v>3.16</v>
      </c>
      <c r="AI22" s="221">
        <v>52.38</v>
      </c>
      <c r="AJ22" s="221">
        <v>13.11</v>
      </c>
      <c r="AK22" s="221">
        <v>2.61</v>
      </c>
      <c r="AL22" s="221">
        <v>15.6</v>
      </c>
      <c r="AM22" s="221"/>
      <c r="AN22" s="221">
        <v>4.71</v>
      </c>
      <c r="AO22" s="221">
        <v>1.67</v>
      </c>
      <c r="AP22" s="221">
        <v>6.05</v>
      </c>
      <c r="AQ22" s="221"/>
      <c r="AR22" s="221"/>
      <c r="AS22" s="221">
        <v>0.4</v>
      </c>
      <c r="AT22" s="221">
        <v>2.59</v>
      </c>
      <c r="AU22" s="221">
        <v>3.32</v>
      </c>
      <c r="AV22" s="221"/>
      <c r="AW22" s="221"/>
      <c r="AX22" s="223"/>
      <c r="AY22" s="221">
        <v>88.109800000000007</v>
      </c>
      <c r="AZ22" s="223"/>
    </row>
    <row r="23" spans="1:52" x14ac:dyDescent="0.35">
      <c r="A23" s="301" t="s">
        <v>1425</v>
      </c>
      <c r="B23" s="301">
        <v>1959.3320000000001</v>
      </c>
      <c r="C23" s="301">
        <v>518.16</v>
      </c>
      <c r="D23" s="221">
        <v>49.5839</v>
      </c>
      <c r="E23" s="221">
        <v>2.8795999999999999</v>
      </c>
      <c r="F23" s="221">
        <v>13.546099999999999</v>
      </c>
      <c r="G23" s="222">
        <v>0.1157</v>
      </c>
      <c r="H23" s="221">
        <v>9.0919000000000008</v>
      </c>
      <c r="I23" s="222">
        <v>0.1328</v>
      </c>
      <c r="J23" s="221">
        <v>6.6616999999999997</v>
      </c>
      <c r="K23" s="221">
        <v>13.340199999999999</v>
      </c>
      <c r="L23" s="221">
        <v>2.1844000000000001</v>
      </c>
      <c r="M23" s="222">
        <v>4.8099999999999997E-2</v>
      </c>
      <c r="N23" s="222">
        <v>0.49830000000000002</v>
      </c>
      <c r="O23" s="222">
        <v>0.30630000000000002</v>
      </c>
      <c r="P23" s="222">
        <v>7.0199999999999999E-2</v>
      </c>
      <c r="Q23" s="222">
        <v>4.6100000000000002E-2</v>
      </c>
      <c r="R23" s="222">
        <v>0.34250000000000003</v>
      </c>
      <c r="S23" s="221">
        <v>98.847800000000007</v>
      </c>
      <c r="T23" s="221">
        <v>306.882257858934</v>
      </c>
      <c r="U23" s="221">
        <v>0.62074883969688999</v>
      </c>
      <c r="V23" s="221">
        <v>3.2739584825538501</v>
      </c>
      <c r="W23" s="221">
        <v>2.5883743103145598</v>
      </c>
      <c r="X23" s="221">
        <v>33.119999999999997</v>
      </c>
      <c r="Y23" s="221">
        <v>325.39999999999998</v>
      </c>
      <c r="Z23" s="221">
        <v>9.15</v>
      </c>
      <c r="AA23" s="221">
        <v>335.86</v>
      </c>
      <c r="AB23" s="221">
        <v>23.56</v>
      </c>
      <c r="AC23" s="221">
        <v>152.04</v>
      </c>
      <c r="AD23" s="221">
        <v>15.64</v>
      </c>
      <c r="AE23" s="221">
        <v>126.34</v>
      </c>
      <c r="AF23" s="221">
        <v>15.67</v>
      </c>
      <c r="AG23" s="221">
        <v>35.39</v>
      </c>
      <c r="AH23" s="221">
        <v>4.7300000000000004</v>
      </c>
      <c r="AI23" s="221">
        <v>21.19</v>
      </c>
      <c r="AJ23" s="221">
        <v>6.07</v>
      </c>
      <c r="AK23" s="221">
        <v>2.2200000000000002</v>
      </c>
      <c r="AL23" s="221">
        <v>5.07</v>
      </c>
      <c r="AM23" s="221">
        <v>0.88400000000000001</v>
      </c>
      <c r="AN23" s="221">
        <v>5.24</v>
      </c>
      <c r="AO23" s="221">
        <v>0.92100000000000004</v>
      </c>
      <c r="AP23" s="221">
        <v>2.41</v>
      </c>
      <c r="AQ23" s="221">
        <v>0.42</v>
      </c>
      <c r="AR23" s="221">
        <v>1.93</v>
      </c>
      <c r="AS23" s="221">
        <v>0.30499999999999999</v>
      </c>
      <c r="AT23" s="221">
        <v>4.43</v>
      </c>
      <c r="AU23" s="221">
        <v>1.06</v>
      </c>
      <c r="AV23" s="221">
        <v>1.43</v>
      </c>
      <c r="AW23" s="221">
        <v>0.32700000000000001</v>
      </c>
      <c r="AX23" s="223">
        <v>1147.9001699999999</v>
      </c>
      <c r="AY23" s="221">
        <v>86.891999999999996</v>
      </c>
      <c r="AZ23" s="223">
        <v>59.210900000000002</v>
      </c>
    </row>
    <row r="24" spans="1:52" x14ac:dyDescent="0.35">
      <c r="A24" s="301" t="s">
        <v>1426</v>
      </c>
      <c r="B24" s="301">
        <v>1959.3320000000001</v>
      </c>
      <c r="C24" s="301">
        <v>518.16</v>
      </c>
      <c r="D24" s="221">
        <v>50.533200000000001</v>
      </c>
      <c r="E24" s="221">
        <v>2.6492</v>
      </c>
      <c r="F24" s="221">
        <v>13.6191</v>
      </c>
      <c r="G24" s="222">
        <v>7.4450000000000002E-2</v>
      </c>
      <c r="H24" s="221">
        <v>9.6134500000000003</v>
      </c>
      <c r="I24" s="222">
        <v>0.1406</v>
      </c>
      <c r="J24" s="221">
        <v>7.5087999999999999</v>
      </c>
      <c r="K24" s="221">
        <v>12.8164</v>
      </c>
      <c r="L24" s="221">
        <v>2.4307500000000002</v>
      </c>
      <c r="M24" s="222">
        <v>5.7349999999999998E-2</v>
      </c>
      <c r="N24" s="222">
        <v>0.45034999999999997</v>
      </c>
      <c r="O24" s="222">
        <v>0.2606</v>
      </c>
      <c r="P24" s="222">
        <v>7.5950000000000004E-2</v>
      </c>
      <c r="Q24" s="222">
        <v>3.3500000000000002E-2</v>
      </c>
      <c r="R24" s="222">
        <v>0.28194999999999998</v>
      </c>
      <c r="S24" s="221">
        <v>100.54564999999999</v>
      </c>
      <c r="T24" s="221">
        <v>139.06092873680001</v>
      </c>
      <c r="U24" s="221">
        <v>0.635974212099646</v>
      </c>
      <c r="V24" s="221">
        <v>3.4926724588207101</v>
      </c>
      <c r="W24" s="221">
        <v>2.7373435197006399</v>
      </c>
      <c r="X24" s="221">
        <v>32.76</v>
      </c>
      <c r="Y24" s="221">
        <v>336.94</v>
      </c>
      <c r="Z24" s="221">
        <v>7.25</v>
      </c>
      <c r="AA24" s="221">
        <v>346.38</v>
      </c>
      <c r="AB24" s="221">
        <v>25.68</v>
      </c>
      <c r="AC24" s="221">
        <v>141.21</v>
      </c>
      <c r="AD24" s="221">
        <v>11.18</v>
      </c>
      <c r="AE24" s="221">
        <v>108.41</v>
      </c>
      <c r="AF24" s="221">
        <v>12.52</v>
      </c>
      <c r="AG24" s="221">
        <v>27.69</v>
      </c>
      <c r="AH24" s="221">
        <v>4.3099999999999996</v>
      </c>
      <c r="AI24" s="221">
        <v>23.25</v>
      </c>
      <c r="AJ24" s="221">
        <v>6.51</v>
      </c>
      <c r="AK24" s="221">
        <v>2.19</v>
      </c>
      <c r="AL24" s="221">
        <v>5.52</v>
      </c>
      <c r="AM24" s="221">
        <v>0.95199999999999996</v>
      </c>
      <c r="AN24" s="221">
        <v>4.3600000000000003</v>
      </c>
      <c r="AO24" s="221">
        <v>0.95</v>
      </c>
      <c r="AP24" s="221">
        <v>2.4900000000000002</v>
      </c>
      <c r="AQ24" s="221">
        <v>0.307</v>
      </c>
      <c r="AR24" s="221">
        <v>1.94</v>
      </c>
      <c r="AS24" s="221">
        <v>0.215</v>
      </c>
      <c r="AT24" s="221">
        <v>3.72</v>
      </c>
      <c r="AU24" s="221">
        <v>0.56200000000000006</v>
      </c>
      <c r="AV24" s="221">
        <v>0.98</v>
      </c>
      <c r="AW24" s="221">
        <v>0.28899999999999998</v>
      </c>
      <c r="AX24" s="223">
        <v>1164.92688</v>
      </c>
      <c r="AY24" s="221">
        <v>87.177000000000007</v>
      </c>
      <c r="AZ24" s="223">
        <v>60.745100000000001</v>
      </c>
    </row>
    <row r="25" spans="1:52" x14ac:dyDescent="0.35">
      <c r="A25" s="301" t="s">
        <v>1427</v>
      </c>
      <c r="B25" s="301">
        <v>1959.3320000000001</v>
      </c>
      <c r="C25" s="301">
        <v>518.16</v>
      </c>
      <c r="D25" s="221">
        <v>49.775350000000003</v>
      </c>
      <c r="E25" s="221">
        <v>2.7774000000000001</v>
      </c>
      <c r="F25" s="221">
        <v>13.56325</v>
      </c>
      <c r="G25" s="222">
        <v>6.8049999999999999E-2</v>
      </c>
      <c r="H25" s="221">
        <v>9.3210999999999995</v>
      </c>
      <c r="I25" s="222">
        <v>0.14365</v>
      </c>
      <c r="J25" s="221">
        <v>7.0316999999999998</v>
      </c>
      <c r="K25" s="221">
        <v>12.955249999999999</v>
      </c>
      <c r="L25" s="221">
        <v>2.3428499999999999</v>
      </c>
      <c r="M25" s="222">
        <v>6.9250000000000006E-2</v>
      </c>
      <c r="N25" s="222">
        <v>0.50060000000000004</v>
      </c>
      <c r="O25" s="222">
        <v>0.29599999999999999</v>
      </c>
      <c r="P25" s="222">
        <v>7.9750000000000001E-2</v>
      </c>
      <c r="Q25" s="222">
        <v>3.8649999999999997E-2</v>
      </c>
      <c r="R25" s="222">
        <v>0.30935000000000001</v>
      </c>
      <c r="S25" s="221">
        <v>99.272199999999998</v>
      </c>
      <c r="T25" s="221">
        <v>267.44354931709802</v>
      </c>
      <c r="U25" s="221">
        <v>0.63157400860253499</v>
      </c>
      <c r="V25" s="221">
        <v>3.4147846373185402</v>
      </c>
      <c r="W25" s="221">
        <v>2.8682864211904402</v>
      </c>
      <c r="X25" s="221">
        <v>37.770000000000003</v>
      </c>
      <c r="Y25" s="221">
        <v>357.64</v>
      </c>
      <c r="Z25" s="221">
        <v>11.52</v>
      </c>
      <c r="AA25" s="221">
        <v>424.06</v>
      </c>
      <c r="AB25" s="221">
        <v>24.99</v>
      </c>
      <c r="AC25" s="221">
        <v>182.47</v>
      </c>
      <c r="AD25" s="221">
        <v>17.72</v>
      </c>
      <c r="AE25" s="221">
        <v>140.63</v>
      </c>
      <c r="AF25" s="221">
        <v>15.08</v>
      </c>
      <c r="AG25" s="221">
        <v>36.29</v>
      </c>
      <c r="AH25" s="221">
        <v>4.87</v>
      </c>
      <c r="AI25" s="221">
        <v>21.81</v>
      </c>
      <c r="AJ25" s="221">
        <v>7.39</v>
      </c>
      <c r="AK25" s="221">
        <v>2.2200000000000002</v>
      </c>
      <c r="AL25" s="221">
        <v>4.6100000000000003</v>
      </c>
      <c r="AM25" s="221">
        <v>0.9</v>
      </c>
      <c r="AN25" s="221">
        <v>5.47</v>
      </c>
      <c r="AO25" s="221">
        <v>1.19</v>
      </c>
      <c r="AP25" s="221">
        <v>2.57</v>
      </c>
      <c r="AQ25" s="221">
        <v>0.5</v>
      </c>
      <c r="AR25" s="221">
        <v>1.56</v>
      </c>
      <c r="AS25" s="221">
        <v>0.127</v>
      </c>
      <c r="AT25" s="221">
        <v>3.98</v>
      </c>
      <c r="AU25" s="221">
        <v>0.73</v>
      </c>
      <c r="AV25" s="221">
        <v>2.25</v>
      </c>
      <c r="AW25" s="221">
        <v>0.39</v>
      </c>
      <c r="AX25" s="223">
        <v>1155.33717</v>
      </c>
      <c r="AY25" s="221">
        <v>87.177000000000007</v>
      </c>
      <c r="AZ25" s="223">
        <v>59.9131</v>
      </c>
    </row>
    <row r="26" spans="1:52" x14ac:dyDescent="0.35">
      <c r="A26" s="301" t="s">
        <v>1428</v>
      </c>
      <c r="B26" s="301">
        <v>1959.3320000000001</v>
      </c>
      <c r="C26" s="301">
        <v>518.16</v>
      </c>
      <c r="D26" s="221">
        <v>49.899933333333301</v>
      </c>
      <c r="E26" s="221">
        <v>2.85693333333333</v>
      </c>
      <c r="F26" s="221">
        <v>13.0949666666667</v>
      </c>
      <c r="G26" s="222">
        <v>5.1666666666666701E-2</v>
      </c>
      <c r="H26" s="221">
        <v>10.4540666666667</v>
      </c>
      <c r="I26" s="222">
        <v>0.16569999999999999</v>
      </c>
      <c r="J26" s="221">
        <v>7.5572999999999997</v>
      </c>
      <c r="K26" s="221">
        <v>12.144299999999999</v>
      </c>
      <c r="L26" s="221">
        <v>2.3538000000000001</v>
      </c>
      <c r="M26" s="222">
        <v>3.19333333333333E-2</v>
      </c>
      <c r="N26" s="222">
        <v>0.55630000000000002</v>
      </c>
      <c r="O26" s="222">
        <v>0.28670000000000001</v>
      </c>
      <c r="P26" s="222">
        <v>7.0066666666666694E-2</v>
      </c>
      <c r="Q26" s="222">
        <v>1.61E-2</v>
      </c>
      <c r="R26" s="222">
        <v>0.29126666666666701</v>
      </c>
      <c r="S26" s="221">
        <v>99.831033333333394</v>
      </c>
      <c r="T26" s="221">
        <v>88.938370938788296</v>
      </c>
      <c r="U26" s="221">
        <v>0.62835954024460206</v>
      </c>
      <c r="V26" s="221">
        <v>3.5596590693111199</v>
      </c>
      <c r="W26" s="221">
        <v>2.8531854645919501</v>
      </c>
      <c r="X26" s="221">
        <v>30.445</v>
      </c>
      <c r="Y26" s="221">
        <v>317.745</v>
      </c>
      <c r="Z26" s="221">
        <v>11.095000000000001</v>
      </c>
      <c r="AA26" s="221">
        <v>387.38</v>
      </c>
      <c r="AB26" s="221">
        <v>22.18</v>
      </c>
      <c r="AC26" s="221">
        <v>147.30500000000001</v>
      </c>
      <c r="AD26" s="221">
        <v>15.9</v>
      </c>
      <c r="AE26" s="221">
        <v>138.005</v>
      </c>
      <c r="AF26" s="221">
        <v>17.265000000000001</v>
      </c>
      <c r="AG26" s="221">
        <v>39.634999999999998</v>
      </c>
      <c r="AH26" s="221">
        <v>5.415</v>
      </c>
      <c r="AI26" s="221">
        <v>24.44</v>
      </c>
      <c r="AJ26" s="221">
        <v>6.21</v>
      </c>
      <c r="AK26" s="221">
        <v>2.2450000000000001</v>
      </c>
      <c r="AL26" s="221">
        <v>5.8</v>
      </c>
      <c r="AM26" s="221">
        <v>0.91349999999999998</v>
      </c>
      <c r="AN26" s="221">
        <v>4.8550000000000004</v>
      </c>
      <c r="AO26" s="221">
        <v>1.0125</v>
      </c>
      <c r="AP26" s="221">
        <v>2.2850000000000001</v>
      </c>
      <c r="AQ26" s="221">
        <v>0.33050000000000002</v>
      </c>
      <c r="AR26" s="221">
        <v>2.06</v>
      </c>
      <c r="AS26" s="221">
        <v>0.26350000000000001</v>
      </c>
      <c r="AT26" s="221">
        <v>3.9249999999999998</v>
      </c>
      <c r="AU26" s="221">
        <v>1.0589999999999999</v>
      </c>
      <c r="AV26" s="221">
        <v>1.1399999999999999</v>
      </c>
      <c r="AW26" s="221">
        <v>0.45250000000000001</v>
      </c>
      <c r="AX26" s="223">
        <v>1165.90173</v>
      </c>
      <c r="AY26" s="221">
        <v>87.874399999999994</v>
      </c>
      <c r="AZ26" s="223">
        <v>58.885199999999998</v>
      </c>
    </row>
    <row r="27" spans="1:52" x14ac:dyDescent="0.35">
      <c r="A27" s="301" t="s">
        <v>1429</v>
      </c>
      <c r="B27" s="301">
        <v>1959.3320000000001</v>
      </c>
      <c r="C27" s="301">
        <v>518.16</v>
      </c>
      <c r="D27" s="221">
        <v>50.431199999999997</v>
      </c>
      <c r="E27" s="221">
        <v>3.2113</v>
      </c>
      <c r="F27" s="221">
        <v>14.492699999999999</v>
      </c>
      <c r="G27" s="222">
        <v>6.9699999999999998E-2</v>
      </c>
      <c r="H27" s="221">
        <v>8.65</v>
      </c>
      <c r="I27" s="222">
        <v>0.1181</v>
      </c>
      <c r="J27" s="221">
        <v>6.0519999999999996</v>
      </c>
      <c r="K27" s="221">
        <v>13.089600000000001</v>
      </c>
      <c r="L27" s="221">
        <v>2.6804000000000001</v>
      </c>
      <c r="M27" s="222">
        <v>2.81E-2</v>
      </c>
      <c r="N27" s="222">
        <v>0.51880000000000004</v>
      </c>
      <c r="O27" s="222">
        <v>0.3175</v>
      </c>
      <c r="P27" s="222">
        <v>7.8100000000000003E-2</v>
      </c>
      <c r="Q27" s="222">
        <v>2.01E-2</v>
      </c>
      <c r="R27" s="222">
        <v>0.22700000000000001</v>
      </c>
      <c r="S27" s="221">
        <v>99.9846</v>
      </c>
      <c r="T27" s="221">
        <v>96.578251091985393</v>
      </c>
      <c r="U27" s="221">
        <v>0.60942028842270202</v>
      </c>
      <c r="V27" s="221">
        <v>3.31326961886153</v>
      </c>
      <c r="W27" s="221">
        <v>2.8875737948171998</v>
      </c>
      <c r="X27" s="221">
        <v>31.48</v>
      </c>
      <c r="Y27" s="221">
        <v>355.66</v>
      </c>
      <c r="Z27" s="221">
        <v>9.8699999999999992</v>
      </c>
      <c r="AA27" s="221">
        <v>375.11</v>
      </c>
      <c r="AB27" s="221">
        <v>23.11</v>
      </c>
      <c r="AC27" s="221">
        <v>139.85</v>
      </c>
      <c r="AD27" s="221">
        <v>16.920000000000002</v>
      </c>
      <c r="AE27" s="221">
        <v>142.97</v>
      </c>
      <c r="AF27" s="221">
        <v>16.84</v>
      </c>
      <c r="AG27" s="221">
        <v>37.869999999999997</v>
      </c>
      <c r="AH27" s="221">
        <v>5.14</v>
      </c>
      <c r="AI27" s="221">
        <v>26.29</v>
      </c>
      <c r="AJ27" s="221">
        <v>7.39</v>
      </c>
      <c r="AK27" s="221">
        <v>2.29</v>
      </c>
      <c r="AL27" s="221">
        <v>6.79</v>
      </c>
      <c r="AM27" s="221">
        <v>1.0900000000000001</v>
      </c>
      <c r="AN27" s="221">
        <v>5.82</v>
      </c>
      <c r="AO27" s="221">
        <v>1.06</v>
      </c>
      <c r="AP27" s="221">
        <v>2.57</v>
      </c>
      <c r="AQ27" s="221">
        <v>0.42699999999999999</v>
      </c>
      <c r="AR27" s="221">
        <v>2.2000000000000002</v>
      </c>
      <c r="AS27" s="221">
        <v>0.20799999999999999</v>
      </c>
      <c r="AT27" s="221">
        <v>4.4800000000000004</v>
      </c>
      <c r="AU27" s="221">
        <v>1.22</v>
      </c>
      <c r="AV27" s="221">
        <v>1.02</v>
      </c>
      <c r="AW27" s="221">
        <v>0.23799999999999999</v>
      </c>
      <c r="AX27" s="223">
        <v>1135.6451999999999</v>
      </c>
      <c r="AY27" s="221">
        <v>88.103999999999999</v>
      </c>
      <c r="AZ27" s="223">
        <v>58.0914</v>
      </c>
    </row>
    <row r="28" spans="1:52" x14ac:dyDescent="0.35">
      <c r="A28" s="301" t="s">
        <v>1430</v>
      </c>
      <c r="B28" s="301">
        <v>1959.3320000000001</v>
      </c>
      <c r="C28" s="301">
        <v>518.16</v>
      </c>
      <c r="D28" s="221">
        <v>49.625999999999998</v>
      </c>
      <c r="E28" s="221">
        <v>2.7801</v>
      </c>
      <c r="F28" s="221">
        <v>13.6706</v>
      </c>
      <c r="G28" s="222">
        <v>5.8099999999999999E-2</v>
      </c>
      <c r="H28" s="221">
        <v>11.468500000000001</v>
      </c>
      <c r="I28" s="222">
        <v>0.17269999999999999</v>
      </c>
      <c r="J28" s="221">
        <v>6.9836</v>
      </c>
      <c r="K28" s="221">
        <v>11.787699999999999</v>
      </c>
      <c r="L28" s="221">
        <v>2.4306000000000001</v>
      </c>
      <c r="M28" s="222">
        <v>3.5099999999999999E-2</v>
      </c>
      <c r="N28" s="222">
        <v>0.62880000000000003</v>
      </c>
      <c r="O28" s="222">
        <v>0.28810000000000002</v>
      </c>
      <c r="P28" s="222">
        <v>7.6499999999999999E-2</v>
      </c>
      <c r="Q28" s="222">
        <v>3.15E-2</v>
      </c>
      <c r="R28" s="222">
        <v>0.27150000000000002</v>
      </c>
      <c r="S28" s="221">
        <v>100.3094</v>
      </c>
      <c r="T28" s="221">
        <v>412.66765368510301</v>
      </c>
      <c r="U28" s="221">
        <v>0.58957311509778298</v>
      </c>
      <c r="V28" s="221">
        <v>4.0218017369389596</v>
      </c>
      <c r="W28" s="221">
        <v>3.2153909996082102</v>
      </c>
      <c r="X28" s="221">
        <v>31.3</v>
      </c>
      <c r="Y28" s="221">
        <v>324.49</v>
      </c>
      <c r="Z28" s="221">
        <v>13.6</v>
      </c>
      <c r="AA28" s="221">
        <v>414.15</v>
      </c>
      <c r="AB28" s="221">
        <v>21.73</v>
      </c>
      <c r="AC28" s="221">
        <v>179.06</v>
      </c>
      <c r="AD28" s="221">
        <v>15.65</v>
      </c>
      <c r="AE28" s="221">
        <v>138.61000000000001</v>
      </c>
      <c r="AF28" s="221">
        <v>16.29</v>
      </c>
      <c r="AG28" s="221">
        <v>38.29</v>
      </c>
      <c r="AH28" s="221">
        <v>5.52</v>
      </c>
      <c r="AI28" s="221">
        <v>25.19</v>
      </c>
      <c r="AJ28" s="221">
        <v>5.64</v>
      </c>
      <c r="AK28" s="221">
        <v>2.33</v>
      </c>
      <c r="AL28" s="221">
        <v>5.7</v>
      </c>
      <c r="AM28" s="221">
        <v>0.95699999999999996</v>
      </c>
      <c r="AN28" s="221">
        <v>5.45</v>
      </c>
      <c r="AO28" s="221">
        <v>1.1599999999999999</v>
      </c>
      <c r="AP28" s="221">
        <v>2.0499999999999998</v>
      </c>
      <c r="AQ28" s="221">
        <v>0.249</v>
      </c>
      <c r="AR28" s="221">
        <v>1.87</v>
      </c>
      <c r="AS28" s="221">
        <v>0.29799999999999999</v>
      </c>
      <c r="AT28" s="221">
        <v>4.4800000000000004</v>
      </c>
      <c r="AU28" s="221">
        <v>1.1000000000000001</v>
      </c>
      <c r="AV28" s="221">
        <v>1.37</v>
      </c>
      <c r="AW28" s="221">
        <v>0.39600000000000002</v>
      </c>
      <c r="AX28" s="223">
        <v>1154.3703599999999</v>
      </c>
      <c r="AY28" s="221">
        <v>86.868700000000004</v>
      </c>
      <c r="AZ28" s="223">
        <v>54.677799999999998</v>
      </c>
    </row>
    <row r="29" spans="1:52" x14ac:dyDescent="0.35">
      <c r="A29" s="301" t="s">
        <v>1431</v>
      </c>
      <c r="B29" s="301">
        <v>1959.3320000000001</v>
      </c>
      <c r="C29" s="301">
        <v>518.16</v>
      </c>
      <c r="D29" s="221">
        <v>49.34</v>
      </c>
      <c r="E29" s="221">
        <v>3.0078999999999998</v>
      </c>
      <c r="F29" s="221">
        <v>13.8592</v>
      </c>
      <c r="G29" s="222">
        <v>2.35E-2</v>
      </c>
      <c r="H29" s="221">
        <v>12.113799999999999</v>
      </c>
      <c r="I29" s="222">
        <v>0.1832</v>
      </c>
      <c r="J29" s="221">
        <v>5.5164</v>
      </c>
      <c r="K29" s="221">
        <v>11.7216</v>
      </c>
      <c r="L29" s="221">
        <v>2.6194999999999999</v>
      </c>
      <c r="M29" s="222">
        <v>1.8100000000000002E-2</v>
      </c>
      <c r="N29" s="222">
        <v>0.61509999999999998</v>
      </c>
      <c r="O29" s="222">
        <v>0.30880000000000002</v>
      </c>
      <c r="P29" s="222">
        <v>8.0399999999999999E-2</v>
      </c>
      <c r="Q29" s="222">
        <v>2.9000000000000001E-2</v>
      </c>
      <c r="R29" s="222">
        <v>0.26529999999999998</v>
      </c>
      <c r="S29" s="221">
        <v>99.701800000000006</v>
      </c>
      <c r="T29" s="221">
        <v>257.49583004695597</v>
      </c>
      <c r="U29" s="221">
        <v>0.60750283194513799</v>
      </c>
      <c r="V29" s="221">
        <v>4.0320396629534097</v>
      </c>
      <c r="W29" s="221">
        <v>3.1233047355884</v>
      </c>
      <c r="X29" s="221">
        <v>29.15</v>
      </c>
      <c r="Y29" s="221">
        <v>321.81</v>
      </c>
      <c r="Z29" s="221">
        <v>11.06</v>
      </c>
      <c r="AA29" s="221">
        <v>433.94</v>
      </c>
      <c r="AB29" s="221">
        <v>26.72</v>
      </c>
      <c r="AC29" s="221">
        <v>174.54</v>
      </c>
      <c r="AD29" s="221">
        <v>17.670000000000002</v>
      </c>
      <c r="AE29" s="221">
        <v>152.69999999999999</v>
      </c>
      <c r="AF29" s="221">
        <v>18.079999999999998</v>
      </c>
      <c r="AG29" s="221">
        <v>39.85</v>
      </c>
      <c r="AH29" s="221">
        <v>5.58</v>
      </c>
      <c r="AI29" s="221">
        <v>22.05</v>
      </c>
      <c r="AJ29" s="221">
        <v>6.2</v>
      </c>
      <c r="AK29" s="221">
        <v>2.2400000000000002</v>
      </c>
      <c r="AL29" s="221">
        <v>5.87</v>
      </c>
      <c r="AM29" s="221">
        <v>0.92700000000000005</v>
      </c>
      <c r="AN29" s="221">
        <v>5</v>
      </c>
      <c r="AO29" s="221">
        <v>1.0009999999999999</v>
      </c>
      <c r="AP29" s="221">
        <v>1.91</v>
      </c>
      <c r="AQ29" s="221">
        <v>0.40899999999999997</v>
      </c>
      <c r="AR29" s="221">
        <v>2.08</v>
      </c>
      <c r="AS29" s="221">
        <v>0.33200000000000002</v>
      </c>
      <c r="AT29" s="221">
        <v>4.21</v>
      </c>
      <c r="AU29" s="221">
        <v>1.1100000000000001</v>
      </c>
      <c r="AV29" s="221">
        <v>1.31</v>
      </c>
      <c r="AW29" s="221">
        <v>0.432</v>
      </c>
      <c r="AX29" s="223">
        <v>1124.8796400000001</v>
      </c>
      <c r="AY29" s="221">
        <v>81.352099999999993</v>
      </c>
      <c r="AZ29" s="223">
        <v>47.429200000000002</v>
      </c>
    </row>
    <row r="30" spans="1:52" x14ac:dyDescent="0.35">
      <c r="A30" s="301" t="s">
        <v>1432</v>
      </c>
      <c r="B30" s="301">
        <v>1959.3320000000001</v>
      </c>
      <c r="C30" s="301">
        <v>518.16</v>
      </c>
      <c r="D30" s="221">
        <v>49.709400000000002</v>
      </c>
      <c r="E30" s="221">
        <v>2.8466999999999998</v>
      </c>
      <c r="F30" s="221">
        <v>12.6721</v>
      </c>
      <c r="G30" s="222">
        <v>4.2900000000000001E-2</v>
      </c>
      <c r="H30" s="221">
        <v>12.0976</v>
      </c>
      <c r="I30" s="222">
        <v>0.18709999999999999</v>
      </c>
      <c r="J30" s="221">
        <v>6.1361999999999997</v>
      </c>
      <c r="K30" s="221">
        <v>12.951000000000001</v>
      </c>
      <c r="L30" s="221">
        <v>2.3264</v>
      </c>
      <c r="M30" s="222">
        <v>2.3400000000000001E-2</v>
      </c>
      <c r="N30" s="222">
        <v>0.47960000000000003</v>
      </c>
      <c r="O30" s="222">
        <v>0.27889999999999998</v>
      </c>
      <c r="P30" s="222">
        <v>8.0799999999999997E-2</v>
      </c>
      <c r="Q30" s="222">
        <v>2.3599999999999999E-2</v>
      </c>
      <c r="R30" s="222">
        <v>0.29099999999999998</v>
      </c>
      <c r="S30" s="221">
        <v>100.1467</v>
      </c>
      <c r="T30" s="221">
        <v>362.29781647399</v>
      </c>
      <c r="U30" s="221">
        <v>0.55898266315334499</v>
      </c>
      <c r="V30" s="221">
        <v>3.5571502487806299</v>
      </c>
      <c r="W30" s="221">
        <v>2.9575955650239698</v>
      </c>
      <c r="X30" s="221">
        <v>36.17</v>
      </c>
      <c r="Y30" s="221">
        <v>323.08999999999997</v>
      </c>
      <c r="Z30" s="221">
        <v>10.41</v>
      </c>
      <c r="AA30" s="221">
        <v>395.03</v>
      </c>
      <c r="AB30" s="221">
        <v>23.01</v>
      </c>
      <c r="AC30" s="221">
        <v>158.22</v>
      </c>
      <c r="AD30" s="221">
        <v>15.39</v>
      </c>
      <c r="AE30" s="221">
        <v>145.24</v>
      </c>
      <c r="AF30" s="221">
        <v>15.02</v>
      </c>
      <c r="AG30" s="221">
        <v>40.07</v>
      </c>
      <c r="AH30" s="221">
        <v>5.41</v>
      </c>
      <c r="AI30" s="221">
        <v>25.14</v>
      </c>
      <c r="AJ30" s="221">
        <v>5.62</v>
      </c>
      <c r="AK30" s="221">
        <v>2.0499999999999998</v>
      </c>
      <c r="AL30" s="221">
        <v>5.53</v>
      </c>
      <c r="AM30" s="221">
        <v>0.873</v>
      </c>
      <c r="AN30" s="221">
        <v>5.01</v>
      </c>
      <c r="AO30" s="221">
        <v>0.90200000000000002</v>
      </c>
      <c r="AP30" s="221">
        <v>2.42</v>
      </c>
      <c r="AQ30" s="221">
        <v>0.28599999999999998</v>
      </c>
      <c r="AR30" s="221">
        <v>1.49</v>
      </c>
      <c r="AS30" s="221">
        <v>0.313</v>
      </c>
      <c r="AT30" s="221">
        <v>4.4800000000000004</v>
      </c>
      <c r="AU30" s="221">
        <v>1.05</v>
      </c>
      <c r="AV30" s="221">
        <v>0.81</v>
      </c>
      <c r="AW30" s="221">
        <v>0.39300000000000002</v>
      </c>
      <c r="AX30" s="223">
        <v>1137.33762</v>
      </c>
      <c r="AY30" s="221">
        <v>81.352099999999993</v>
      </c>
      <c r="AZ30" s="223">
        <v>50.122399999999999</v>
      </c>
    </row>
    <row r="31" spans="1:52" x14ac:dyDescent="0.35">
      <c r="A31" s="301" t="s">
        <v>1433</v>
      </c>
      <c r="B31" s="301">
        <v>1959.3320000000001</v>
      </c>
      <c r="C31" s="301">
        <v>518.16</v>
      </c>
      <c r="D31" s="221">
        <v>50.084850000000003</v>
      </c>
      <c r="E31" s="221">
        <v>2.8322500000000002</v>
      </c>
      <c r="F31" s="221">
        <v>13.295450000000001</v>
      </c>
      <c r="G31" s="222">
        <v>6.2449999999999999E-2</v>
      </c>
      <c r="H31" s="221">
        <v>10.64335</v>
      </c>
      <c r="I31" s="222">
        <v>0.16375000000000001</v>
      </c>
      <c r="J31" s="221">
        <v>6.4394999999999998</v>
      </c>
      <c r="K31" s="221">
        <v>12.92755</v>
      </c>
      <c r="L31" s="221">
        <v>2.3848500000000001</v>
      </c>
      <c r="M31" s="222">
        <v>2.5999999999999999E-3</v>
      </c>
      <c r="N31" s="222">
        <v>0.50349999999999995</v>
      </c>
      <c r="O31" s="222">
        <v>0.28525</v>
      </c>
      <c r="P31" s="222">
        <v>7.7899999999999997E-2</v>
      </c>
      <c r="Q31" s="222">
        <v>1.865E-2</v>
      </c>
      <c r="R31" s="222">
        <v>0.32169999999999999</v>
      </c>
      <c r="S31" s="221">
        <v>100.0436</v>
      </c>
      <c r="T31" s="221">
        <v>104.443671770268</v>
      </c>
      <c r="U31" s="221">
        <v>0.63434569380346095</v>
      </c>
      <c r="V31" s="221">
        <v>3.77079885767979</v>
      </c>
      <c r="W31" s="221">
        <v>2.7407316274037599</v>
      </c>
      <c r="X31" s="221">
        <v>32.549999999999997</v>
      </c>
      <c r="Y31" s="221">
        <v>325.14999999999998</v>
      </c>
      <c r="Z31" s="221">
        <v>9.65</v>
      </c>
      <c r="AA31" s="221">
        <v>355.08</v>
      </c>
      <c r="AB31" s="221">
        <v>24.87</v>
      </c>
      <c r="AC31" s="221">
        <v>158.19999999999999</v>
      </c>
      <c r="AD31" s="221">
        <v>15.68</v>
      </c>
      <c r="AE31" s="221">
        <v>137.66</v>
      </c>
      <c r="AF31" s="221">
        <v>17</v>
      </c>
      <c r="AG31" s="221">
        <v>38.520000000000003</v>
      </c>
      <c r="AH31" s="221">
        <v>5.09</v>
      </c>
      <c r="AI31" s="221">
        <v>24.03</v>
      </c>
      <c r="AJ31" s="221">
        <v>5.88</v>
      </c>
      <c r="AK31" s="221">
        <v>1.91</v>
      </c>
      <c r="AL31" s="221">
        <v>5.18</v>
      </c>
      <c r="AM31" s="221">
        <v>0.98499999999999999</v>
      </c>
      <c r="AN31" s="221">
        <v>4.87</v>
      </c>
      <c r="AO31" s="221">
        <v>1.02</v>
      </c>
      <c r="AP31" s="221">
        <v>2.61</v>
      </c>
      <c r="AQ31" s="221">
        <v>0.33900000000000002</v>
      </c>
      <c r="AR31" s="221">
        <v>2.2000000000000002</v>
      </c>
      <c r="AS31" s="221">
        <v>0.33600000000000002</v>
      </c>
      <c r="AT31" s="221">
        <v>4.17</v>
      </c>
      <c r="AU31" s="221">
        <v>0.96099999999999997</v>
      </c>
      <c r="AV31" s="221">
        <v>0.97</v>
      </c>
      <c r="AW31" s="221">
        <v>0.49</v>
      </c>
      <c r="AX31" s="223">
        <v>1143.4339500000001</v>
      </c>
      <c r="AY31" s="221">
        <v>86.981099999999998</v>
      </c>
      <c r="AZ31" s="223">
        <v>54.518000000000001</v>
      </c>
    </row>
    <row r="32" spans="1:52" x14ac:dyDescent="0.35">
      <c r="A32" s="301" t="s">
        <v>1434</v>
      </c>
      <c r="B32" s="301">
        <v>1959.3320000000001</v>
      </c>
      <c r="C32" s="301">
        <v>518.16</v>
      </c>
      <c r="D32" s="221">
        <v>49.886450000000004</v>
      </c>
      <c r="E32" s="221">
        <v>2.8256999999999999</v>
      </c>
      <c r="F32" s="221">
        <v>12.9475</v>
      </c>
      <c r="G32" s="222">
        <v>6.0749999999999998E-2</v>
      </c>
      <c r="H32" s="221">
        <v>10.895149999999999</v>
      </c>
      <c r="I32" s="222">
        <v>0.17330000000000001</v>
      </c>
      <c r="J32" s="221">
        <v>6.4645999999999999</v>
      </c>
      <c r="K32" s="221">
        <v>12.4621</v>
      </c>
      <c r="L32" s="221">
        <v>2.4424000000000001</v>
      </c>
      <c r="M32" s="222">
        <v>2.775E-2</v>
      </c>
      <c r="N32" s="222">
        <v>0.54069999999999996</v>
      </c>
      <c r="O32" s="222">
        <v>0.26860000000000001</v>
      </c>
      <c r="P32" s="222">
        <v>7.825E-2</v>
      </c>
      <c r="Q32" s="222">
        <v>3.2649999999999998E-2</v>
      </c>
      <c r="R32" s="222">
        <v>0.34939999999999999</v>
      </c>
      <c r="S32" s="221">
        <v>99.455299999999994</v>
      </c>
      <c r="T32" s="221">
        <v>119.83107238641701</v>
      </c>
      <c r="U32" s="221">
        <v>0.61609577359400203</v>
      </c>
      <c r="V32" s="221">
        <v>3.7964590575777302</v>
      </c>
      <c r="W32" s="221">
        <v>2.7662800156267702</v>
      </c>
      <c r="X32" s="221">
        <v>33.96</v>
      </c>
      <c r="Y32" s="221">
        <v>314.2</v>
      </c>
      <c r="Z32" s="221">
        <v>10.09</v>
      </c>
      <c r="AA32" s="221">
        <v>400.52</v>
      </c>
      <c r="AB32" s="221">
        <v>22.25</v>
      </c>
      <c r="AC32" s="221">
        <v>148.99</v>
      </c>
      <c r="AD32" s="221">
        <v>16.670000000000002</v>
      </c>
      <c r="AE32" s="221">
        <v>137.91999999999999</v>
      </c>
      <c r="AF32" s="221">
        <v>16.97</v>
      </c>
      <c r="AG32" s="221">
        <v>40.64</v>
      </c>
      <c r="AH32" s="221">
        <v>5.2</v>
      </c>
      <c r="AI32" s="221">
        <v>23.79</v>
      </c>
      <c r="AJ32" s="221">
        <v>6.3</v>
      </c>
      <c r="AK32" s="221">
        <v>2.25</v>
      </c>
      <c r="AL32" s="221">
        <v>5.56</v>
      </c>
      <c r="AM32" s="221">
        <v>0.94199999999999995</v>
      </c>
      <c r="AN32" s="221">
        <v>5.0199999999999996</v>
      </c>
      <c r="AO32" s="221">
        <v>0.98699999999999999</v>
      </c>
      <c r="AP32" s="221">
        <v>2.29</v>
      </c>
      <c r="AQ32" s="221">
        <v>0.32200000000000001</v>
      </c>
      <c r="AR32" s="221">
        <v>1.76</v>
      </c>
      <c r="AS32" s="221">
        <v>0.29499999999999998</v>
      </c>
      <c r="AT32" s="221">
        <v>4.12</v>
      </c>
      <c r="AU32" s="221">
        <v>0.94199999999999995</v>
      </c>
      <c r="AV32" s="221">
        <v>1.06</v>
      </c>
      <c r="AW32" s="221">
        <v>0.39300000000000002</v>
      </c>
      <c r="AX32" s="223">
        <v>1143.9384600000001</v>
      </c>
      <c r="AY32" s="221">
        <v>86.777199999999993</v>
      </c>
      <c r="AZ32" s="223">
        <v>54.034300000000002</v>
      </c>
    </row>
    <row r="33" spans="1:52" x14ac:dyDescent="0.35">
      <c r="A33" s="301" t="s">
        <v>1435</v>
      </c>
      <c r="B33" s="301">
        <v>1959.3320000000001</v>
      </c>
      <c r="C33" s="301">
        <v>518.16</v>
      </c>
      <c r="D33" s="221">
        <v>50.342300000000002</v>
      </c>
      <c r="E33" s="221">
        <v>2.74715</v>
      </c>
      <c r="F33" s="221">
        <v>13.243600000000001</v>
      </c>
      <c r="G33" s="222">
        <v>4.5900000000000003E-2</v>
      </c>
      <c r="H33" s="221">
        <v>10.43055</v>
      </c>
      <c r="I33" s="222">
        <v>0.18054999999999999</v>
      </c>
      <c r="J33" s="221">
        <v>6.5106000000000002</v>
      </c>
      <c r="K33" s="221">
        <v>12.5451</v>
      </c>
      <c r="L33" s="221">
        <v>2.3668</v>
      </c>
      <c r="M33" s="222">
        <v>3.0499999999999999E-2</v>
      </c>
      <c r="N33" s="222">
        <v>0.51595000000000002</v>
      </c>
      <c r="O33" s="222">
        <v>0.28194999999999998</v>
      </c>
      <c r="P33" s="222">
        <v>7.8950000000000006E-2</v>
      </c>
      <c r="Q33" s="222">
        <v>2.725E-2</v>
      </c>
      <c r="R33" s="222">
        <v>0.34665000000000001</v>
      </c>
      <c r="S33" s="221">
        <v>99.693799999999996</v>
      </c>
      <c r="T33" s="221">
        <v>119.336766420792</v>
      </c>
      <c r="U33" s="221">
        <v>0.58954914012427695</v>
      </c>
      <c r="V33" s="221">
        <v>3.7420368643976598</v>
      </c>
      <c r="W33" s="221">
        <v>2.8712118050731199</v>
      </c>
      <c r="X33" s="221">
        <v>35.630000000000003</v>
      </c>
      <c r="Y33" s="221">
        <v>328.42</v>
      </c>
      <c r="Z33" s="221">
        <v>10.11</v>
      </c>
      <c r="AA33" s="221">
        <v>410.89</v>
      </c>
      <c r="AB33" s="221">
        <v>23.29</v>
      </c>
      <c r="AC33" s="221">
        <v>151.94999999999999</v>
      </c>
      <c r="AD33" s="221">
        <v>16.18</v>
      </c>
      <c r="AE33" s="221">
        <v>137.97999999999999</v>
      </c>
      <c r="AF33" s="221">
        <v>16.440000000000001</v>
      </c>
      <c r="AG33" s="221">
        <v>37.92</v>
      </c>
      <c r="AH33" s="221">
        <v>4.91</v>
      </c>
      <c r="AI33" s="221">
        <v>23.6</v>
      </c>
      <c r="AJ33" s="221">
        <v>6.45</v>
      </c>
      <c r="AK33" s="221">
        <v>2.08</v>
      </c>
      <c r="AL33" s="221">
        <v>5.49</v>
      </c>
      <c r="AM33" s="221">
        <v>0.97399999999999998</v>
      </c>
      <c r="AN33" s="221">
        <v>5.07</v>
      </c>
      <c r="AO33" s="221">
        <v>0.96299999999999997</v>
      </c>
      <c r="AP33" s="221">
        <v>2.37</v>
      </c>
      <c r="AQ33" s="221">
        <v>0.29899999999999999</v>
      </c>
      <c r="AR33" s="221">
        <v>2.11</v>
      </c>
      <c r="AS33" s="221">
        <v>0.26400000000000001</v>
      </c>
      <c r="AT33" s="221">
        <v>3.4</v>
      </c>
      <c r="AU33" s="221">
        <v>0.93400000000000005</v>
      </c>
      <c r="AV33" s="221">
        <v>1.1200000000000001</v>
      </c>
      <c r="AW33" s="221">
        <v>0.39400000000000002</v>
      </c>
      <c r="AX33" s="223">
        <v>1144.8630599999999</v>
      </c>
      <c r="AY33" s="221">
        <v>87.229100000000003</v>
      </c>
      <c r="AZ33" s="223">
        <v>55.289900000000003</v>
      </c>
    </row>
    <row r="34" spans="1:52" x14ac:dyDescent="0.35">
      <c r="A34" s="301" t="s">
        <v>1436</v>
      </c>
      <c r="B34" s="301">
        <v>1959.3320000000001</v>
      </c>
      <c r="C34" s="301">
        <v>518.16</v>
      </c>
      <c r="D34" s="221">
        <v>50.821800000000003</v>
      </c>
      <c r="E34" s="221">
        <v>2.9188000000000001</v>
      </c>
      <c r="F34" s="221">
        <v>13.984450000000001</v>
      </c>
      <c r="G34" s="222">
        <v>5.7450000000000001E-2</v>
      </c>
      <c r="H34" s="221">
        <v>8.8171499999999998</v>
      </c>
      <c r="I34" s="222">
        <v>0.12125</v>
      </c>
      <c r="J34" s="221">
        <v>7.1734999999999998</v>
      </c>
      <c r="K34" s="221">
        <v>13.0991</v>
      </c>
      <c r="L34" s="221">
        <v>2.4314499999999999</v>
      </c>
      <c r="M34" s="222">
        <v>3.8649999999999997E-2</v>
      </c>
      <c r="N34" s="222">
        <v>0.43759999999999999</v>
      </c>
      <c r="O34" s="222">
        <v>0.26395000000000002</v>
      </c>
      <c r="P34" s="222">
        <v>8.5999999999999993E-2</v>
      </c>
      <c r="Q34" s="222">
        <v>2.1649999999999999E-2</v>
      </c>
      <c r="R34" s="222">
        <v>0.27</v>
      </c>
      <c r="S34" s="221">
        <v>100.5428</v>
      </c>
      <c r="T34" s="221"/>
      <c r="U34" s="221">
        <v>0.60629178662246497</v>
      </c>
      <c r="V34" s="221">
        <v>3.3556004317426602</v>
      </c>
      <c r="W34" s="221">
        <v>2.64248697573536</v>
      </c>
      <c r="X34" s="221">
        <v>31.54</v>
      </c>
      <c r="Y34" s="221">
        <v>308.72000000000003</v>
      </c>
      <c r="Z34" s="221">
        <v>8.3800000000000008</v>
      </c>
      <c r="AA34" s="221">
        <v>304.76</v>
      </c>
      <c r="AB34" s="221">
        <v>23.31</v>
      </c>
      <c r="AC34" s="221">
        <v>108.69</v>
      </c>
      <c r="AD34" s="221">
        <v>12.37</v>
      </c>
      <c r="AE34" s="221">
        <v>116.43</v>
      </c>
      <c r="AF34" s="221">
        <v>12.51</v>
      </c>
      <c r="AG34" s="221">
        <v>33.5</v>
      </c>
      <c r="AH34" s="221">
        <v>4.26</v>
      </c>
      <c r="AI34" s="221">
        <v>15.47</v>
      </c>
      <c r="AJ34" s="221">
        <v>5.26</v>
      </c>
      <c r="AK34" s="221">
        <v>2.15</v>
      </c>
      <c r="AL34" s="221">
        <v>5.89</v>
      </c>
      <c r="AM34" s="221">
        <v>0.95699999999999996</v>
      </c>
      <c r="AN34" s="221">
        <v>5.31</v>
      </c>
      <c r="AO34" s="221">
        <v>0.91800000000000004</v>
      </c>
      <c r="AP34" s="221">
        <v>2.48</v>
      </c>
      <c r="AQ34" s="221">
        <v>0.379</v>
      </c>
      <c r="AR34" s="221">
        <v>2.02</v>
      </c>
      <c r="AS34" s="221">
        <v>0.251</v>
      </c>
      <c r="AT34" s="221">
        <v>3.03</v>
      </c>
      <c r="AU34" s="221">
        <v>0.81</v>
      </c>
      <c r="AV34" s="221">
        <v>0.84</v>
      </c>
      <c r="AW34" s="221">
        <v>0.315</v>
      </c>
      <c r="AX34" s="223">
        <v>1158.1873499999999</v>
      </c>
      <c r="AY34" s="221">
        <v>87.076700000000002</v>
      </c>
      <c r="AZ34" s="223">
        <v>61.713200000000001</v>
      </c>
    </row>
    <row r="35" spans="1:52" x14ac:dyDescent="0.35">
      <c r="A35" s="301" t="s">
        <v>1437</v>
      </c>
      <c r="B35" s="301">
        <v>1959.3320000000001</v>
      </c>
      <c r="C35" s="301">
        <v>518.16</v>
      </c>
      <c r="D35" s="221">
        <v>49.723033333333298</v>
      </c>
      <c r="E35" s="221">
        <v>2.9733666666666698</v>
      </c>
      <c r="F35" s="221">
        <v>13.262600000000001</v>
      </c>
      <c r="G35" s="222">
        <v>3.87333333333333E-2</v>
      </c>
      <c r="H35" s="221">
        <v>10.4227333333333</v>
      </c>
      <c r="I35" s="222">
        <v>0.15843333333333301</v>
      </c>
      <c r="J35" s="221">
        <v>7.5194999999999999</v>
      </c>
      <c r="K35" s="221">
        <v>11.835599999999999</v>
      </c>
      <c r="L35" s="221">
        <v>2.5194666666666699</v>
      </c>
      <c r="M35" s="222">
        <v>1.5133333333333301E-2</v>
      </c>
      <c r="N35" s="222">
        <v>0.64086666666666703</v>
      </c>
      <c r="O35" s="222">
        <v>0.33606666666666701</v>
      </c>
      <c r="P35" s="222">
        <v>7.5200000000000003E-2</v>
      </c>
      <c r="Q35" s="222">
        <v>2.26333333333333E-2</v>
      </c>
      <c r="R35" s="222">
        <v>0.28120000000000001</v>
      </c>
      <c r="S35" s="221">
        <v>99.824566666666598</v>
      </c>
      <c r="T35" s="221">
        <v>118.562278452809</v>
      </c>
      <c r="U35" s="221">
        <v>0.607431582502169</v>
      </c>
      <c r="V35" s="221">
        <v>3.8486254192518401</v>
      </c>
      <c r="W35" s="221">
        <v>3.3612364761712099</v>
      </c>
      <c r="X35" s="221">
        <v>31.305</v>
      </c>
      <c r="Y35" s="221">
        <v>327.5</v>
      </c>
      <c r="Z35" s="221">
        <v>12.045</v>
      </c>
      <c r="AA35" s="221">
        <v>414.69</v>
      </c>
      <c r="AB35" s="221">
        <v>22.68</v>
      </c>
      <c r="AC35" s="221">
        <v>164.52500000000001</v>
      </c>
      <c r="AD35" s="221">
        <v>18.03</v>
      </c>
      <c r="AE35" s="221">
        <v>156.85499999999999</v>
      </c>
      <c r="AF35" s="221">
        <v>18.015000000000001</v>
      </c>
      <c r="AG35" s="221">
        <v>41.54</v>
      </c>
      <c r="AH35" s="221">
        <v>5.585</v>
      </c>
      <c r="AI35" s="221">
        <v>25.13</v>
      </c>
      <c r="AJ35" s="221">
        <v>6.335</v>
      </c>
      <c r="AK35" s="221">
        <v>2.2749999999999999</v>
      </c>
      <c r="AL35" s="221">
        <v>6.1150000000000002</v>
      </c>
      <c r="AM35" s="221">
        <v>0.98699999999999999</v>
      </c>
      <c r="AN35" s="221">
        <v>5.3049999999999997</v>
      </c>
      <c r="AO35" s="221">
        <v>0.97650000000000003</v>
      </c>
      <c r="AP35" s="221">
        <v>2.42</v>
      </c>
      <c r="AQ35" s="221">
        <v>0.33</v>
      </c>
      <c r="AR35" s="221">
        <v>1.9650000000000001</v>
      </c>
      <c r="AS35" s="221">
        <v>0.27650000000000002</v>
      </c>
      <c r="AT35" s="221">
        <v>4.3949999999999996</v>
      </c>
      <c r="AU35" s="221">
        <v>1.048</v>
      </c>
      <c r="AV35" s="221">
        <v>1.31</v>
      </c>
      <c r="AW35" s="221">
        <v>0.39250000000000002</v>
      </c>
      <c r="AX35" s="223">
        <v>1165.14195</v>
      </c>
      <c r="AY35" s="221">
        <v>84.674199999999999</v>
      </c>
      <c r="AZ35" s="223">
        <v>58.836500000000001</v>
      </c>
    </row>
    <row r="36" spans="1:52" x14ac:dyDescent="0.35">
      <c r="A36" s="301" t="s">
        <v>1438</v>
      </c>
      <c r="B36" s="301">
        <v>1959.34</v>
      </c>
      <c r="C36" s="301">
        <v>304.8</v>
      </c>
      <c r="D36" s="221">
        <v>50.276350000000001</v>
      </c>
      <c r="E36" s="221">
        <v>2.4996499999999999</v>
      </c>
      <c r="F36" s="221">
        <v>13.338050000000001</v>
      </c>
      <c r="G36" s="222">
        <v>6.2100000000000002E-2</v>
      </c>
      <c r="H36" s="221">
        <v>10.292299999999999</v>
      </c>
      <c r="I36" s="222">
        <v>0.15540000000000001</v>
      </c>
      <c r="J36" s="221">
        <v>7.6052</v>
      </c>
      <c r="K36" s="221">
        <v>12.178850000000001</v>
      </c>
      <c r="L36" s="221">
        <v>2.4417499999999999</v>
      </c>
      <c r="M36" s="222">
        <v>2.1950000000000001E-2</v>
      </c>
      <c r="N36" s="222">
        <v>0.48265000000000002</v>
      </c>
      <c r="O36" s="222">
        <v>0.26229999999999998</v>
      </c>
      <c r="P36" s="222">
        <v>6.5699999999999995E-2</v>
      </c>
      <c r="Q36" s="222">
        <v>1.4749999999999999E-2</v>
      </c>
      <c r="R36" s="222">
        <v>0.22614999999999999</v>
      </c>
      <c r="S36" s="221">
        <v>99.923150000000007</v>
      </c>
      <c r="T36" s="221">
        <v>243.735292298199</v>
      </c>
      <c r="U36" s="221">
        <v>0.58313658825185599</v>
      </c>
      <c r="V36" s="221">
        <v>3.1770605441941702</v>
      </c>
      <c r="W36" s="221">
        <v>1.47712622424173</v>
      </c>
      <c r="X36" s="221">
        <v>30.78</v>
      </c>
      <c r="Y36" s="221">
        <v>302.64999999999998</v>
      </c>
      <c r="Z36" s="221">
        <v>9</v>
      </c>
      <c r="AA36" s="221">
        <v>336.1</v>
      </c>
      <c r="AB36" s="221">
        <v>23.59</v>
      </c>
      <c r="AC36" s="221">
        <v>142.21</v>
      </c>
      <c r="AD36" s="221">
        <v>10.25</v>
      </c>
      <c r="AE36" s="221">
        <v>102.29</v>
      </c>
      <c r="AF36" s="221">
        <v>11.53</v>
      </c>
      <c r="AG36" s="221">
        <v>30.21</v>
      </c>
      <c r="AH36" s="221">
        <v>4.2</v>
      </c>
      <c r="AI36" s="221">
        <v>20.78</v>
      </c>
      <c r="AJ36" s="221">
        <v>5.8</v>
      </c>
      <c r="AK36" s="221">
        <v>2.2200000000000002</v>
      </c>
      <c r="AL36" s="221">
        <v>5.3</v>
      </c>
      <c r="AM36" s="221">
        <v>0.84499999999999997</v>
      </c>
      <c r="AN36" s="221">
        <v>4.9000000000000004</v>
      </c>
      <c r="AO36" s="221">
        <v>0.877</v>
      </c>
      <c r="AP36" s="221">
        <v>2.37</v>
      </c>
      <c r="AQ36" s="221">
        <v>0.32900000000000001</v>
      </c>
      <c r="AR36" s="221">
        <v>2.0499999999999998</v>
      </c>
      <c r="AS36" s="221">
        <v>0.246</v>
      </c>
      <c r="AT36" s="221">
        <v>3.91</v>
      </c>
      <c r="AU36" s="221">
        <v>0.64400000000000002</v>
      </c>
      <c r="AV36" s="221">
        <v>0.73</v>
      </c>
      <c r="AW36" s="221">
        <v>0.27600000000000002</v>
      </c>
      <c r="AX36" s="223">
        <v>1166.8645200000001</v>
      </c>
      <c r="AY36" s="221">
        <v>87.800399999999996</v>
      </c>
      <c r="AZ36" s="223">
        <v>59.414700000000003</v>
      </c>
    </row>
    <row r="37" spans="1:52" x14ac:dyDescent="0.35">
      <c r="A37" s="301" t="s">
        <v>1439</v>
      </c>
      <c r="B37" s="301">
        <v>1959.34</v>
      </c>
      <c r="C37" s="301">
        <v>304.8</v>
      </c>
      <c r="D37" s="221">
        <v>50.233449999999998</v>
      </c>
      <c r="E37" s="221">
        <v>2.5164</v>
      </c>
      <c r="F37" s="221">
        <v>13.543100000000001</v>
      </c>
      <c r="G37" s="222">
        <v>6.1600000000000002E-2</v>
      </c>
      <c r="H37" s="221">
        <v>9.7512000000000008</v>
      </c>
      <c r="I37" s="222">
        <v>0.15265000000000001</v>
      </c>
      <c r="J37" s="221">
        <v>7.6951999999999998</v>
      </c>
      <c r="K37" s="221">
        <v>12.121700000000001</v>
      </c>
      <c r="L37" s="221">
        <v>2.4598</v>
      </c>
      <c r="M37" s="222">
        <v>2.9600000000000001E-2</v>
      </c>
      <c r="N37" s="222">
        <v>0.51229999999999998</v>
      </c>
      <c r="O37" s="222">
        <v>0.2676</v>
      </c>
      <c r="P37" s="222">
        <v>6.1150000000000003E-2</v>
      </c>
      <c r="Q37" s="222">
        <v>1.26E-2</v>
      </c>
      <c r="R37" s="222">
        <v>0.21510000000000001</v>
      </c>
      <c r="S37" s="221">
        <v>99.633449999999996</v>
      </c>
      <c r="T37" s="221">
        <v>125.83264186902301</v>
      </c>
      <c r="U37" s="221">
        <v>0.584254311906796</v>
      </c>
      <c r="V37" s="221">
        <v>3.1528537781542298</v>
      </c>
      <c r="W37" s="221">
        <v>1.38791225063047</v>
      </c>
      <c r="X37" s="221">
        <v>31.3</v>
      </c>
      <c r="Y37" s="221">
        <v>286.11</v>
      </c>
      <c r="Z37" s="221">
        <v>8.0299999999999994</v>
      </c>
      <c r="AA37" s="221">
        <v>339.12</v>
      </c>
      <c r="AB37" s="221">
        <v>20.010000000000002</v>
      </c>
      <c r="AC37" s="221">
        <v>120.83</v>
      </c>
      <c r="AD37" s="221">
        <v>10.8</v>
      </c>
      <c r="AE37" s="221">
        <v>103.22</v>
      </c>
      <c r="AF37" s="221">
        <v>12.4</v>
      </c>
      <c r="AG37" s="221">
        <v>27.8</v>
      </c>
      <c r="AH37" s="221">
        <v>4.25</v>
      </c>
      <c r="AI37" s="221">
        <v>22.61</v>
      </c>
      <c r="AJ37" s="221">
        <v>5.38</v>
      </c>
      <c r="AK37" s="221">
        <v>2.11</v>
      </c>
      <c r="AL37" s="221">
        <v>6.25</v>
      </c>
      <c r="AM37" s="221">
        <v>0.91500000000000004</v>
      </c>
      <c r="AN37" s="221">
        <v>4.8899999999999997</v>
      </c>
      <c r="AO37" s="221">
        <v>0.92300000000000004</v>
      </c>
      <c r="AP37" s="221">
        <v>2.16</v>
      </c>
      <c r="AQ37" s="221">
        <v>0.314</v>
      </c>
      <c r="AR37" s="221">
        <v>1.97</v>
      </c>
      <c r="AS37" s="221">
        <v>0.27600000000000002</v>
      </c>
      <c r="AT37" s="221">
        <v>4</v>
      </c>
      <c r="AU37" s="221">
        <v>0.78800000000000003</v>
      </c>
      <c r="AV37" s="221">
        <v>0.7</v>
      </c>
      <c r="AW37" s="221">
        <v>0.224</v>
      </c>
      <c r="AX37" s="223">
        <v>1168.6735200000001</v>
      </c>
      <c r="AY37" s="221">
        <v>88.059200000000004</v>
      </c>
      <c r="AZ37" s="223">
        <v>60.990299999999998</v>
      </c>
    </row>
    <row r="38" spans="1:52" x14ac:dyDescent="0.35">
      <c r="A38" s="301" t="s">
        <v>1440</v>
      </c>
      <c r="B38" s="301">
        <v>1959.34</v>
      </c>
      <c r="C38" s="301">
        <v>304.8</v>
      </c>
      <c r="D38" s="221">
        <v>50.6691</v>
      </c>
      <c r="E38" s="221">
        <v>2.5061</v>
      </c>
      <c r="F38" s="221">
        <v>13.12</v>
      </c>
      <c r="G38" s="222">
        <v>5.9900000000000002E-2</v>
      </c>
      <c r="H38" s="221">
        <v>10.1408</v>
      </c>
      <c r="I38" s="222">
        <v>0.15670000000000001</v>
      </c>
      <c r="J38" s="221">
        <v>7.4242999999999997</v>
      </c>
      <c r="K38" s="221">
        <v>12.37</v>
      </c>
      <c r="L38" s="221">
        <v>2.3010999999999999</v>
      </c>
      <c r="M38" s="222">
        <v>2.2100000000000002E-2</v>
      </c>
      <c r="N38" s="222">
        <v>0.3871</v>
      </c>
      <c r="O38" s="222">
        <v>0.27800000000000002</v>
      </c>
      <c r="P38" s="222">
        <v>6.0299999999999999E-2</v>
      </c>
      <c r="Q38" s="222">
        <v>1.4200000000000001E-2</v>
      </c>
      <c r="R38" s="222">
        <v>0.16500000000000001</v>
      </c>
      <c r="S38" s="221">
        <v>99.674700000000001</v>
      </c>
      <c r="T38" s="221">
        <v>164.33286238375899</v>
      </c>
      <c r="U38" s="221">
        <v>0.58416005544157001</v>
      </c>
      <c r="V38" s="221">
        <v>3.3055899395028301</v>
      </c>
      <c r="W38" s="221">
        <v>1.3453664592605801</v>
      </c>
      <c r="X38" s="221">
        <v>33.74</v>
      </c>
      <c r="Y38" s="221">
        <v>299.79000000000002</v>
      </c>
      <c r="Z38" s="221">
        <v>7.21</v>
      </c>
      <c r="AA38" s="221">
        <v>303.58999999999997</v>
      </c>
      <c r="AB38" s="221">
        <v>21.26</v>
      </c>
      <c r="AC38" s="221">
        <v>125.22</v>
      </c>
      <c r="AD38" s="221">
        <v>9.91</v>
      </c>
      <c r="AE38" s="221">
        <v>99.6</v>
      </c>
      <c r="AF38" s="221">
        <v>11.37</v>
      </c>
      <c r="AG38" s="221">
        <v>26.94</v>
      </c>
      <c r="AH38" s="221">
        <v>3.8</v>
      </c>
      <c r="AI38" s="221">
        <v>19.96</v>
      </c>
      <c r="AJ38" s="221">
        <v>5.98</v>
      </c>
      <c r="AK38" s="221">
        <v>1.91</v>
      </c>
      <c r="AL38" s="221">
        <v>5.35</v>
      </c>
      <c r="AM38" s="221">
        <v>0.93600000000000005</v>
      </c>
      <c r="AN38" s="221">
        <v>4.87</v>
      </c>
      <c r="AO38" s="221">
        <v>1.0129999999999999</v>
      </c>
      <c r="AP38" s="221">
        <v>2.44</v>
      </c>
      <c r="AQ38" s="221">
        <v>0.32600000000000001</v>
      </c>
      <c r="AR38" s="221">
        <v>1.99</v>
      </c>
      <c r="AS38" s="221">
        <v>0.26800000000000002</v>
      </c>
      <c r="AT38" s="221">
        <v>3.76</v>
      </c>
      <c r="AU38" s="221">
        <v>0.60799999999999998</v>
      </c>
      <c r="AV38" s="221">
        <v>0.89</v>
      </c>
      <c r="AW38" s="221">
        <v>0.28000000000000003</v>
      </c>
      <c r="AX38" s="223">
        <v>1163.2284299999999</v>
      </c>
      <c r="AY38" s="221">
        <v>86.869100000000003</v>
      </c>
      <c r="AZ38" s="223">
        <v>59.191600000000001</v>
      </c>
    </row>
    <row r="39" spans="1:52" x14ac:dyDescent="0.35">
      <c r="A39" s="301" t="s">
        <v>1441</v>
      </c>
      <c r="B39" s="301">
        <v>1959.34</v>
      </c>
      <c r="C39" s="301">
        <v>304.8</v>
      </c>
      <c r="D39" s="221">
        <v>49.678800000000003</v>
      </c>
      <c r="E39" s="221">
        <v>2.9405000000000001</v>
      </c>
      <c r="F39" s="221">
        <v>13.106299999999999</v>
      </c>
      <c r="G39" s="222">
        <v>5.7599999999999998E-2</v>
      </c>
      <c r="H39" s="221">
        <v>10.593299999999999</v>
      </c>
      <c r="I39" s="222">
        <v>0.17280000000000001</v>
      </c>
      <c r="J39" s="221">
        <v>7.7157</v>
      </c>
      <c r="K39" s="221">
        <v>12.2296</v>
      </c>
      <c r="L39" s="221">
        <v>2.3001</v>
      </c>
      <c r="M39" s="222">
        <v>2.9600000000000001E-2</v>
      </c>
      <c r="N39" s="222">
        <v>0.5837</v>
      </c>
      <c r="O39" s="222">
        <v>0.28170000000000001</v>
      </c>
      <c r="P39" s="222">
        <v>7.2700000000000001E-2</v>
      </c>
      <c r="Q39" s="222">
        <v>1.7899999999999999E-2</v>
      </c>
      <c r="R39" s="222">
        <v>0.25659999999999999</v>
      </c>
      <c r="S39" s="221">
        <v>100.0369</v>
      </c>
      <c r="T39" s="221">
        <v>117.902353570816</v>
      </c>
      <c r="U39" s="221">
        <v>0.53455011115764495</v>
      </c>
      <c r="V39" s="221">
        <v>3.3253024958945501</v>
      </c>
      <c r="W39" s="221">
        <v>1.6504080061052799</v>
      </c>
      <c r="X39" s="221">
        <v>33.44</v>
      </c>
      <c r="Y39" s="221">
        <v>350.15</v>
      </c>
      <c r="Z39" s="221">
        <v>10.89</v>
      </c>
      <c r="AA39" s="221">
        <v>374.72</v>
      </c>
      <c r="AB39" s="221">
        <v>23.6</v>
      </c>
      <c r="AC39" s="221">
        <v>148.76</v>
      </c>
      <c r="AD39" s="221">
        <v>16.489999999999998</v>
      </c>
      <c r="AE39" s="221">
        <v>139.31</v>
      </c>
      <c r="AF39" s="221">
        <v>17.440000000000001</v>
      </c>
      <c r="AG39" s="221">
        <v>39.79</v>
      </c>
      <c r="AH39" s="221">
        <v>5.38</v>
      </c>
      <c r="AI39" s="221">
        <v>23.34</v>
      </c>
      <c r="AJ39" s="221">
        <v>6.13</v>
      </c>
      <c r="AK39" s="221">
        <v>2.11</v>
      </c>
      <c r="AL39" s="221">
        <v>5.31</v>
      </c>
      <c r="AM39" s="221">
        <v>0.92700000000000005</v>
      </c>
      <c r="AN39" s="221">
        <v>5.17</v>
      </c>
      <c r="AO39" s="221">
        <v>0.97699999999999998</v>
      </c>
      <c r="AP39" s="221">
        <v>2.4</v>
      </c>
      <c r="AQ39" s="221">
        <v>0.28299999999999997</v>
      </c>
      <c r="AR39" s="221">
        <v>2.0499999999999998</v>
      </c>
      <c r="AS39" s="221">
        <v>0.20899999999999999</v>
      </c>
      <c r="AT39" s="221">
        <v>4</v>
      </c>
      <c r="AU39" s="221">
        <v>1.046</v>
      </c>
      <c r="AV39" s="221">
        <v>1.23</v>
      </c>
      <c r="AW39" s="221">
        <v>0.47</v>
      </c>
      <c r="AX39" s="223">
        <v>1169.08557</v>
      </c>
      <c r="AY39" s="221">
        <v>86.772900000000007</v>
      </c>
      <c r="AZ39" s="223">
        <v>59.067</v>
      </c>
    </row>
    <row r="40" spans="1:52" x14ac:dyDescent="0.35">
      <c r="A40" s="301" t="s">
        <v>1442</v>
      </c>
      <c r="B40" s="301">
        <v>1959.34</v>
      </c>
      <c r="C40" s="301">
        <v>304.8</v>
      </c>
      <c r="D40" s="221">
        <v>49.721600000000002</v>
      </c>
      <c r="E40" s="221">
        <v>3.0038</v>
      </c>
      <c r="F40" s="221">
        <v>13.514099999999999</v>
      </c>
      <c r="G40" s="222">
        <v>6.0999999999999999E-2</v>
      </c>
      <c r="H40" s="221">
        <v>9.8963000000000001</v>
      </c>
      <c r="I40" s="222">
        <v>0.1484</v>
      </c>
      <c r="J40" s="221">
        <v>7.3903999999999996</v>
      </c>
      <c r="K40" s="221">
        <v>12.6142</v>
      </c>
      <c r="L40" s="221">
        <v>2.2898999999999998</v>
      </c>
      <c r="M40" s="222">
        <v>3.39E-2</v>
      </c>
      <c r="N40" s="222">
        <v>0.50560000000000005</v>
      </c>
      <c r="O40" s="222">
        <v>0.28310000000000002</v>
      </c>
      <c r="P40" s="222">
        <v>6.7799999999999999E-2</v>
      </c>
      <c r="Q40" s="222">
        <v>1.6400000000000001E-2</v>
      </c>
      <c r="R40" s="222">
        <v>0.25679999999999997</v>
      </c>
      <c r="S40" s="221">
        <v>99.803299999999993</v>
      </c>
      <c r="T40" s="221">
        <v>166.07779344165701</v>
      </c>
      <c r="U40" s="221">
        <v>0.534849375083711</v>
      </c>
      <c r="V40" s="221">
        <v>3.2293776775038499</v>
      </c>
      <c r="W40" s="221">
        <v>1.6658945970957499</v>
      </c>
      <c r="X40" s="221">
        <v>32.5</v>
      </c>
      <c r="Y40" s="221">
        <v>329.92</v>
      </c>
      <c r="Z40" s="221">
        <v>11</v>
      </c>
      <c r="AA40" s="221">
        <v>352.52</v>
      </c>
      <c r="AB40" s="221">
        <v>22.58</v>
      </c>
      <c r="AC40" s="221">
        <v>149.78</v>
      </c>
      <c r="AD40" s="221">
        <v>14.17</v>
      </c>
      <c r="AE40" s="221">
        <v>132.94</v>
      </c>
      <c r="AF40" s="221">
        <v>15.82</v>
      </c>
      <c r="AG40" s="221">
        <v>37.799999999999997</v>
      </c>
      <c r="AH40" s="221">
        <v>4.84</v>
      </c>
      <c r="AI40" s="221">
        <v>20.399999999999999</v>
      </c>
      <c r="AJ40" s="221">
        <v>5.6</v>
      </c>
      <c r="AK40" s="221">
        <v>2.0499999999999998</v>
      </c>
      <c r="AL40" s="221">
        <v>4.72</v>
      </c>
      <c r="AM40" s="221">
        <v>0.83199999999999996</v>
      </c>
      <c r="AN40" s="221">
        <v>5.43</v>
      </c>
      <c r="AO40" s="221">
        <v>0.92</v>
      </c>
      <c r="AP40" s="221">
        <v>1.99</v>
      </c>
      <c r="AQ40" s="221">
        <v>0.35299999999999998</v>
      </c>
      <c r="AR40" s="221">
        <v>1.4</v>
      </c>
      <c r="AS40" s="221">
        <v>0.17199999999999999</v>
      </c>
      <c r="AT40" s="221">
        <v>3.58</v>
      </c>
      <c r="AU40" s="221">
        <v>0.82</v>
      </c>
      <c r="AV40" s="221">
        <v>1.19</v>
      </c>
      <c r="AW40" s="221">
        <v>0.44</v>
      </c>
      <c r="AX40" s="223">
        <v>1162.5470399999999</v>
      </c>
      <c r="AY40" s="221">
        <v>86.987200000000001</v>
      </c>
      <c r="AZ40" s="223">
        <v>59.669699999999999</v>
      </c>
    </row>
    <row r="41" spans="1:52" x14ac:dyDescent="0.35">
      <c r="A41" s="301" t="s">
        <v>1443</v>
      </c>
      <c r="B41" s="301">
        <v>1959.34</v>
      </c>
      <c r="C41" s="301">
        <v>304.8</v>
      </c>
      <c r="D41" s="221">
        <v>49.5229</v>
      </c>
      <c r="E41" s="221">
        <v>2.7749000000000001</v>
      </c>
      <c r="F41" s="221">
        <v>13.198700000000001</v>
      </c>
      <c r="G41" s="222">
        <v>5.7599999999999998E-2</v>
      </c>
      <c r="H41" s="221">
        <v>10.587899999999999</v>
      </c>
      <c r="I41" s="222">
        <v>0.18160000000000001</v>
      </c>
      <c r="J41" s="221">
        <v>7.5084</v>
      </c>
      <c r="K41" s="221">
        <v>12.558400000000001</v>
      </c>
      <c r="L41" s="221">
        <v>2.3557999999999999</v>
      </c>
      <c r="M41" s="222">
        <v>2.92E-2</v>
      </c>
      <c r="N41" s="222">
        <v>0.5504</v>
      </c>
      <c r="O41" s="222">
        <v>0.2772</v>
      </c>
      <c r="P41" s="222">
        <v>6.1100000000000002E-2</v>
      </c>
      <c r="Q41" s="222">
        <v>2.0500000000000001E-2</v>
      </c>
      <c r="R41" s="222">
        <v>0.2404</v>
      </c>
      <c r="S41" s="221">
        <v>99.924999999999997</v>
      </c>
      <c r="T41" s="221">
        <v>150.87229254636901</v>
      </c>
      <c r="U41" s="221">
        <v>0.53980761620374296</v>
      </c>
      <c r="V41" s="221">
        <v>3.2451186085855501</v>
      </c>
      <c r="W41" s="221">
        <v>1.6090212381345601</v>
      </c>
      <c r="X41" s="221">
        <v>34.92</v>
      </c>
      <c r="Y41" s="221">
        <v>340.42</v>
      </c>
      <c r="Z41" s="221">
        <v>10.3</v>
      </c>
      <c r="AA41" s="221">
        <v>430.85</v>
      </c>
      <c r="AB41" s="221">
        <v>25.63</v>
      </c>
      <c r="AC41" s="221">
        <v>166.62</v>
      </c>
      <c r="AD41" s="221">
        <v>20.87</v>
      </c>
      <c r="AE41" s="221">
        <v>169.89</v>
      </c>
      <c r="AF41" s="221">
        <v>18.5</v>
      </c>
      <c r="AG41" s="221">
        <v>46.3</v>
      </c>
      <c r="AH41" s="221">
        <v>6.16</v>
      </c>
      <c r="AI41" s="221">
        <v>24.23</v>
      </c>
      <c r="AJ41" s="221">
        <v>8.2200000000000006</v>
      </c>
      <c r="AK41" s="221">
        <v>2.38</v>
      </c>
      <c r="AL41" s="221">
        <v>5.96</v>
      </c>
      <c r="AM41" s="221">
        <v>0.93</v>
      </c>
      <c r="AN41" s="221">
        <v>5.23</v>
      </c>
      <c r="AO41" s="221">
        <v>1.01</v>
      </c>
      <c r="AP41" s="221">
        <v>2.11</v>
      </c>
      <c r="AQ41" s="221">
        <v>0.35899999999999999</v>
      </c>
      <c r="AR41" s="221">
        <v>2.3199999999999998</v>
      </c>
      <c r="AS41" s="221">
        <v>0.14199999999999999</v>
      </c>
      <c r="AT41" s="221">
        <v>5.56</v>
      </c>
      <c r="AU41" s="221">
        <v>0.77</v>
      </c>
      <c r="AV41" s="221">
        <v>0.83</v>
      </c>
      <c r="AW41" s="221">
        <v>0.35</v>
      </c>
      <c r="AX41" s="223">
        <v>1164.91884</v>
      </c>
      <c r="AY41" s="221">
        <v>86.697299999999998</v>
      </c>
      <c r="AZ41" s="223">
        <v>58.4193</v>
      </c>
    </row>
    <row r="42" spans="1:52" x14ac:dyDescent="0.35">
      <c r="A42" s="301" t="s">
        <v>1444</v>
      </c>
      <c r="B42" s="301">
        <v>1959.34</v>
      </c>
      <c r="C42" s="301">
        <v>304.8</v>
      </c>
      <c r="D42" s="221">
        <v>50.040999999999997</v>
      </c>
      <c r="E42" s="221">
        <v>2.8736999999999999</v>
      </c>
      <c r="F42" s="221">
        <v>12.9758</v>
      </c>
      <c r="G42" s="222">
        <v>5.1999999999999998E-2</v>
      </c>
      <c r="H42" s="221">
        <v>9.7578999999999994</v>
      </c>
      <c r="I42" s="222">
        <v>0.16700000000000001</v>
      </c>
      <c r="J42" s="221">
        <v>7.4587000000000003</v>
      </c>
      <c r="K42" s="221">
        <v>12.4017</v>
      </c>
      <c r="L42" s="221">
        <v>2.1879</v>
      </c>
      <c r="M42" s="222">
        <v>3.3000000000000002E-2</v>
      </c>
      <c r="N42" s="222">
        <v>0.55010000000000003</v>
      </c>
      <c r="O42" s="222">
        <v>0.30559999999999998</v>
      </c>
      <c r="P42" s="222">
        <v>5.8700000000000002E-2</v>
      </c>
      <c r="Q42" s="222">
        <v>2.5600000000000001E-2</v>
      </c>
      <c r="R42" s="222">
        <v>0.29070000000000001</v>
      </c>
      <c r="S42" s="221">
        <v>99.179400000000001</v>
      </c>
      <c r="T42" s="221">
        <v>130.31380895967999</v>
      </c>
      <c r="U42" s="221">
        <v>0.56803787575956</v>
      </c>
      <c r="V42" s="221">
        <v>3.2046723866945999</v>
      </c>
      <c r="W42" s="221">
        <v>1.8087086321297201</v>
      </c>
      <c r="X42" s="221">
        <v>31.55</v>
      </c>
      <c r="Y42" s="221">
        <v>320.81</v>
      </c>
      <c r="Z42" s="221">
        <v>10.61</v>
      </c>
      <c r="AA42" s="221">
        <v>400.13</v>
      </c>
      <c r="AB42" s="221">
        <v>22.46</v>
      </c>
      <c r="AC42" s="221">
        <v>157.88</v>
      </c>
      <c r="AD42" s="221">
        <v>16.52</v>
      </c>
      <c r="AE42" s="221">
        <v>143.41</v>
      </c>
      <c r="AF42" s="221">
        <v>17.75</v>
      </c>
      <c r="AG42" s="221">
        <v>41.08</v>
      </c>
      <c r="AH42" s="221">
        <v>5.46</v>
      </c>
      <c r="AI42" s="221">
        <v>25.82</v>
      </c>
      <c r="AJ42" s="221">
        <v>6.35</v>
      </c>
      <c r="AK42" s="221">
        <v>2.11</v>
      </c>
      <c r="AL42" s="221">
        <v>5.95</v>
      </c>
      <c r="AM42" s="221">
        <v>0.90900000000000003</v>
      </c>
      <c r="AN42" s="221">
        <v>5.04</v>
      </c>
      <c r="AO42" s="221">
        <v>0.96499999999999997</v>
      </c>
      <c r="AP42" s="221">
        <v>2.29</v>
      </c>
      <c r="AQ42" s="221">
        <v>0.32</v>
      </c>
      <c r="AR42" s="221">
        <v>2.17</v>
      </c>
      <c r="AS42" s="221">
        <v>0.28999999999999998</v>
      </c>
      <c r="AT42" s="221">
        <v>4.38</v>
      </c>
      <c r="AU42" s="221">
        <v>0.93500000000000005</v>
      </c>
      <c r="AV42" s="221">
        <v>1.1599999999999999</v>
      </c>
      <c r="AW42" s="221">
        <v>0.46300000000000002</v>
      </c>
      <c r="AX42" s="223">
        <v>1163.9198699999999</v>
      </c>
      <c r="AY42" s="221">
        <v>87.262100000000004</v>
      </c>
      <c r="AZ42" s="223">
        <v>60.228700000000003</v>
      </c>
    </row>
    <row r="43" spans="1:52" x14ac:dyDescent="0.35">
      <c r="A43" s="301" t="s">
        <v>1445</v>
      </c>
      <c r="B43" s="301">
        <v>1959.34</v>
      </c>
      <c r="C43" s="301">
        <v>304.8</v>
      </c>
      <c r="D43" s="221">
        <v>49.76</v>
      </c>
      <c r="E43" s="221">
        <v>2.5362</v>
      </c>
      <c r="F43" s="221">
        <v>13.15995</v>
      </c>
      <c r="G43" s="222">
        <v>6.9199999999999998E-2</v>
      </c>
      <c r="H43" s="221">
        <v>10.17315</v>
      </c>
      <c r="I43" s="222">
        <v>0.14149999999999999</v>
      </c>
      <c r="J43" s="221">
        <v>7.3644499999999997</v>
      </c>
      <c r="K43" s="221">
        <v>12.1076</v>
      </c>
      <c r="L43" s="221">
        <v>2.3942000000000001</v>
      </c>
      <c r="M43" s="222">
        <v>3.6549999999999999E-2</v>
      </c>
      <c r="N43" s="222">
        <v>0.40300000000000002</v>
      </c>
      <c r="O43" s="222">
        <v>0.33</v>
      </c>
      <c r="P43" s="222">
        <v>5.9799999999999999E-2</v>
      </c>
      <c r="Q43" s="222">
        <v>1.8700000000000001E-2</v>
      </c>
      <c r="R43" s="222">
        <v>0.33150000000000002</v>
      </c>
      <c r="S43" s="221">
        <v>98.885800000000003</v>
      </c>
      <c r="T43" s="221">
        <v>290.12054973616802</v>
      </c>
      <c r="U43" s="221">
        <v>0.56432566398281903</v>
      </c>
      <c r="V43" s="221">
        <v>3.2867297764584902</v>
      </c>
      <c r="W43" s="221">
        <v>1.4811303556772</v>
      </c>
      <c r="X43" s="221">
        <v>30.36</v>
      </c>
      <c r="Y43" s="221">
        <v>294.86</v>
      </c>
      <c r="Z43" s="221">
        <v>7.51</v>
      </c>
      <c r="AA43" s="221">
        <v>300.60000000000002</v>
      </c>
      <c r="AB43" s="221">
        <v>22.66</v>
      </c>
      <c r="AC43" s="221">
        <v>131.58000000000001</v>
      </c>
      <c r="AD43" s="221">
        <v>11.32</v>
      </c>
      <c r="AE43" s="221">
        <v>98.21</v>
      </c>
      <c r="AF43" s="221">
        <v>11.42</v>
      </c>
      <c r="AG43" s="221">
        <v>29.13</v>
      </c>
      <c r="AH43" s="221">
        <v>3.92</v>
      </c>
      <c r="AI43" s="221">
        <v>19.489999999999998</v>
      </c>
      <c r="AJ43" s="221">
        <v>5.25</v>
      </c>
      <c r="AK43" s="221">
        <v>1.94</v>
      </c>
      <c r="AL43" s="221">
        <v>5.48</v>
      </c>
      <c r="AM43" s="221">
        <v>0.88900000000000001</v>
      </c>
      <c r="AN43" s="221">
        <v>4.7300000000000004</v>
      </c>
      <c r="AO43" s="221">
        <v>1.042</v>
      </c>
      <c r="AP43" s="221">
        <v>2.34</v>
      </c>
      <c r="AQ43" s="221">
        <v>0.32400000000000001</v>
      </c>
      <c r="AR43" s="221">
        <v>1.84</v>
      </c>
      <c r="AS43" s="221">
        <v>0.26700000000000002</v>
      </c>
      <c r="AT43" s="221">
        <v>3.01</v>
      </c>
      <c r="AU43" s="221">
        <v>0.65</v>
      </c>
      <c r="AV43" s="221">
        <v>0.97</v>
      </c>
      <c r="AW43" s="221">
        <v>0.28799999999999998</v>
      </c>
      <c r="AX43" s="223">
        <v>1162.025445</v>
      </c>
      <c r="AY43" s="221">
        <v>87.336399999999998</v>
      </c>
      <c r="AZ43" s="223">
        <v>58.918799999999997</v>
      </c>
    </row>
    <row r="44" spans="1:52" x14ac:dyDescent="0.35">
      <c r="A44" s="301" t="s">
        <v>1446</v>
      </c>
      <c r="B44" s="301">
        <v>1959.3409999999999</v>
      </c>
      <c r="C44" s="301">
        <v>228.6</v>
      </c>
      <c r="D44" s="221">
        <v>49.372799999999998</v>
      </c>
      <c r="E44" s="221">
        <v>2.7397999999999998</v>
      </c>
      <c r="F44" s="221">
        <v>13.03885</v>
      </c>
      <c r="G44" s="222">
        <v>6.5799999999999997E-2</v>
      </c>
      <c r="H44" s="221">
        <v>10.580500000000001</v>
      </c>
      <c r="I44" s="222">
        <v>0.19505</v>
      </c>
      <c r="J44" s="221">
        <v>7.83</v>
      </c>
      <c r="K44" s="221">
        <v>12.431150000000001</v>
      </c>
      <c r="L44" s="221">
        <v>2.2603</v>
      </c>
      <c r="M44" s="222">
        <v>2.81E-2</v>
      </c>
      <c r="N44" s="222">
        <v>0.33415</v>
      </c>
      <c r="O44" s="222">
        <v>0.3745</v>
      </c>
      <c r="P44" s="222">
        <v>6.4149999999999999E-2</v>
      </c>
      <c r="Q44" s="222">
        <v>9.7000000000000003E-3</v>
      </c>
      <c r="R44" s="222">
        <v>0.34429999999999999</v>
      </c>
      <c r="S44" s="221">
        <v>99.669150000000002</v>
      </c>
      <c r="T44" s="221">
        <v>360.42648086695499</v>
      </c>
      <c r="U44" s="221">
        <v>0.48914694127929997</v>
      </c>
      <c r="V44" s="221">
        <v>3.5362453098933302</v>
      </c>
      <c r="W44" s="221">
        <v>1.07091714716067</v>
      </c>
      <c r="X44" s="221">
        <v>32.590000000000003</v>
      </c>
      <c r="Y44" s="221">
        <v>322.14</v>
      </c>
      <c r="Z44" s="221">
        <v>5.76</v>
      </c>
      <c r="AA44" s="221">
        <v>276.51</v>
      </c>
      <c r="AB44" s="221">
        <v>20.399999999999999</v>
      </c>
      <c r="AC44" s="221">
        <v>108.25</v>
      </c>
      <c r="AD44" s="221">
        <v>8.91</v>
      </c>
      <c r="AE44" s="221">
        <v>63.38</v>
      </c>
      <c r="AF44" s="221">
        <v>9.36</v>
      </c>
      <c r="AG44" s="221">
        <v>23.48</v>
      </c>
      <c r="AH44" s="221">
        <v>3.63</v>
      </c>
      <c r="AI44" s="221">
        <v>19.010000000000002</v>
      </c>
      <c r="AJ44" s="221">
        <v>5.41</v>
      </c>
      <c r="AK44" s="221">
        <v>2.06</v>
      </c>
      <c r="AL44" s="221">
        <v>4.93</v>
      </c>
      <c r="AM44" s="221">
        <v>0.83499999999999996</v>
      </c>
      <c r="AN44" s="221">
        <v>5</v>
      </c>
      <c r="AO44" s="221">
        <v>0.92100000000000004</v>
      </c>
      <c r="AP44" s="221">
        <v>2.23</v>
      </c>
      <c r="AQ44" s="221">
        <v>0.29299999999999998</v>
      </c>
      <c r="AR44" s="221">
        <v>1.89</v>
      </c>
      <c r="AS44" s="221">
        <v>0.25</v>
      </c>
      <c r="AT44" s="221">
        <v>2.94</v>
      </c>
      <c r="AU44" s="221">
        <v>0.497</v>
      </c>
      <c r="AV44" s="221">
        <v>1.02</v>
      </c>
      <c r="AW44" s="221">
        <v>0.24299999999999999</v>
      </c>
      <c r="AX44" s="223">
        <v>1171.383</v>
      </c>
      <c r="AY44" s="221">
        <v>87.236400000000003</v>
      </c>
      <c r="AZ44" s="223">
        <v>59.4512</v>
      </c>
    </row>
    <row r="45" spans="1:52" x14ac:dyDescent="0.35">
      <c r="A45" s="301" t="s">
        <v>1447</v>
      </c>
      <c r="B45" s="301">
        <v>1959.3409999999999</v>
      </c>
      <c r="C45" s="301">
        <v>228.6</v>
      </c>
      <c r="D45" s="221">
        <v>50.1066</v>
      </c>
      <c r="E45" s="221">
        <v>2.7193000000000001</v>
      </c>
      <c r="F45" s="221">
        <v>13.6282</v>
      </c>
      <c r="G45" s="222">
        <v>7.4399999999999994E-2</v>
      </c>
      <c r="H45" s="221">
        <v>9.2362000000000002</v>
      </c>
      <c r="I45" s="222">
        <v>0.16089999999999999</v>
      </c>
      <c r="J45" s="221">
        <v>7.3761999999999999</v>
      </c>
      <c r="K45" s="221">
        <v>11.860099999999999</v>
      </c>
      <c r="L45" s="221">
        <v>2.4531000000000001</v>
      </c>
      <c r="M45" s="222">
        <v>1.04E-2</v>
      </c>
      <c r="N45" s="222">
        <v>0.51649999999999996</v>
      </c>
      <c r="O45" s="222">
        <v>0.31330000000000002</v>
      </c>
      <c r="P45" s="222">
        <v>7.0999999999999994E-2</v>
      </c>
      <c r="Q45" s="222">
        <v>1.8499999999999999E-2</v>
      </c>
      <c r="R45" s="222">
        <v>0.25969999999999999</v>
      </c>
      <c r="S45" s="221">
        <v>98.804400000000001</v>
      </c>
      <c r="T45" s="221">
        <v>73.170926292800601</v>
      </c>
      <c r="U45" s="221">
        <v>0.55029586104250705</v>
      </c>
      <c r="V45" s="221">
        <v>3.2989599798609102</v>
      </c>
      <c r="W45" s="221">
        <v>1.4063097752101399</v>
      </c>
      <c r="X45" s="221">
        <v>26.78</v>
      </c>
      <c r="Y45" s="221">
        <v>293.73</v>
      </c>
      <c r="Z45" s="221">
        <v>10.36</v>
      </c>
      <c r="AA45" s="221">
        <v>309.06</v>
      </c>
      <c r="AB45" s="221">
        <v>17.239999999999998</v>
      </c>
      <c r="AC45" s="221">
        <v>115.68</v>
      </c>
      <c r="AD45" s="221">
        <v>9.84</v>
      </c>
      <c r="AE45" s="221">
        <v>96.41</v>
      </c>
      <c r="AF45" s="221">
        <v>10.62</v>
      </c>
      <c r="AG45" s="221">
        <v>29.56</v>
      </c>
      <c r="AH45" s="221">
        <v>3.86</v>
      </c>
      <c r="AI45" s="221">
        <v>23.52</v>
      </c>
      <c r="AJ45" s="221">
        <v>5.08</v>
      </c>
      <c r="AK45" s="221">
        <v>1.72</v>
      </c>
      <c r="AL45" s="221">
        <v>5.5</v>
      </c>
      <c r="AM45" s="221">
        <v>0.7</v>
      </c>
      <c r="AN45" s="221">
        <v>3.89</v>
      </c>
      <c r="AO45" s="221">
        <v>0.81</v>
      </c>
      <c r="AP45" s="221">
        <v>1.84</v>
      </c>
      <c r="AQ45" s="221">
        <v>0.254</v>
      </c>
      <c r="AR45" s="221">
        <v>1.49</v>
      </c>
      <c r="AS45" s="221">
        <v>0.217</v>
      </c>
      <c r="AT45" s="221">
        <v>2.96</v>
      </c>
      <c r="AU45" s="221">
        <v>0.57999999999999996</v>
      </c>
      <c r="AV45" s="221">
        <v>0.44</v>
      </c>
      <c r="AW45" s="221">
        <v>0.26900000000000002</v>
      </c>
      <c r="AX45" s="223">
        <v>1162.26162</v>
      </c>
      <c r="AY45" s="221">
        <v>87.703699999999998</v>
      </c>
      <c r="AZ45" s="223">
        <v>61.273600000000002</v>
      </c>
    </row>
    <row r="46" spans="1:52" x14ac:dyDescent="0.35">
      <c r="A46" s="301" t="s">
        <v>1448</v>
      </c>
      <c r="B46" s="301">
        <v>1959.3409999999999</v>
      </c>
      <c r="C46" s="301">
        <v>228.6</v>
      </c>
      <c r="D46" s="221">
        <v>49.987900000000003</v>
      </c>
      <c r="E46" s="221">
        <v>2.8489</v>
      </c>
      <c r="F46" s="221">
        <v>13.4754</v>
      </c>
      <c r="G46" s="222">
        <v>5.0999999999999997E-2</v>
      </c>
      <c r="H46" s="221">
        <v>9.7965</v>
      </c>
      <c r="I46" s="222">
        <v>0.15820000000000001</v>
      </c>
      <c r="J46" s="221">
        <v>7.673</v>
      </c>
      <c r="K46" s="221">
        <v>12.256600000000001</v>
      </c>
      <c r="L46" s="221">
        <v>2.5630000000000002</v>
      </c>
      <c r="M46" s="222">
        <v>2.63E-2</v>
      </c>
      <c r="N46" s="222">
        <v>0.39369999999999999</v>
      </c>
      <c r="O46" s="222">
        <v>0.309</v>
      </c>
      <c r="P46" s="222">
        <v>6.7500000000000004E-2</v>
      </c>
      <c r="Q46" s="222">
        <v>1.37E-2</v>
      </c>
      <c r="R46" s="222">
        <v>0.33139999999999997</v>
      </c>
      <c r="S46" s="221">
        <v>99.952100000000002</v>
      </c>
      <c r="T46" s="221">
        <v>405.39522305886902</v>
      </c>
      <c r="U46" s="221">
        <v>0.51533779459614903</v>
      </c>
      <c r="V46" s="221">
        <v>3.2212917720895402</v>
      </c>
      <c r="W46" s="221">
        <v>1.14540161230848</v>
      </c>
      <c r="X46" s="221">
        <v>29.1</v>
      </c>
      <c r="Y46" s="221">
        <v>332.31</v>
      </c>
      <c r="Z46" s="221">
        <v>6.29</v>
      </c>
      <c r="AA46" s="221">
        <v>336.97</v>
      </c>
      <c r="AB46" s="221">
        <v>21.76</v>
      </c>
      <c r="AC46" s="221">
        <v>155.13999999999999</v>
      </c>
      <c r="AD46" s="221">
        <v>9.0399999999999991</v>
      </c>
      <c r="AE46" s="221">
        <v>95.78</v>
      </c>
      <c r="AF46" s="221">
        <v>10.11</v>
      </c>
      <c r="AG46" s="221">
        <v>28.59</v>
      </c>
      <c r="AH46" s="221">
        <v>4.16</v>
      </c>
      <c r="AI46" s="221">
        <v>22.3</v>
      </c>
      <c r="AJ46" s="221">
        <v>5.88</v>
      </c>
      <c r="AK46" s="221">
        <v>2.14</v>
      </c>
      <c r="AL46" s="221">
        <v>5.46</v>
      </c>
      <c r="AM46" s="221">
        <v>0.79800000000000004</v>
      </c>
      <c r="AN46" s="221">
        <v>5.25</v>
      </c>
      <c r="AO46" s="221">
        <v>1.0129999999999999</v>
      </c>
      <c r="AP46" s="221">
        <v>2.0699999999999998</v>
      </c>
      <c r="AQ46" s="221">
        <v>0.32400000000000001</v>
      </c>
      <c r="AR46" s="221">
        <v>1.59</v>
      </c>
      <c r="AS46" s="221">
        <v>0.30199999999999999</v>
      </c>
      <c r="AT46" s="221">
        <v>3.58</v>
      </c>
      <c r="AU46" s="221">
        <v>0.52500000000000002</v>
      </c>
      <c r="AV46" s="221">
        <v>0.85</v>
      </c>
      <c r="AW46" s="221">
        <v>0.313</v>
      </c>
      <c r="AX46" s="223">
        <v>1168.2273</v>
      </c>
      <c r="AY46" s="221">
        <v>87.798500000000004</v>
      </c>
      <c r="AZ46" s="223">
        <v>60.811199999999999</v>
      </c>
    </row>
    <row r="47" spans="1:52" x14ac:dyDescent="0.35">
      <c r="A47" s="301" t="s">
        <v>1449</v>
      </c>
      <c r="B47" s="301">
        <v>1959.3409999999999</v>
      </c>
      <c r="C47" s="301">
        <v>228.6</v>
      </c>
      <c r="D47" s="221">
        <v>48.695999999999998</v>
      </c>
      <c r="E47" s="221">
        <v>2.6976</v>
      </c>
      <c r="F47" s="221">
        <v>12.860099999999999</v>
      </c>
      <c r="G47" s="222">
        <v>0.11020000000000001</v>
      </c>
      <c r="H47" s="221">
        <v>11.542999999999999</v>
      </c>
      <c r="I47" s="222">
        <v>0.18509999999999999</v>
      </c>
      <c r="J47" s="221">
        <v>8.7423999999999999</v>
      </c>
      <c r="K47" s="221">
        <v>11.6058</v>
      </c>
      <c r="L47" s="221">
        <v>2.1474000000000002</v>
      </c>
      <c r="M47" s="222">
        <v>4.3200000000000002E-2</v>
      </c>
      <c r="N47" s="222">
        <v>0.4476</v>
      </c>
      <c r="O47" s="222">
        <v>0.34620000000000001</v>
      </c>
      <c r="P47" s="222">
        <v>7.6399999999999996E-2</v>
      </c>
      <c r="Q47" s="222">
        <v>1.6E-2</v>
      </c>
      <c r="R47" s="222">
        <v>0.30020000000000002</v>
      </c>
      <c r="S47" s="221">
        <v>99.8172</v>
      </c>
      <c r="T47" s="221">
        <v>362.74942476424701</v>
      </c>
      <c r="U47" s="221">
        <v>0.49579610156714399</v>
      </c>
      <c r="V47" s="221">
        <v>3.2456571253725102</v>
      </c>
      <c r="W47" s="221">
        <v>1.35286278038633</v>
      </c>
      <c r="X47" s="221">
        <v>31.4</v>
      </c>
      <c r="Y47" s="221">
        <v>327.74</v>
      </c>
      <c r="Z47" s="221">
        <v>9.11</v>
      </c>
      <c r="AA47" s="221">
        <v>347.72</v>
      </c>
      <c r="AB47" s="221">
        <v>21.88</v>
      </c>
      <c r="AC47" s="221">
        <v>137.56</v>
      </c>
      <c r="AD47" s="221">
        <v>14.97</v>
      </c>
      <c r="AE47" s="221">
        <v>117.62</v>
      </c>
      <c r="AF47" s="221">
        <v>14.84</v>
      </c>
      <c r="AG47" s="221">
        <v>31.31</v>
      </c>
      <c r="AH47" s="221">
        <v>4.3899999999999997</v>
      </c>
      <c r="AI47" s="221">
        <v>22.07</v>
      </c>
      <c r="AJ47" s="221">
        <v>5.73</v>
      </c>
      <c r="AK47" s="221">
        <v>2.16</v>
      </c>
      <c r="AL47" s="221">
        <v>5.64</v>
      </c>
      <c r="AM47" s="221">
        <v>0.93700000000000006</v>
      </c>
      <c r="AN47" s="221">
        <v>4.99</v>
      </c>
      <c r="AO47" s="221">
        <v>0.96399999999999997</v>
      </c>
      <c r="AP47" s="221">
        <v>2.2200000000000002</v>
      </c>
      <c r="AQ47" s="221">
        <v>0.34699999999999998</v>
      </c>
      <c r="AR47" s="221">
        <v>1.95</v>
      </c>
      <c r="AS47" s="221">
        <v>0.25900000000000001</v>
      </c>
      <c r="AT47" s="221">
        <v>3.38</v>
      </c>
      <c r="AU47" s="221">
        <v>1.01</v>
      </c>
      <c r="AV47" s="221">
        <v>1.22</v>
      </c>
      <c r="AW47" s="221">
        <v>0.41699999999999998</v>
      </c>
      <c r="AX47" s="223">
        <v>1189.7222400000001</v>
      </c>
      <c r="AY47" s="221">
        <v>87.006699999999995</v>
      </c>
      <c r="AZ47" s="223">
        <v>60.008099999999999</v>
      </c>
    </row>
    <row r="48" spans="1:52" x14ac:dyDescent="0.35">
      <c r="A48" s="301" t="s">
        <v>1450</v>
      </c>
      <c r="B48" s="301">
        <v>1959.3409999999999</v>
      </c>
      <c r="C48" s="301">
        <v>228.6</v>
      </c>
      <c r="D48" s="221">
        <v>49.24</v>
      </c>
      <c r="E48" s="221">
        <v>2.3974000000000002</v>
      </c>
      <c r="F48" s="221">
        <v>12.1945</v>
      </c>
      <c r="G48" s="222">
        <v>0.1181</v>
      </c>
      <c r="H48" s="221">
        <v>10.7722</v>
      </c>
      <c r="I48" s="222">
        <v>0.16470000000000001</v>
      </c>
      <c r="J48" s="221">
        <v>12.604200000000001</v>
      </c>
      <c r="K48" s="221">
        <v>9.1917000000000009</v>
      </c>
      <c r="L48" s="221">
        <v>2.4940000000000002</v>
      </c>
      <c r="M48" s="222">
        <v>6.4199999999999993E-2</v>
      </c>
      <c r="N48" s="222">
        <v>0.63519999999999999</v>
      </c>
      <c r="O48" s="222">
        <v>0.26529999999999998</v>
      </c>
      <c r="P48" s="222">
        <v>5.3800000000000001E-2</v>
      </c>
      <c r="Q48" s="222">
        <v>1.6199999999999999E-2</v>
      </c>
      <c r="R48" s="222">
        <v>0.2487</v>
      </c>
      <c r="S48" s="221">
        <v>100.4602</v>
      </c>
      <c r="T48" s="221">
        <v>652.26331231648999</v>
      </c>
      <c r="U48" s="221">
        <v>0.476090896660255</v>
      </c>
      <c r="V48" s="221">
        <v>3.24773109253977</v>
      </c>
      <c r="W48" s="221">
        <v>1.64908623124983</v>
      </c>
      <c r="X48" s="221">
        <v>22.73</v>
      </c>
      <c r="Y48" s="221">
        <v>252.23</v>
      </c>
      <c r="Z48" s="221">
        <v>8.8000000000000007</v>
      </c>
      <c r="AA48" s="221">
        <v>257.73</v>
      </c>
      <c r="AB48" s="221">
        <v>13.93</v>
      </c>
      <c r="AC48" s="221">
        <v>91.61</v>
      </c>
      <c r="AD48" s="221">
        <v>10.19</v>
      </c>
      <c r="AE48" s="221">
        <v>106.73</v>
      </c>
      <c r="AF48" s="221">
        <v>9.8000000000000007</v>
      </c>
      <c r="AG48" s="221">
        <v>25.49</v>
      </c>
      <c r="AH48" s="221">
        <v>3.43</v>
      </c>
      <c r="AI48" s="221">
        <v>11.13</v>
      </c>
      <c r="AJ48" s="221">
        <v>4.41</v>
      </c>
      <c r="AK48" s="221">
        <v>1.36</v>
      </c>
      <c r="AL48" s="221">
        <v>3.46</v>
      </c>
      <c r="AM48" s="221">
        <v>0.62</v>
      </c>
      <c r="AN48" s="221">
        <v>3.46</v>
      </c>
      <c r="AO48" s="221">
        <v>0.55000000000000004</v>
      </c>
      <c r="AP48" s="221">
        <v>1.03</v>
      </c>
      <c r="AQ48" s="221">
        <v>0.16400000000000001</v>
      </c>
      <c r="AR48" s="221">
        <v>0.62</v>
      </c>
      <c r="AS48" s="221">
        <v>0.14000000000000001</v>
      </c>
      <c r="AT48" s="221">
        <v>1.47</v>
      </c>
      <c r="AU48" s="221">
        <v>1.1100000000000001</v>
      </c>
      <c r="AV48" s="221">
        <v>0.89</v>
      </c>
      <c r="AW48" s="221">
        <v>6.3E-2</v>
      </c>
      <c r="AX48" s="223">
        <v>1267.3444199999999</v>
      </c>
      <c r="AY48" s="221">
        <v>86.962100000000007</v>
      </c>
      <c r="AZ48" s="223">
        <v>69.862499999999997</v>
      </c>
    </row>
    <row r="49" spans="1:52" x14ac:dyDescent="0.35">
      <c r="A49" s="301" t="s">
        <v>1451</v>
      </c>
      <c r="B49" s="301">
        <v>1959.3409999999999</v>
      </c>
      <c r="C49" s="301">
        <v>228.6</v>
      </c>
      <c r="D49" s="221">
        <v>49.1999</v>
      </c>
      <c r="E49" s="221">
        <v>2.9676999999999998</v>
      </c>
      <c r="F49" s="221">
        <v>13.2059</v>
      </c>
      <c r="G49" s="222">
        <v>0.15529999999999999</v>
      </c>
      <c r="H49" s="221">
        <v>11.2174</v>
      </c>
      <c r="I49" s="222">
        <v>0.18820000000000001</v>
      </c>
      <c r="J49" s="221">
        <v>8.0043000000000006</v>
      </c>
      <c r="K49" s="221">
        <v>11.605700000000001</v>
      </c>
      <c r="L49" s="221">
        <v>2.4438</v>
      </c>
      <c r="M49" s="222">
        <v>1.26E-2</v>
      </c>
      <c r="N49" s="222">
        <v>0.4919</v>
      </c>
      <c r="O49" s="222">
        <v>0.26440000000000002</v>
      </c>
      <c r="P49" s="222">
        <v>7.8200000000000006E-2</v>
      </c>
      <c r="Q49" s="222">
        <v>1.5100000000000001E-2</v>
      </c>
      <c r="R49" s="222">
        <v>0.30259999999999998</v>
      </c>
      <c r="S49" s="221">
        <v>100.15300000000001</v>
      </c>
      <c r="T49" s="221">
        <v>361.94450639073398</v>
      </c>
      <c r="U49" s="221">
        <v>0.50710877238381302</v>
      </c>
      <c r="V49" s="221">
        <v>3.3610467983218202</v>
      </c>
      <c r="W49" s="221">
        <v>1.3308876288378599</v>
      </c>
      <c r="X49" s="221">
        <v>31.18</v>
      </c>
      <c r="Y49" s="221">
        <v>490.54</v>
      </c>
      <c r="Z49" s="221">
        <v>8.51</v>
      </c>
      <c r="AA49" s="221">
        <v>310.95</v>
      </c>
      <c r="AB49" s="221">
        <v>19.04</v>
      </c>
      <c r="AC49" s="221">
        <v>139.41999999999999</v>
      </c>
      <c r="AD49" s="221">
        <v>11.41</v>
      </c>
      <c r="AE49" s="221">
        <v>114.49</v>
      </c>
      <c r="AF49" s="221">
        <v>11.61</v>
      </c>
      <c r="AG49" s="221">
        <v>30.5</v>
      </c>
      <c r="AH49" s="221">
        <v>4.5999999999999996</v>
      </c>
      <c r="AI49" s="221">
        <v>19.079999999999998</v>
      </c>
      <c r="AJ49" s="221">
        <v>5.08</v>
      </c>
      <c r="AK49" s="221">
        <v>2.25</v>
      </c>
      <c r="AL49" s="221">
        <v>4.62</v>
      </c>
      <c r="AM49" s="221">
        <v>0.94</v>
      </c>
      <c r="AN49" s="221">
        <v>4.51</v>
      </c>
      <c r="AO49" s="221">
        <v>0.99</v>
      </c>
      <c r="AP49" s="221">
        <v>1.2</v>
      </c>
      <c r="AQ49" s="221">
        <v>0.252</v>
      </c>
      <c r="AR49" s="221">
        <v>1.33</v>
      </c>
      <c r="AS49" s="221">
        <v>0.19600000000000001</v>
      </c>
      <c r="AT49" s="221">
        <v>2.92</v>
      </c>
      <c r="AU49" s="221">
        <v>0.84</v>
      </c>
      <c r="AV49" s="221">
        <v>2.29</v>
      </c>
      <c r="AW49" s="221">
        <v>0.19</v>
      </c>
      <c r="AX49" s="223">
        <v>1174.88643</v>
      </c>
      <c r="AY49" s="221">
        <v>86.897099999999995</v>
      </c>
      <c r="AZ49" s="223">
        <v>58.569899999999997</v>
      </c>
    </row>
    <row r="50" spans="1:52" x14ac:dyDescent="0.35">
      <c r="A50" s="301" t="s">
        <v>1452</v>
      </c>
      <c r="B50" s="301">
        <v>1959.3409999999999</v>
      </c>
      <c r="C50" s="301">
        <v>228.6</v>
      </c>
      <c r="D50" s="221">
        <v>49.072749999999999</v>
      </c>
      <c r="E50" s="221">
        <v>2.6110500000000001</v>
      </c>
      <c r="F50" s="221">
        <v>12.5092</v>
      </c>
      <c r="G50" s="222">
        <v>0.1108</v>
      </c>
      <c r="H50" s="221">
        <v>11.79585</v>
      </c>
      <c r="I50" s="222">
        <v>0.15890000000000001</v>
      </c>
      <c r="J50" s="221">
        <v>9.4820499999999992</v>
      </c>
      <c r="K50" s="221">
        <v>11.34825</v>
      </c>
      <c r="L50" s="221">
        <v>2.2353999999999998</v>
      </c>
      <c r="M50" s="222">
        <v>2.7300000000000001E-2</v>
      </c>
      <c r="N50" s="222">
        <v>0.56459999999999999</v>
      </c>
      <c r="O50" s="222">
        <v>0.26734999999999998</v>
      </c>
      <c r="P50" s="222">
        <v>5.45E-2</v>
      </c>
      <c r="Q50" s="222">
        <v>1.9300000000000001E-2</v>
      </c>
      <c r="R50" s="222">
        <v>0.25509999999999999</v>
      </c>
      <c r="S50" s="221">
        <v>100.5124</v>
      </c>
      <c r="T50" s="221">
        <v>547.79754682471696</v>
      </c>
      <c r="U50" s="221">
        <v>0.49638207300477</v>
      </c>
      <c r="V50" s="221">
        <v>3.3132029480574099</v>
      </c>
      <c r="W50" s="221">
        <v>1.5385503233883699</v>
      </c>
      <c r="X50" s="221">
        <v>27.895</v>
      </c>
      <c r="Y50" s="221">
        <v>300.55</v>
      </c>
      <c r="Z50" s="221">
        <v>10.225</v>
      </c>
      <c r="AA50" s="221">
        <v>365.05500000000001</v>
      </c>
      <c r="AB50" s="221">
        <v>19.245000000000001</v>
      </c>
      <c r="AC50" s="221">
        <v>133.22499999999999</v>
      </c>
      <c r="AD50" s="221">
        <v>15.27</v>
      </c>
      <c r="AE50" s="221">
        <v>131.92500000000001</v>
      </c>
      <c r="AF50" s="221">
        <v>15.96</v>
      </c>
      <c r="AG50" s="221">
        <v>37.26</v>
      </c>
      <c r="AH50" s="221">
        <v>5.0350000000000001</v>
      </c>
      <c r="AI50" s="221">
        <v>22.395</v>
      </c>
      <c r="AJ50" s="221">
        <v>5.59</v>
      </c>
      <c r="AK50" s="221">
        <v>2</v>
      </c>
      <c r="AL50" s="221">
        <v>4.6349999999999998</v>
      </c>
      <c r="AM50" s="221">
        <v>0.74099999999999999</v>
      </c>
      <c r="AN50" s="221">
        <v>4.4800000000000004</v>
      </c>
      <c r="AO50" s="221">
        <v>0.82050000000000001</v>
      </c>
      <c r="AP50" s="221">
        <v>1.84</v>
      </c>
      <c r="AQ50" s="221">
        <v>0.26100000000000001</v>
      </c>
      <c r="AR50" s="221">
        <v>1.79</v>
      </c>
      <c r="AS50" s="221">
        <v>0.218</v>
      </c>
      <c r="AT50" s="221">
        <v>3.49</v>
      </c>
      <c r="AU50" s="221">
        <v>0.92449999999999999</v>
      </c>
      <c r="AV50" s="221">
        <v>0.93</v>
      </c>
      <c r="AW50" s="221">
        <v>0.44500000000000001</v>
      </c>
      <c r="AX50" s="223">
        <v>1204.589205</v>
      </c>
      <c r="AY50" s="221">
        <v>87.162400000000005</v>
      </c>
      <c r="AZ50" s="223">
        <v>61.4283</v>
      </c>
    </row>
    <row r="51" spans="1:52" x14ac:dyDescent="0.35">
      <c r="A51" s="301" t="s">
        <v>1453</v>
      </c>
      <c r="B51" s="301">
        <v>1959.3409999999999</v>
      </c>
      <c r="C51" s="301">
        <v>228.6</v>
      </c>
      <c r="D51" s="221">
        <v>50.352600000000002</v>
      </c>
      <c r="E51" s="221">
        <v>2.8129</v>
      </c>
      <c r="F51" s="221">
        <v>14.337199999999999</v>
      </c>
      <c r="G51" s="222">
        <v>6.4899999999999999E-2</v>
      </c>
      <c r="H51" s="221">
        <v>9.9251000000000005</v>
      </c>
      <c r="I51" s="222">
        <v>0.15659999999999999</v>
      </c>
      <c r="J51" s="221">
        <v>6.0162000000000004</v>
      </c>
      <c r="K51" s="221">
        <v>12.765599999999999</v>
      </c>
      <c r="L51" s="221">
        <v>2.5011999999999999</v>
      </c>
      <c r="M51" s="222">
        <v>9.4999999999999998E-3</v>
      </c>
      <c r="N51" s="222">
        <v>0.62029999999999996</v>
      </c>
      <c r="O51" s="222">
        <v>0.27550000000000002</v>
      </c>
      <c r="P51" s="222">
        <v>6.9699999999999998E-2</v>
      </c>
      <c r="Q51" s="222">
        <v>1.8700000000000001E-2</v>
      </c>
      <c r="R51" s="222">
        <v>0.24340000000000001</v>
      </c>
      <c r="S51" s="221">
        <v>100.1694</v>
      </c>
      <c r="T51" s="221">
        <v>100.95566214127599</v>
      </c>
      <c r="U51" s="221">
        <v>0.52338394368829799</v>
      </c>
      <c r="V51" s="221">
        <v>3.5172688106861201</v>
      </c>
      <c r="W51" s="221">
        <v>1.4770505733433399</v>
      </c>
      <c r="X51" s="221">
        <v>24.39</v>
      </c>
      <c r="Y51" s="221">
        <v>329.99</v>
      </c>
      <c r="Z51" s="221">
        <v>9.18</v>
      </c>
      <c r="AA51" s="221">
        <v>341.96</v>
      </c>
      <c r="AB51" s="221">
        <v>19.37</v>
      </c>
      <c r="AC51" s="221">
        <v>130.15</v>
      </c>
      <c r="AD51" s="221">
        <v>15.09</v>
      </c>
      <c r="AE51" s="221">
        <v>126.71</v>
      </c>
      <c r="AF51" s="221">
        <v>15.63</v>
      </c>
      <c r="AG51" s="221">
        <v>36.83</v>
      </c>
      <c r="AH51" s="221">
        <v>5.27</v>
      </c>
      <c r="AI51" s="221">
        <v>18.88</v>
      </c>
      <c r="AJ51" s="221">
        <v>5.61</v>
      </c>
      <c r="AK51" s="221">
        <v>1.74</v>
      </c>
      <c r="AL51" s="221">
        <v>5.14</v>
      </c>
      <c r="AM51" s="221">
        <v>0.81</v>
      </c>
      <c r="AN51" s="221">
        <v>4.1100000000000003</v>
      </c>
      <c r="AO51" s="221">
        <v>0.91</v>
      </c>
      <c r="AP51" s="221">
        <v>2.0699999999999998</v>
      </c>
      <c r="AQ51" s="221">
        <v>0.34599999999999997</v>
      </c>
      <c r="AR51" s="221">
        <v>1.88</v>
      </c>
      <c r="AS51" s="221">
        <v>0.218</v>
      </c>
      <c r="AT51" s="221">
        <v>3.92</v>
      </c>
      <c r="AU51" s="221">
        <v>1.02</v>
      </c>
      <c r="AV51" s="221">
        <v>1.1100000000000001</v>
      </c>
      <c r="AW51" s="221">
        <v>0.28599999999999998</v>
      </c>
      <c r="AX51" s="223">
        <v>1134.92562</v>
      </c>
      <c r="AY51" s="221">
        <v>85.974000000000004</v>
      </c>
      <c r="AZ51" s="223">
        <v>54.564399999999999</v>
      </c>
    </row>
    <row r="52" spans="1:52" x14ac:dyDescent="0.35">
      <c r="A52" s="301" t="s">
        <v>1454</v>
      </c>
      <c r="B52" s="301">
        <v>1959.3409999999999</v>
      </c>
      <c r="C52" s="301">
        <v>228.6</v>
      </c>
      <c r="D52" s="221">
        <v>49.744700000000002</v>
      </c>
      <c r="E52" s="221">
        <v>2.6877</v>
      </c>
      <c r="F52" s="221">
        <v>12.967700000000001</v>
      </c>
      <c r="G52" s="222">
        <v>9.1399999999999995E-2</v>
      </c>
      <c r="H52" s="221">
        <v>10.321099999999999</v>
      </c>
      <c r="I52" s="222">
        <v>0.1449</v>
      </c>
      <c r="J52" s="221">
        <v>8.6248000000000005</v>
      </c>
      <c r="K52" s="221">
        <v>12.069000000000001</v>
      </c>
      <c r="L52" s="221">
        <v>1.9291</v>
      </c>
      <c r="M52" s="222">
        <v>3.7199999999999997E-2</v>
      </c>
      <c r="N52" s="222">
        <v>0.45190000000000002</v>
      </c>
      <c r="O52" s="222">
        <v>0.34289999999999998</v>
      </c>
      <c r="P52" s="222">
        <v>6.9000000000000006E-2</v>
      </c>
      <c r="Q52" s="222">
        <v>2.1600000000000001E-2</v>
      </c>
      <c r="R52" s="222">
        <v>0.32240000000000002</v>
      </c>
      <c r="S52" s="221">
        <v>99.825400000000002</v>
      </c>
      <c r="T52" s="221">
        <v>143.79062098583</v>
      </c>
      <c r="U52" s="221">
        <v>0.40884644948152798</v>
      </c>
      <c r="V52" s="221">
        <v>2.9768222417326999</v>
      </c>
      <c r="W52" s="221">
        <v>1.4216768657044101</v>
      </c>
      <c r="X52" s="221">
        <v>22.87</v>
      </c>
      <c r="Y52" s="221">
        <v>291.63</v>
      </c>
      <c r="Z52" s="221">
        <v>10.46</v>
      </c>
      <c r="AA52" s="221">
        <v>387.06</v>
      </c>
      <c r="AB52" s="221">
        <v>18.02</v>
      </c>
      <c r="AC52" s="221">
        <v>151.01</v>
      </c>
      <c r="AD52" s="221">
        <v>11.33</v>
      </c>
      <c r="AE52" s="221">
        <v>120.85</v>
      </c>
      <c r="AF52" s="221">
        <v>14.9</v>
      </c>
      <c r="AG52" s="221">
        <v>37.65</v>
      </c>
      <c r="AH52" s="221">
        <v>5.57</v>
      </c>
      <c r="AI52" s="221">
        <v>27.92</v>
      </c>
      <c r="AJ52" s="221">
        <v>3.62</v>
      </c>
      <c r="AK52" s="221">
        <v>2.48</v>
      </c>
      <c r="AL52" s="221">
        <v>4.33</v>
      </c>
      <c r="AM52" s="221">
        <v>0.77</v>
      </c>
      <c r="AN52" s="221">
        <v>3.71</v>
      </c>
      <c r="AO52" s="221">
        <v>0.73</v>
      </c>
      <c r="AP52" s="221">
        <v>2.4</v>
      </c>
      <c r="AQ52" s="221">
        <v>0.34</v>
      </c>
      <c r="AR52" s="221">
        <v>1.57</v>
      </c>
      <c r="AS52" s="221">
        <v>0.33</v>
      </c>
      <c r="AT52" s="221">
        <v>4.28</v>
      </c>
      <c r="AU52" s="221">
        <v>0.94</v>
      </c>
      <c r="AV52" s="221">
        <v>1.28</v>
      </c>
      <c r="AW52" s="221">
        <v>0.2</v>
      </c>
      <c r="AX52" s="223">
        <v>1187.3584800000001</v>
      </c>
      <c r="AY52" s="221">
        <v>87.462100000000007</v>
      </c>
      <c r="AZ52" s="223">
        <v>62.343400000000003</v>
      </c>
    </row>
    <row r="53" spans="1:52" x14ac:dyDescent="0.35">
      <c r="A53" s="301" t="s">
        <v>1455</v>
      </c>
      <c r="B53" s="301">
        <v>1959.345</v>
      </c>
      <c r="C53" s="301">
        <v>350.52</v>
      </c>
      <c r="D53" s="221">
        <v>50.344650000000001</v>
      </c>
      <c r="E53" s="221">
        <v>2.5983000000000001</v>
      </c>
      <c r="F53" s="221">
        <v>12.9841</v>
      </c>
      <c r="G53" s="222">
        <v>5.6250000000000001E-2</v>
      </c>
      <c r="H53" s="221">
        <v>8.6450499999999995</v>
      </c>
      <c r="I53" s="222">
        <v>0.12615000000000001</v>
      </c>
      <c r="J53" s="221">
        <v>9.1366499999999995</v>
      </c>
      <c r="K53" s="221">
        <v>12.080450000000001</v>
      </c>
      <c r="L53" s="221">
        <v>2.3252999999999999</v>
      </c>
      <c r="M53" s="222">
        <v>4.7350000000000003E-2</v>
      </c>
      <c r="N53" s="222">
        <v>0.42614999999999997</v>
      </c>
      <c r="O53" s="222">
        <v>0.2828</v>
      </c>
      <c r="P53" s="222">
        <v>5.9650000000000002E-2</v>
      </c>
      <c r="Q53" s="222">
        <v>1.125E-2</v>
      </c>
      <c r="R53" s="222">
        <v>0.24445</v>
      </c>
      <c r="S53" s="221">
        <v>99.368549999999999</v>
      </c>
      <c r="T53" s="221">
        <v>198.20178167240499</v>
      </c>
      <c r="U53" s="221">
        <v>0.57600919233145598</v>
      </c>
      <c r="V53" s="221">
        <v>2.9112910717954401</v>
      </c>
      <c r="W53" s="221">
        <v>1.25740000681829</v>
      </c>
      <c r="X53" s="221">
        <v>30.04</v>
      </c>
      <c r="Y53" s="221">
        <v>293.35000000000002</v>
      </c>
      <c r="Z53" s="221">
        <v>7.86</v>
      </c>
      <c r="AA53" s="221">
        <v>322.89999999999998</v>
      </c>
      <c r="AB53" s="221">
        <v>19.62</v>
      </c>
      <c r="AC53" s="221">
        <v>117.65</v>
      </c>
      <c r="AD53" s="221">
        <v>10.19</v>
      </c>
      <c r="AE53" s="221">
        <v>96.09</v>
      </c>
      <c r="AF53" s="221">
        <v>11.12</v>
      </c>
      <c r="AG53" s="221">
        <v>28.24</v>
      </c>
      <c r="AH53" s="221">
        <v>4.03</v>
      </c>
      <c r="AI53" s="221">
        <v>21.02</v>
      </c>
      <c r="AJ53" s="221">
        <v>5.57</v>
      </c>
      <c r="AK53" s="221">
        <v>1.91</v>
      </c>
      <c r="AL53" s="221">
        <v>5.03</v>
      </c>
      <c r="AM53" s="221">
        <v>0.76600000000000001</v>
      </c>
      <c r="AN53" s="221">
        <v>4.2300000000000004</v>
      </c>
      <c r="AO53" s="221">
        <v>0.77800000000000002</v>
      </c>
      <c r="AP53" s="221">
        <v>2.02</v>
      </c>
      <c r="AQ53" s="221">
        <v>0.25</v>
      </c>
      <c r="AR53" s="221">
        <v>1.81</v>
      </c>
      <c r="AS53" s="221">
        <v>0.216</v>
      </c>
      <c r="AT53" s="221">
        <v>3.27</v>
      </c>
      <c r="AU53" s="221">
        <v>0.6</v>
      </c>
      <c r="AV53" s="221">
        <v>0.92</v>
      </c>
      <c r="AW53" s="221">
        <v>0.29899999999999999</v>
      </c>
      <c r="AX53" s="223">
        <v>1197.646665</v>
      </c>
      <c r="AY53" s="221">
        <v>87.268000000000001</v>
      </c>
      <c r="AZ53" s="223">
        <v>67.677800000000005</v>
      </c>
    </row>
    <row r="54" spans="1:52" x14ac:dyDescent="0.35">
      <c r="A54" s="301" t="s">
        <v>1456</v>
      </c>
      <c r="B54" s="301">
        <v>1959.345</v>
      </c>
      <c r="C54" s="301">
        <v>350.52</v>
      </c>
      <c r="D54" s="221">
        <v>48.530999999999999</v>
      </c>
      <c r="E54" s="221">
        <v>2.4662000000000002</v>
      </c>
      <c r="F54" s="221">
        <v>12.479749999999999</v>
      </c>
      <c r="G54" s="222">
        <v>0.13200000000000001</v>
      </c>
      <c r="H54" s="221">
        <v>13.66685</v>
      </c>
      <c r="I54" s="222">
        <v>0.18525</v>
      </c>
      <c r="J54" s="221">
        <v>7.5849500000000001</v>
      </c>
      <c r="K54" s="221">
        <v>12.25705</v>
      </c>
      <c r="L54" s="221">
        <v>1.9772000000000001</v>
      </c>
      <c r="M54" s="222">
        <v>2.92E-2</v>
      </c>
      <c r="N54" s="222">
        <v>0.48185</v>
      </c>
      <c r="O54" s="222">
        <v>0.27815000000000001</v>
      </c>
      <c r="P54" s="222">
        <v>6.0900000000000003E-2</v>
      </c>
      <c r="Q54" s="222">
        <v>1.3050000000000001E-2</v>
      </c>
      <c r="R54" s="222">
        <v>9.0450000000000003E-2</v>
      </c>
      <c r="S54" s="221">
        <v>100.23385</v>
      </c>
      <c r="T54" s="221">
        <v>228.19757689484601</v>
      </c>
      <c r="U54" s="221">
        <v>0.57080092961580797</v>
      </c>
      <c r="V54" s="221">
        <v>3.2334745944355698</v>
      </c>
      <c r="W54" s="221">
        <v>1.31194722336335</v>
      </c>
      <c r="X54" s="221">
        <v>33.229999999999997</v>
      </c>
      <c r="Y54" s="221">
        <v>316.85000000000002</v>
      </c>
      <c r="Z54" s="221">
        <v>9.39</v>
      </c>
      <c r="AA54" s="221">
        <v>331.37</v>
      </c>
      <c r="AB54" s="221">
        <v>19.2</v>
      </c>
      <c r="AC54" s="221">
        <v>126.43</v>
      </c>
      <c r="AD54" s="221">
        <v>11.06</v>
      </c>
      <c r="AE54" s="221">
        <v>107.67</v>
      </c>
      <c r="AF54" s="221">
        <v>13.59</v>
      </c>
      <c r="AG54" s="221">
        <v>30.44</v>
      </c>
      <c r="AH54" s="221">
        <v>3.8</v>
      </c>
      <c r="AI54" s="221">
        <v>19.66</v>
      </c>
      <c r="AJ54" s="221">
        <v>5.33</v>
      </c>
      <c r="AK54" s="221">
        <v>1.74</v>
      </c>
      <c r="AL54" s="221">
        <v>5.27</v>
      </c>
      <c r="AM54" s="221">
        <v>0.79100000000000004</v>
      </c>
      <c r="AN54" s="221">
        <v>4.17</v>
      </c>
      <c r="AO54" s="221">
        <v>0.80100000000000005</v>
      </c>
      <c r="AP54" s="221">
        <v>2.12</v>
      </c>
      <c r="AQ54" s="221">
        <v>0.28000000000000003</v>
      </c>
      <c r="AR54" s="221">
        <v>1.85</v>
      </c>
      <c r="AS54" s="221">
        <v>0.20399999999999999</v>
      </c>
      <c r="AT54" s="221">
        <v>3.14</v>
      </c>
      <c r="AU54" s="221">
        <v>0.60299999999999998</v>
      </c>
      <c r="AV54" s="221">
        <v>1.04</v>
      </c>
      <c r="AW54" s="221">
        <v>0.316</v>
      </c>
      <c r="AX54" s="223">
        <v>1166.4574950000001</v>
      </c>
      <c r="AY54" s="221">
        <v>85.549300000000002</v>
      </c>
      <c r="AZ54" s="223">
        <v>52.3705</v>
      </c>
    </row>
    <row r="55" spans="1:52" x14ac:dyDescent="0.35">
      <c r="A55" s="301" t="s">
        <v>1457</v>
      </c>
      <c r="B55" s="301">
        <v>1959.345</v>
      </c>
      <c r="C55" s="301">
        <v>350.52</v>
      </c>
      <c r="D55" s="221">
        <v>49.171500000000002</v>
      </c>
      <c r="E55" s="221">
        <v>2.7623000000000002</v>
      </c>
      <c r="F55" s="221">
        <v>12.2842</v>
      </c>
      <c r="G55" s="222">
        <v>0.12280000000000001</v>
      </c>
      <c r="H55" s="221">
        <v>10.708299999999999</v>
      </c>
      <c r="I55" s="222">
        <v>0.1651</v>
      </c>
      <c r="J55" s="221">
        <v>7.8390000000000004</v>
      </c>
      <c r="K55" s="221">
        <v>12.361000000000001</v>
      </c>
      <c r="L55" s="221">
        <v>2.1113</v>
      </c>
      <c r="M55" s="222">
        <v>1.6299999999999999E-2</v>
      </c>
      <c r="N55" s="222">
        <v>0.4526</v>
      </c>
      <c r="O55" s="222">
        <v>0.31090000000000001</v>
      </c>
      <c r="P55" s="222">
        <v>8.0799999999999997E-2</v>
      </c>
      <c r="Q55" s="222">
        <v>1.8499999999999999E-2</v>
      </c>
      <c r="R55" s="222">
        <v>0.30399999999999999</v>
      </c>
      <c r="S55" s="221">
        <v>98.708600000000004</v>
      </c>
      <c r="T55" s="221">
        <v>366.127713686417</v>
      </c>
      <c r="U55" s="221">
        <v>0.44310695954039703</v>
      </c>
      <c r="V55" s="221">
        <v>2.9292541247580002</v>
      </c>
      <c r="W55" s="221">
        <v>1.5294137939093699</v>
      </c>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3">
        <v>1171.5639000000001</v>
      </c>
      <c r="AY55" s="221">
        <v>86.689499999999995</v>
      </c>
      <c r="AZ55" s="223">
        <v>59.1892</v>
      </c>
    </row>
    <row r="56" spans="1:52" x14ac:dyDescent="0.35">
      <c r="A56" s="301" t="s">
        <v>1458</v>
      </c>
      <c r="B56" s="301">
        <v>1959.3420000000001</v>
      </c>
      <c r="C56" s="301">
        <v>350.52</v>
      </c>
      <c r="D56" s="221">
        <v>49.623800000000003</v>
      </c>
      <c r="E56" s="221">
        <v>2.9003000000000001</v>
      </c>
      <c r="F56" s="221">
        <v>13.176299999999999</v>
      </c>
      <c r="G56" s="222">
        <v>0.1128</v>
      </c>
      <c r="H56" s="221">
        <v>12.270899999999999</v>
      </c>
      <c r="I56" s="222">
        <v>0.1726</v>
      </c>
      <c r="J56" s="221">
        <v>6.2774000000000001</v>
      </c>
      <c r="K56" s="221">
        <v>11.878500000000001</v>
      </c>
      <c r="L56" s="221">
        <v>2.2473999999999998</v>
      </c>
      <c r="M56" s="222">
        <v>3.9300000000000002E-2</v>
      </c>
      <c r="N56" s="222">
        <v>0.5645</v>
      </c>
      <c r="O56" s="222">
        <v>0.32479999999999998</v>
      </c>
      <c r="P56" s="222">
        <v>6.2700000000000006E-2</v>
      </c>
      <c r="Q56" s="222">
        <v>1.7299999999999999E-2</v>
      </c>
      <c r="R56" s="222">
        <v>0.3357</v>
      </c>
      <c r="S56" s="221">
        <v>100.0043</v>
      </c>
      <c r="T56" s="221">
        <v>528.74342442951502</v>
      </c>
      <c r="U56" s="221">
        <v>0.52655458530865995</v>
      </c>
      <c r="V56" s="221">
        <v>3.4082432982631201</v>
      </c>
      <c r="W56" s="221">
        <v>1.57719362802236</v>
      </c>
      <c r="X56" s="221">
        <v>40.07</v>
      </c>
      <c r="Y56" s="221">
        <v>386.69</v>
      </c>
      <c r="Z56" s="221">
        <v>11.23</v>
      </c>
      <c r="AA56" s="221">
        <v>424.48</v>
      </c>
      <c r="AB56" s="221">
        <v>25.41</v>
      </c>
      <c r="AC56" s="221">
        <v>99.26</v>
      </c>
      <c r="AD56" s="221">
        <v>16.38</v>
      </c>
      <c r="AE56" s="221">
        <v>157.91</v>
      </c>
      <c r="AF56" s="221">
        <v>18.66</v>
      </c>
      <c r="AG56" s="221">
        <v>43.65</v>
      </c>
      <c r="AH56" s="221">
        <v>4.5199999999999996</v>
      </c>
      <c r="AI56" s="221">
        <v>22.8</v>
      </c>
      <c r="AJ56" s="221">
        <v>6.49</v>
      </c>
      <c r="AK56" s="221">
        <v>1.47</v>
      </c>
      <c r="AL56" s="221">
        <v>6.17</v>
      </c>
      <c r="AM56" s="221">
        <v>0.83</v>
      </c>
      <c r="AN56" s="221">
        <v>5.33</v>
      </c>
      <c r="AO56" s="221">
        <v>0.83</v>
      </c>
      <c r="AP56" s="221">
        <v>3.02</v>
      </c>
      <c r="AQ56" s="221">
        <v>0.214</v>
      </c>
      <c r="AR56" s="221">
        <v>2.02</v>
      </c>
      <c r="AS56" s="221">
        <v>0.39</v>
      </c>
      <c r="AT56" s="221">
        <v>3.71</v>
      </c>
      <c r="AU56" s="221">
        <v>0.68</v>
      </c>
      <c r="AV56" s="221">
        <v>0.84</v>
      </c>
      <c r="AW56" s="221">
        <v>0.23</v>
      </c>
      <c r="AX56" s="223">
        <v>1140.1757399999999</v>
      </c>
      <c r="AY56" s="221">
        <v>86.520200000000003</v>
      </c>
      <c r="AZ56" s="223">
        <v>50.335599999999999</v>
      </c>
    </row>
    <row r="57" spans="1:52" x14ac:dyDescent="0.35">
      <c r="A57" s="301" t="s">
        <v>1459</v>
      </c>
      <c r="B57" s="301">
        <v>1959.3420000000001</v>
      </c>
      <c r="C57" s="301">
        <v>350.52</v>
      </c>
      <c r="D57" s="221">
        <v>49.8947</v>
      </c>
      <c r="E57" s="221">
        <v>2.359</v>
      </c>
      <c r="F57" s="221">
        <v>12.7081</v>
      </c>
      <c r="G57" s="222">
        <v>0.1341</v>
      </c>
      <c r="H57" s="221">
        <v>11.210900000000001</v>
      </c>
      <c r="I57" s="222">
        <v>0.19520000000000001</v>
      </c>
      <c r="J57" s="221">
        <v>7.2055999999999996</v>
      </c>
      <c r="K57" s="221">
        <v>12.794</v>
      </c>
      <c r="L57" s="221">
        <v>2.0505</v>
      </c>
      <c r="M57" s="222">
        <v>4.2299999999999997E-2</v>
      </c>
      <c r="N57" s="222">
        <v>0.4209</v>
      </c>
      <c r="O57" s="222">
        <v>0.28000000000000003</v>
      </c>
      <c r="P57" s="222">
        <v>6.5000000000000002E-2</v>
      </c>
      <c r="Q57" s="222">
        <v>1.37E-2</v>
      </c>
      <c r="R57" s="222">
        <v>6.6699999999999995E-2</v>
      </c>
      <c r="S57" s="221">
        <v>99.440700000000007</v>
      </c>
      <c r="T57" s="221">
        <v>149.96103645311101</v>
      </c>
      <c r="U57" s="221">
        <v>0.56704743941164504</v>
      </c>
      <c r="V57" s="221">
        <v>3.2991745220087898</v>
      </c>
      <c r="W57" s="221">
        <v>1.35734011129368</v>
      </c>
      <c r="X57" s="221">
        <v>25.73</v>
      </c>
      <c r="Y57" s="221">
        <v>335.72</v>
      </c>
      <c r="Z57" s="221">
        <v>9.9</v>
      </c>
      <c r="AA57" s="221">
        <v>329.25</v>
      </c>
      <c r="AB57" s="221">
        <v>22.35</v>
      </c>
      <c r="AC57" s="221">
        <v>115</v>
      </c>
      <c r="AD57" s="221">
        <v>12.26</v>
      </c>
      <c r="AE57" s="221">
        <v>134.63</v>
      </c>
      <c r="AF57" s="221">
        <v>12.61</v>
      </c>
      <c r="AG57" s="221">
        <v>26.2</v>
      </c>
      <c r="AH57" s="221">
        <v>3.56</v>
      </c>
      <c r="AI57" s="221">
        <v>18.149999999999999</v>
      </c>
      <c r="AJ57" s="221">
        <v>4.7300000000000004</v>
      </c>
      <c r="AK57" s="221">
        <v>2.13</v>
      </c>
      <c r="AL57" s="221">
        <v>3.72</v>
      </c>
      <c r="AM57" s="221">
        <v>0.74</v>
      </c>
      <c r="AN57" s="221">
        <v>3.27</v>
      </c>
      <c r="AO57" s="221">
        <v>0.92</v>
      </c>
      <c r="AP57" s="221">
        <v>2.02</v>
      </c>
      <c r="AQ57" s="221">
        <v>0.42</v>
      </c>
      <c r="AR57" s="221">
        <v>1.1599999999999999</v>
      </c>
      <c r="AS57" s="221">
        <v>0.222</v>
      </c>
      <c r="AT57" s="221">
        <v>2.9</v>
      </c>
      <c r="AU57" s="221">
        <v>0.72</v>
      </c>
      <c r="AV57" s="221">
        <v>1.22</v>
      </c>
      <c r="AW57" s="221">
        <v>0.37</v>
      </c>
      <c r="AX57" s="223">
        <v>1158.8325600000001</v>
      </c>
      <c r="AY57" s="221">
        <v>86.839600000000004</v>
      </c>
      <c r="AZ57" s="223">
        <v>56.012500000000003</v>
      </c>
    </row>
    <row r="58" spans="1:52" x14ac:dyDescent="0.35">
      <c r="A58" s="301" t="s">
        <v>1460</v>
      </c>
      <c r="B58" s="301">
        <v>1959.345</v>
      </c>
      <c r="C58" s="301">
        <v>350.52</v>
      </c>
      <c r="D58" s="221">
        <v>49.420299999999997</v>
      </c>
      <c r="E58" s="221">
        <v>2.2155</v>
      </c>
      <c r="F58" s="221">
        <v>12.281650000000001</v>
      </c>
      <c r="G58" s="222">
        <v>7.7950000000000005E-2</v>
      </c>
      <c r="H58" s="221">
        <v>12.3317</v>
      </c>
      <c r="I58" s="222">
        <v>0.18245</v>
      </c>
      <c r="J58" s="221">
        <v>8.5513499999999993</v>
      </c>
      <c r="K58" s="221">
        <v>11.9329</v>
      </c>
      <c r="L58" s="221">
        <v>1.9683999999999999</v>
      </c>
      <c r="M58" s="222">
        <v>3.295E-2</v>
      </c>
      <c r="N58" s="222">
        <v>0.40294999999999997</v>
      </c>
      <c r="O58" s="222">
        <v>0.2152</v>
      </c>
      <c r="P58" s="222">
        <v>4.7649999999999998E-2</v>
      </c>
      <c r="Q58" s="222">
        <v>1.145E-2</v>
      </c>
      <c r="R58" s="222">
        <v>0.15670000000000001</v>
      </c>
      <c r="S58" s="221">
        <v>99.829099999999997</v>
      </c>
      <c r="T58" s="221">
        <v>312.74251963941703</v>
      </c>
      <c r="U58" s="221">
        <v>0.392693627486284</v>
      </c>
      <c r="V58" s="221">
        <v>3.2238102163491602</v>
      </c>
      <c r="W58" s="221">
        <v>1.18286186050152</v>
      </c>
      <c r="X58" s="221">
        <v>34.93</v>
      </c>
      <c r="Y58" s="221">
        <v>299.61</v>
      </c>
      <c r="Z58" s="221">
        <v>6.98</v>
      </c>
      <c r="AA58" s="221">
        <v>283.08999999999997</v>
      </c>
      <c r="AB58" s="221">
        <v>17.489999999999998</v>
      </c>
      <c r="AC58" s="221">
        <v>121.09</v>
      </c>
      <c r="AD58" s="221">
        <v>10.02</v>
      </c>
      <c r="AE58" s="221">
        <v>95.18</v>
      </c>
      <c r="AF58" s="221">
        <v>10.59</v>
      </c>
      <c r="AG58" s="221">
        <v>24.43</v>
      </c>
      <c r="AH58" s="221">
        <v>3.59</v>
      </c>
      <c r="AI58" s="221">
        <v>17.72</v>
      </c>
      <c r="AJ58" s="221">
        <v>4.42</v>
      </c>
      <c r="AK58" s="221">
        <v>1.73</v>
      </c>
      <c r="AL58" s="221">
        <v>4.25</v>
      </c>
      <c r="AM58" s="221">
        <v>0.69899999999999995</v>
      </c>
      <c r="AN58" s="221">
        <v>3.79</v>
      </c>
      <c r="AO58" s="221">
        <v>0.70099999999999996</v>
      </c>
      <c r="AP58" s="221">
        <v>1.84</v>
      </c>
      <c r="AQ58" s="221">
        <v>0.255</v>
      </c>
      <c r="AR58" s="221">
        <v>1.31</v>
      </c>
      <c r="AS58" s="221">
        <v>0.187</v>
      </c>
      <c r="AT58" s="221">
        <v>2.79</v>
      </c>
      <c r="AU58" s="221">
        <v>0.55800000000000005</v>
      </c>
      <c r="AV58" s="221">
        <v>0.83</v>
      </c>
      <c r="AW58" s="221">
        <v>0.222</v>
      </c>
      <c r="AX58" s="223">
        <v>1185.8821350000001</v>
      </c>
      <c r="AY58" s="221">
        <v>84.135599999999997</v>
      </c>
      <c r="AZ58" s="223">
        <v>57.874299999999998</v>
      </c>
    </row>
    <row r="59" spans="1:52" x14ac:dyDescent="0.35">
      <c r="A59" s="301" t="s">
        <v>1461</v>
      </c>
      <c r="B59" s="301">
        <v>1959.3420000000001</v>
      </c>
      <c r="C59" s="301">
        <v>350.52</v>
      </c>
      <c r="D59" s="221">
        <v>48.77</v>
      </c>
      <c r="E59" s="221">
        <v>2.3113000000000001</v>
      </c>
      <c r="F59" s="221">
        <v>12.3508</v>
      </c>
      <c r="G59" s="222">
        <v>7.9699999999999993E-2</v>
      </c>
      <c r="H59" s="221">
        <v>12.741899999999999</v>
      </c>
      <c r="I59" s="222">
        <v>0.18809999999999999</v>
      </c>
      <c r="J59" s="221">
        <v>8.3047000000000004</v>
      </c>
      <c r="K59" s="221">
        <v>12.223699999999999</v>
      </c>
      <c r="L59" s="221">
        <v>1.9159999999999999</v>
      </c>
      <c r="M59" s="222">
        <v>4.5400000000000003E-2</v>
      </c>
      <c r="N59" s="222">
        <v>0.5222</v>
      </c>
      <c r="O59" s="222">
        <v>0.51980000000000004</v>
      </c>
      <c r="P59" s="222">
        <v>4.9099999999999998E-2</v>
      </c>
      <c r="Q59" s="222">
        <v>1.18E-2</v>
      </c>
      <c r="R59" s="222">
        <v>4.6600000000000003E-2</v>
      </c>
      <c r="S59" s="221">
        <v>100.08110000000001</v>
      </c>
      <c r="T59" s="221">
        <v>124.99854795542301</v>
      </c>
      <c r="U59" s="221">
        <v>0.45518142188363497</v>
      </c>
      <c r="V59" s="221">
        <v>3.0917828368545899</v>
      </c>
      <c r="W59" s="221">
        <v>1.48240140643667</v>
      </c>
      <c r="X59" s="221">
        <v>33.880000000000003</v>
      </c>
      <c r="Y59" s="221">
        <v>321.52</v>
      </c>
      <c r="Z59" s="221">
        <v>8.67</v>
      </c>
      <c r="AA59" s="221">
        <v>258.55</v>
      </c>
      <c r="AB59" s="221">
        <v>18.600000000000001</v>
      </c>
      <c r="AC59" s="221">
        <v>136.66</v>
      </c>
      <c r="AD59" s="221">
        <v>11.86</v>
      </c>
      <c r="AE59" s="221">
        <v>115.2</v>
      </c>
      <c r="AF59" s="221">
        <v>12.79</v>
      </c>
      <c r="AG59" s="221">
        <v>29.93</v>
      </c>
      <c r="AH59" s="221">
        <v>3.61</v>
      </c>
      <c r="AI59" s="221">
        <v>15.58</v>
      </c>
      <c r="AJ59" s="221">
        <v>4.32</v>
      </c>
      <c r="AK59" s="221">
        <v>1.49</v>
      </c>
      <c r="AL59" s="221">
        <v>4.8099999999999996</v>
      </c>
      <c r="AM59" s="221">
        <v>0.76100000000000001</v>
      </c>
      <c r="AN59" s="221">
        <v>3.89</v>
      </c>
      <c r="AO59" s="221">
        <v>0.79500000000000004</v>
      </c>
      <c r="AP59" s="221">
        <v>1.55</v>
      </c>
      <c r="AQ59" s="221">
        <v>0.307</v>
      </c>
      <c r="AR59" s="221">
        <v>2.2000000000000002</v>
      </c>
      <c r="AS59" s="221">
        <v>0.19600000000000001</v>
      </c>
      <c r="AT59" s="221">
        <v>3.66</v>
      </c>
      <c r="AU59" s="221">
        <v>0.67</v>
      </c>
      <c r="AV59" s="221">
        <v>0.72</v>
      </c>
      <c r="AW59" s="221">
        <v>0.27800000000000002</v>
      </c>
      <c r="AX59" s="223">
        <v>1180.9244699999999</v>
      </c>
      <c r="AY59" s="221">
        <v>84.135599999999997</v>
      </c>
      <c r="AZ59" s="223">
        <v>56.356000000000002</v>
      </c>
    </row>
    <row r="60" spans="1:52" x14ac:dyDescent="0.35">
      <c r="A60" s="301" t="s">
        <v>1462</v>
      </c>
      <c r="B60" s="301">
        <v>1959.3420000000001</v>
      </c>
      <c r="C60" s="301">
        <v>350.52</v>
      </c>
      <c r="D60" s="221">
        <v>48.204700000000003</v>
      </c>
      <c r="E60" s="221">
        <v>2.7324999999999999</v>
      </c>
      <c r="F60" s="221">
        <v>12.7074</v>
      </c>
      <c r="G60" s="222">
        <v>9.6500000000000002E-2</v>
      </c>
      <c r="H60" s="221">
        <v>11.863799999999999</v>
      </c>
      <c r="I60" s="222">
        <v>0.14599999999999999</v>
      </c>
      <c r="J60" s="221">
        <v>7.2683</v>
      </c>
      <c r="K60" s="221">
        <v>12.750400000000001</v>
      </c>
      <c r="L60" s="221">
        <v>2.0941999999999998</v>
      </c>
      <c r="M60" s="222">
        <v>3.6900000000000002E-2</v>
      </c>
      <c r="N60" s="222">
        <v>0.40620000000000001</v>
      </c>
      <c r="O60" s="222">
        <v>0.28739999999999999</v>
      </c>
      <c r="P60" s="222">
        <v>7.6899999999999996E-2</v>
      </c>
      <c r="Q60" s="222">
        <v>1.7000000000000001E-2</v>
      </c>
      <c r="R60" s="222">
        <v>0.32419999999999999</v>
      </c>
      <c r="S60" s="221">
        <v>99.0124</v>
      </c>
      <c r="T60" s="221">
        <v>209.36785499973101</v>
      </c>
      <c r="U60" s="221">
        <v>0.46932968466267799</v>
      </c>
      <c r="V60" s="221">
        <v>3.1753892310681402</v>
      </c>
      <c r="W60" s="221">
        <v>1.34234390310302</v>
      </c>
      <c r="X60" s="221">
        <v>33.64</v>
      </c>
      <c r="Y60" s="221">
        <v>366.84</v>
      </c>
      <c r="Z60" s="221">
        <v>6.87</v>
      </c>
      <c r="AA60" s="221">
        <v>333.99</v>
      </c>
      <c r="AB60" s="221">
        <v>20.59</v>
      </c>
      <c r="AC60" s="221">
        <v>133.22999999999999</v>
      </c>
      <c r="AD60" s="221">
        <v>14.99</v>
      </c>
      <c r="AE60" s="221">
        <v>99.72</v>
      </c>
      <c r="AF60" s="221">
        <v>13.77</v>
      </c>
      <c r="AG60" s="221">
        <v>35.69</v>
      </c>
      <c r="AH60" s="221">
        <v>4.9800000000000004</v>
      </c>
      <c r="AI60" s="221">
        <v>23.01</v>
      </c>
      <c r="AJ60" s="221">
        <v>6.15</v>
      </c>
      <c r="AK60" s="221">
        <v>2.0499999999999998</v>
      </c>
      <c r="AL60" s="221">
        <v>5.27</v>
      </c>
      <c r="AM60" s="221">
        <v>0.81899999999999995</v>
      </c>
      <c r="AN60" s="221">
        <v>4.1500000000000004</v>
      </c>
      <c r="AO60" s="221">
        <v>0.85</v>
      </c>
      <c r="AP60" s="221">
        <v>2.11</v>
      </c>
      <c r="AQ60" s="221">
        <v>0.26</v>
      </c>
      <c r="AR60" s="221">
        <v>1.96</v>
      </c>
      <c r="AS60" s="221">
        <v>0.26</v>
      </c>
      <c r="AT60" s="221">
        <v>3.81</v>
      </c>
      <c r="AU60" s="221">
        <v>0.82099999999999995</v>
      </c>
      <c r="AV60" s="221">
        <v>0.88</v>
      </c>
      <c r="AW60" s="221">
        <v>0.313</v>
      </c>
      <c r="AX60" s="223">
        <v>1160.09283</v>
      </c>
      <c r="AY60" s="221">
        <v>86.078800000000001</v>
      </c>
      <c r="AZ60" s="223">
        <v>54.828099999999999</v>
      </c>
    </row>
    <row r="61" spans="1:52" x14ac:dyDescent="0.35">
      <c r="A61" s="301" t="s">
        <v>1463</v>
      </c>
      <c r="B61" s="301">
        <v>1959.3420000000001</v>
      </c>
      <c r="C61" s="301">
        <v>350.52</v>
      </c>
      <c r="D61" s="221">
        <v>48.723500000000001</v>
      </c>
      <c r="E61" s="221">
        <v>2.7976000000000001</v>
      </c>
      <c r="F61" s="221">
        <v>12.457599999999999</v>
      </c>
      <c r="G61" s="222">
        <v>0.1105</v>
      </c>
      <c r="H61" s="221">
        <v>11.6318</v>
      </c>
      <c r="I61" s="222">
        <v>0.1918</v>
      </c>
      <c r="J61" s="221">
        <v>7.7016</v>
      </c>
      <c r="K61" s="221">
        <v>12.4909</v>
      </c>
      <c r="L61" s="221">
        <v>2.1718999999999999</v>
      </c>
      <c r="M61" s="222">
        <v>3.1699999999999999E-2</v>
      </c>
      <c r="N61" s="222">
        <v>0.4708</v>
      </c>
      <c r="O61" s="222">
        <v>0.2742</v>
      </c>
      <c r="P61" s="222">
        <v>6.4500000000000002E-2</v>
      </c>
      <c r="Q61" s="222">
        <v>1.7100000000000001E-2</v>
      </c>
      <c r="R61" s="222">
        <v>0.31780000000000003</v>
      </c>
      <c r="S61" s="221">
        <v>99.453299999999999</v>
      </c>
      <c r="T61" s="221">
        <v>253.40024502515399</v>
      </c>
      <c r="U61" s="221">
        <v>0.48386985375770297</v>
      </c>
      <c r="V61" s="221">
        <v>3.1671037889720699</v>
      </c>
      <c r="W61" s="221">
        <v>1.4241776341332899</v>
      </c>
      <c r="X61" s="221">
        <v>31.4</v>
      </c>
      <c r="Y61" s="221">
        <v>350.49</v>
      </c>
      <c r="Z61" s="221">
        <v>7.62</v>
      </c>
      <c r="AA61" s="221">
        <v>356.07</v>
      </c>
      <c r="AB61" s="221">
        <v>20.43</v>
      </c>
      <c r="AC61" s="221">
        <v>135.85</v>
      </c>
      <c r="AD61" s="221">
        <v>13.49</v>
      </c>
      <c r="AE61" s="221">
        <v>105.02</v>
      </c>
      <c r="AF61" s="221">
        <v>13.41</v>
      </c>
      <c r="AG61" s="221">
        <v>35.54</v>
      </c>
      <c r="AH61" s="221">
        <v>4.8600000000000003</v>
      </c>
      <c r="AI61" s="221">
        <v>22.6</v>
      </c>
      <c r="AJ61" s="221">
        <v>5.34</v>
      </c>
      <c r="AK61" s="221">
        <v>1.96</v>
      </c>
      <c r="AL61" s="221">
        <v>4.8600000000000003</v>
      </c>
      <c r="AM61" s="221">
        <v>0.83199999999999996</v>
      </c>
      <c r="AN61" s="221">
        <v>4.5</v>
      </c>
      <c r="AO61" s="221">
        <v>0.81399999999999995</v>
      </c>
      <c r="AP61" s="221">
        <v>2.15</v>
      </c>
      <c r="AQ61" s="221">
        <v>0.309</v>
      </c>
      <c r="AR61" s="221">
        <v>1.85</v>
      </c>
      <c r="AS61" s="221">
        <v>0.26400000000000001</v>
      </c>
      <c r="AT61" s="221">
        <v>4.0599999999999996</v>
      </c>
      <c r="AU61" s="221">
        <v>0.8</v>
      </c>
      <c r="AV61" s="221">
        <v>1.04</v>
      </c>
      <c r="AW61" s="221">
        <v>0.372</v>
      </c>
      <c r="AX61" s="223">
        <v>1168.80216</v>
      </c>
      <c r="AY61" s="221">
        <v>86.078800000000001</v>
      </c>
      <c r="AZ61" s="223">
        <v>56.743299999999998</v>
      </c>
    </row>
    <row r="62" spans="1:52" x14ac:dyDescent="0.35">
      <c r="A62" s="301" t="s">
        <v>1464</v>
      </c>
      <c r="B62" s="301">
        <v>1959.3420000000001</v>
      </c>
      <c r="C62" s="301">
        <v>350.52</v>
      </c>
      <c r="D62" s="221">
        <v>48.874899999999997</v>
      </c>
      <c r="E62" s="221">
        <v>2.7774999999999999</v>
      </c>
      <c r="F62" s="221">
        <v>12.647</v>
      </c>
      <c r="G62" s="222">
        <v>7.4700000000000003E-2</v>
      </c>
      <c r="H62" s="221">
        <v>11.2201</v>
      </c>
      <c r="I62" s="222">
        <v>0.184</v>
      </c>
      <c r="J62" s="221">
        <v>7.4805000000000001</v>
      </c>
      <c r="K62" s="221">
        <v>12.565200000000001</v>
      </c>
      <c r="L62" s="221">
        <v>2.1876000000000002</v>
      </c>
      <c r="M62" s="222">
        <v>2.06E-2</v>
      </c>
      <c r="N62" s="222">
        <v>0.45660000000000001</v>
      </c>
      <c r="O62" s="222">
        <v>0.25850000000000001</v>
      </c>
      <c r="P62" s="222">
        <v>6.5600000000000006E-2</v>
      </c>
      <c r="Q62" s="222">
        <v>1.4999999999999999E-2</v>
      </c>
      <c r="R62" s="222">
        <v>0.32029999999999997</v>
      </c>
      <c r="S62" s="221">
        <v>99.148099999999999</v>
      </c>
      <c r="T62" s="221">
        <v>244.74895843892301</v>
      </c>
      <c r="U62" s="221">
        <v>0.50407419857335201</v>
      </c>
      <c r="V62" s="221">
        <v>3.1207353189473901</v>
      </c>
      <c r="W62" s="221">
        <v>1.5863833672021901</v>
      </c>
      <c r="X62" s="221">
        <v>33.21</v>
      </c>
      <c r="Y62" s="221">
        <v>374.85</v>
      </c>
      <c r="Z62" s="221">
        <v>7.79</v>
      </c>
      <c r="AA62" s="221">
        <v>349.18</v>
      </c>
      <c r="AB62" s="221">
        <v>21.26</v>
      </c>
      <c r="AC62" s="221">
        <v>150.01</v>
      </c>
      <c r="AD62" s="221">
        <v>15.73</v>
      </c>
      <c r="AE62" s="221">
        <v>106.99</v>
      </c>
      <c r="AF62" s="221">
        <v>15.52</v>
      </c>
      <c r="AG62" s="221">
        <v>34.119999999999997</v>
      </c>
      <c r="AH62" s="221">
        <v>5.14</v>
      </c>
      <c r="AI62" s="221">
        <v>21.34</v>
      </c>
      <c r="AJ62" s="221">
        <v>5.49</v>
      </c>
      <c r="AK62" s="221">
        <v>2.04</v>
      </c>
      <c r="AL62" s="221">
        <v>5.01</v>
      </c>
      <c r="AM62" s="221">
        <v>0.84099999999999997</v>
      </c>
      <c r="AN62" s="221">
        <v>4.72</v>
      </c>
      <c r="AO62" s="221">
        <v>0.83</v>
      </c>
      <c r="AP62" s="221">
        <v>1.84</v>
      </c>
      <c r="AQ62" s="221">
        <v>0.29599999999999999</v>
      </c>
      <c r="AR62" s="221">
        <v>1.65</v>
      </c>
      <c r="AS62" s="221">
        <v>0.23899999999999999</v>
      </c>
      <c r="AT62" s="221">
        <v>4.07</v>
      </c>
      <c r="AU62" s="221">
        <v>0.63500000000000001</v>
      </c>
      <c r="AV62" s="221">
        <v>0.96</v>
      </c>
      <c r="AW62" s="221">
        <v>0.53200000000000003</v>
      </c>
      <c r="AX62" s="223">
        <v>1164.35805</v>
      </c>
      <c r="AY62" s="221">
        <v>85.847300000000004</v>
      </c>
      <c r="AZ62" s="223">
        <v>56.912700000000001</v>
      </c>
    </row>
    <row r="63" spans="1:52" x14ac:dyDescent="0.35">
      <c r="A63" s="301" t="s">
        <v>1465</v>
      </c>
      <c r="B63" s="301">
        <v>1959.3420000000001</v>
      </c>
      <c r="C63" s="301">
        <v>350.52</v>
      </c>
      <c r="D63" s="221">
        <v>49.339700000000001</v>
      </c>
      <c r="E63" s="221">
        <v>2.6524999999999999</v>
      </c>
      <c r="F63" s="221">
        <v>12.9099</v>
      </c>
      <c r="G63" s="222">
        <v>8.8099999999999998E-2</v>
      </c>
      <c r="H63" s="221">
        <v>11.752700000000001</v>
      </c>
      <c r="I63" s="222">
        <v>0.16489999999999999</v>
      </c>
      <c r="J63" s="221">
        <v>7.1509999999999998</v>
      </c>
      <c r="K63" s="221">
        <v>12.8147</v>
      </c>
      <c r="L63" s="221">
        <v>2.2374999999999998</v>
      </c>
      <c r="M63" s="222">
        <v>4.19E-2</v>
      </c>
      <c r="N63" s="222">
        <v>0.438</v>
      </c>
      <c r="O63" s="222">
        <v>0.27639999999999998</v>
      </c>
      <c r="P63" s="222">
        <v>6.2300000000000001E-2</v>
      </c>
      <c r="Q63" s="222">
        <v>1.7500000000000002E-2</v>
      </c>
      <c r="R63" s="222">
        <v>0.31740000000000002</v>
      </c>
      <c r="S63" s="221">
        <v>100.2645</v>
      </c>
      <c r="T63" s="221">
        <v>265.49834384519801</v>
      </c>
      <c r="U63" s="221">
        <v>0.48133953935149199</v>
      </c>
      <c r="V63" s="221">
        <v>3.2183762709375001</v>
      </c>
      <c r="W63" s="221">
        <v>1.5644407828518001</v>
      </c>
      <c r="X63" s="221">
        <v>33.9</v>
      </c>
      <c r="Y63" s="221">
        <v>360.46</v>
      </c>
      <c r="Z63" s="221">
        <v>8.3699999999999992</v>
      </c>
      <c r="AA63" s="221">
        <v>366.82</v>
      </c>
      <c r="AB63" s="221">
        <v>20.02</v>
      </c>
      <c r="AC63" s="221">
        <v>166.8</v>
      </c>
      <c r="AD63" s="221">
        <v>14.02</v>
      </c>
      <c r="AE63" s="221">
        <v>105.69</v>
      </c>
      <c r="AF63" s="221">
        <v>13.38</v>
      </c>
      <c r="AG63" s="221">
        <v>33.46</v>
      </c>
      <c r="AH63" s="221">
        <v>4.82</v>
      </c>
      <c r="AI63" s="221">
        <v>22.05</v>
      </c>
      <c r="AJ63" s="221">
        <v>5.68</v>
      </c>
      <c r="AK63" s="221">
        <v>1.98</v>
      </c>
      <c r="AL63" s="221">
        <v>4.97</v>
      </c>
      <c r="AM63" s="221">
        <v>0.81</v>
      </c>
      <c r="AN63" s="221">
        <v>4.58</v>
      </c>
      <c r="AO63" s="221">
        <v>0.91600000000000004</v>
      </c>
      <c r="AP63" s="221">
        <v>2.11</v>
      </c>
      <c r="AQ63" s="221">
        <v>0.26300000000000001</v>
      </c>
      <c r="AR63" s="221">
        <v>1.61</v>
      </c>
      <c r="AS63" s="221">
        <v>0.20499999999999999</v>
      </c>
      <c r="AT63" s="221">
        <v>3.84</v>
      </c>
      <c r="AU63" s="221">
        <v>0.76100000000000001</v>
      </c>
      <c r="AV63" s="221">
        <v>1.08</v>
      </c>
      <c r="AW63" s="221">
        <v>0.48099999999999998</v>
      </c>
      <c r="AX63" s="223">
        <v>1157.7351000000001</v>
      </c>
      <c r="AY63" s="221">
        <v>85.7881</v>
      </c>
      <c r="AZ63" s="223">
        <v>54.658099999999997</v>
      </c>
    </row>
    <row r="64" spans="1:52" x14ac:dyDescent="0.35">
      <c r="A64" s="301" t="s">
        <v>1466</v>
      </c>
      <c r="B64" s="301">
        <v>1959.3420000000001</v>
      </c>
      <c r="C64" s="301">
        <v>350.52</v>
      </c>
      <c r="D64" s="221">
        <v>48.999000000000002</v>
      </c>
      <c r="E64" s="221">
        <v>2.8763000000000001</v>
      </c>
      <c r="F64" s="221">
        <v>12.824199999999999</v>
      </c>
      <c r="G64" s="222">
        <v>8.4599999999999995E-2</v>
      </c>
      <c r="H64" s="221">
        <v>11.611000000000001</v>
      </c>
      <c r="I64" s="222">
        <v>0.17369999999999999</v>
      </c>
      <c r="J64" s="221">
        <v>6.9657999999999998</v>
      </c>
      <c r="K64" s="221">
        <v>12.766400000000001</v>
      </c>
      <c r="L64" s="221">
        <v>2.1859000000000002</v>
      </c>
      <c r="M64" s="222">
        <v>2.7E-2</v>
      </c>
      <c r="N64" s="222">
        <v>0.39900000000000002</v>
      </c>
      <c r="O64" s="222">
        <v>0.23860000000000001</v>
      </c>
      <c r="P64" s="222">
        <v>6.9199999999999998E-2</v>
      </c>
      <c r="Q64" s="222">
        <v>1.7999999999999999E-2</v>
      </c>
      <c r="R64" s="222">
        <v>0.33839999999999998</v>
      </c>
      <c r="S64" s="221">
        <v>99.577100000000002</v>
      </c>
      <c r="T64" s="221">
        <v>215.92522332058201</v>
      </c>
      <c r="U64" s="221">
        <v>0.49623642720378403</v>
      </c>
      <c r="V64" s="221">
        <v>3.13984107782841</v>
      </c>
      <c r="W64" s="221">
        <v>1.44401919619969</v>
      </c>
      <c r="X64" s="221">
        <v>35.56</v>
      </c>
      <c r="Y64" s="221">
        <v>364.67</v>
      </c>
      <c r="Z64" s="221">
        <v>6.85</v>
      </c>
      <c r="AA64" s="221">
        <v>335.42</v>
      </c>
      <c r="AB64" s="221">
        <v>20.8</v>
      </c>
      <c r="AC64" s="221">
        <v>143.84</v>
      </c>
      <c r="AD64" s="221">
        <v>13.66</v>
      </c>
      <c r="AE64" s="221">
        <v>106.26</v>
      </c>
      <c r="AF64" s="221">
        <v>14.66</v>
      </c>
      <c r="AG64" s="221">
        <v>33.840000000000003</v>
      </c>
      <c r="AH64" s="221">
        <v>4.97</v>
      </c>
      <c r="AI64" s="221">
        <v>22.5</v>
      </c>
      <c r="AJ64" s="221">
        <v>5.22</v>
      </c>
      <c r="AK64" s="221">
        <v>1.93</v>
      </c>
      <c r="AL64" s="221">
        <v>4.93</v>
      </c>
      <c r="AM64" s="221">
        <v>0.71</v>
      </c>
      <c r="AN64" s="221">
        <v>4.29</v>
      </c>
      <c r="AO64" s="221">
        <v>0.77800000000000002</v>
      </c>
      <c r="AP64" s="221">
        <v>2.21</v>
      </c>
      <c r="AQ64" s="221">
        <v>0.28899999999999998</v>
      </c>
      <c r="AR64" s="221">
        <v>1.71</v>
      </c>
      <c r="AS64" s="221">
        <v>0.21199999999999999</v>
      </c>
      <c r="AT64" s="221">
        <v>3.38</v>
      </c>
      <c r="AU64" s="221">
        <v>0.86199999999999999</v>
      </c>
      <c r="AV64" s="221">
        <v>1.3</v>
      </c>
      <c r="AW64" s="221">
        <v>0.374</v>
      </c>
      <c r="AX64" s="223">
        <v>1154.0125800000001</v>
      </c>
      <c r="AY64" s="221">
        <v>86.020600000000002</v>
      </c>
      <c r="AZ64" s="223">
        <v>54.308199999999999</v>
      </c>
    </row>
    <row r="65" spans="1:52" x14ac:dyDescent="0.35">
      <c r="A65" s="301" t="s">
        <v>1467</v>
      </c>
      <c r="B65" s="301">
        <v>1959.345</v>
      </c>
      <c r="C65" s="301">
        <v>304.8</v>
      </c>
      <c r="D65" s="221">
        <v>50.215249999999997</v>
      </c>
      <c r="E65" s="221">
        <v>2.4906000000000001</v>
      </c>
      <c r="F65" s="221">
        <v>12.81405</v>
      </c>
      <c r="G65" s="222">
        <v>6.5199999999999994E-2</v>
      </c>
      <c r="H65" s="221">
        <v>10.865349999999999</v>
      </c>
      <c r="I65" s="222">
        <v>0.17</v>
      </c>
      <c r="J65" s="221">
        <v>8.2873000000000001</v>
      </c>
      <c r="K65" s="221">
        <v>10.94975</v>
      </c>
      <c r="L65" s="221">
        <v>2.4478</v>
      </c>
      <c r="M65" s="222">
        <v>5.0900000000000001E-2</v>
      </c>
      <c r="N65" s="222">
        <v>0.62434999999999996</v>
      </c>
      <c r="O65" s="222">
        <v>0.24729999999999999</v>
      </c>
      <c r="P65" s="222">
        <v>6.2600000000000003E-2</v>
      </c>
      <c r="Q65" s="222">
        <v>1.89E-2</v>
      </c>
      <c r="R65" s="222">
        <v>0.19585</v>
      </c>
      <c r="S65" s="221">
        <v>99.505200000000002</v>
      </c>
      <c r="T65" s="221">
        <v>319.33665376699003</v>
      </c>
      <c r="U65" s="221">
        <v>0.48862326931340899</v>
      </c>
      <c r="V65" s="221">
        <v>3.4640760375420201</v>
      </c>
      <c r="W65" s="221">
        <v>1.4829707115245201</v>
      </c>
      <c r="X65" s="221">
        <v>29.2</v>
      </c>
      <c r="Y65" s="221">
        <v>297.60500000000002</v>
      </c>
      <c r="Z65" s="221">
        <v>12.565</v>
      </c>
      <c r="AA65" s="221">
        <v>384.47</v>
      </c>
      <c r="AB65" s="221">
        <v>19.965</v>
      </c>
      <c r="AC65" s="221">
        <v>121.035</v>
      </c>
      <c r="AD65" s="221">
        <v>12.78</v>
      </c>
      <c r="AE65" s="221">
        <v>142.08500000000001</v>
      </c>
      <c r="AF65" s="221">
        <v>14.115</v>
      </c>
      <c r="AG65" s="221">
        <v>34.01</v>
      </c>
      <c r="AH65" s="221">
        <v>4.6399999999999997</v>
      </c>
      <c r="AI65" s="221">
        <v>22.565000000000001</v>
      </c>
      <c r="AJ65" s="221">
        <v>5.2549999999999999</v>
      </c>
      <c r="AK65" s="221">
        <v>2.08</v>
      </c>
      <c r="AL65" s="221">
        <v>5.0650000000000004</v>
      </c>
      <c r="AM65" s="221">
        <v>0.80249999999999999</v>
      </c>
      <c r="AN65" s="221">
        <v>4.375</v>
      </c>
      <c r="AO65" s="221">
        <v>0.84899999999999998</v>
      </c>
      <c r="AP65" s="221">
        <v>2.2450000000000001</v>
      </c>
      <c r="AQ65" s="221">
        <v>0.28699999999999998</v>
      </c>
      <c r="AR65" s="221">
        <v>1.87</v>
      </c>
      <c r="AS65" s="221">
        <v>0.22</v>
      </c>
      <c r="AT65" s="221">
        <v>3.335</v>
      </c>
      <c r="AU65" s="221">
        <v>0.74199999999999999</v>
      </c>
      <c r="AV65" s="221">
        <v>1.08</v>
      </c>
      <c r="AW65" s="221">
        <v>0.3165</v>
      </c>
      <c r="AX65" s="223">
        <v>1180.57473</v>
      </c>
      <c r="AY65" s="221">
        <v>84.819599999999994</v>
      </c>
      <c r="AZ65" s="223">
        <v>60.177</v>
      </c>
    </row>
    <row r="66" spans="1:52" x14ac:dyDescent="0.35">
      <c r="A66" s="301" t="s">
        <v>1468</v>
      </c>
      <c r="B66" s="301">
        <v>1959.345</v>
      </c>
      <c r="C66" s="301">
        <v>304.8</v>
      </c>
      <c r="D66" s="221">
        <v>48.8123</v>
      </c>
      <c r="E66" s="221">
        <v>2.6789000000000001</v>
      </c>
      <c r="F66" s="221">
        <v>12.510300000000001</v>
      </c>
      <c r="G66" s="222">
        <v>0.123</v>
      </c>
      <c r="H66" s="221">
        <v>11.007300000000001</v>
      </c>
      <c r="I66" s="222">
        <v>0.18290000000000001</v>
      </c>
      <c r="J66" s="221">
        <v>7.9908999999999999</v>
      </c>
      <c r="K66" s="221">
        <v>12.4291</v>
      </c>
      <c r="L66" s="221">
        <v>2.1926999999999999</v>
      </c>
      <c r="M66" s="222">
        <v>3.3399999999999999E-2</v>
      </c>
      <c r="N66" s="222">
        <v>0.46899999999999997</v>
      </c>
      <c r="O66" s="222">
        <v>0.30170000000000002</v>
      </c>
      <c r="P66" s="222">
        <v>6.7500000000000004E-2</v>
      </c>
      <c r="Q66" s="222">
        <v>1.5599999999999999E-2</v>
      </c>
      <c r="R66" s="222">
        <v>0.29220000000000002</v>
      </c>
      <c r="S66" s="221">
        <v>99.106800000000007</v>
      </c>
      <c r="T66" s="221">
        <v>366.127713686417</v>
      </c>
      <c r="U66" s="221">
        <v>0.44310695954039703</v>
      </c>
      <c r="V66" s="221">
        <v>2.9292541247580002</v>
      </c>
      <c r="W66" s="221">
        <v>1.5294137939093699</v>
      </c>
      <c r="X66" s="221">
        <v>27.7</v>
      </c>
      <c r="Y66" s="221">
        <v>317.14</v>
      </c>
      <c r="Z66" s="221">
        <v>8.9</v>
      </c>
      <c r="AA66" s="221">
        <v>369.81</v>
      </c>
      <c r="AB66" s="221">
        <v>21.25</v>
      </c>
      <c r="AC66" s="221">
        <v>141.58000000000001</v>
      </c>
      <c r="AD66" s="221">
        <v>14.72</v>
      </c>
      <c r="AE66" s="221">
        <v>128.08000000000001</v>
      </c>
      <c r="AF66" s="221">
        <v>15.98</v>
      </c>
      <c r="AG66" s="221">
        <v>36.11</v>
      </c>
      <c r="AH66" s="221">
        <v>4.53</v>
      </c>
      <c r="AI66" s="221">
        <v>25.25</v>
      </c>
      <c r="AJ66" s="221">
        <v>5.94</v>
      </c>
      <c r="AK66" s="221">
        <v>2.1</v>
      </c>
      <c r="AL66" s="221">
        <v>5.05</v>
      </c>
      <c r="AM66" s="221">
        <v>0.86199999999999999</v>
      </c>
      <c r="AN66" s="221">
        <v>4.5199999999999996</v>
      </c>
      <c r="AO66" s="221">
        <v>0.89900000000000002</v>
      </c>
      <c r="AP66" s="221">
        <v>2.33</v>
      </c>
      <c r="AQ66" s="221">
        <v>0.28000000000000003</v>
      </c>
      <c r="AR66" s="221">
        <v>1.93</v>
      </c>
      <c r="AS66" s="221">
        <v>0.22</v>
      </c>
      <c r="AT66" s="221">
        <v>3.43</v>
      </c>
      <c r="AU66" s="221">
        <v>0.85199999999999998</v>
      </c>
      <c r="AV66" s="221">
        <v>1.1299999999999999</v>
      </c>
      <c r="AW66" s="221">
        <v>0.36699999999999999</v>
      </c>
      <c r="AX66" s="223">
        <v>1174.61709</v>
      </c>
      <c r="AY66" s="221">
        <v>86.689499999999995</v>
      </c>
      <c r="AZ66" s="223">
        <v>58.987400000000001</v>
      </c>
    </row>
    <row r="67" spans="1:52" x14ac:dyDescent="0.35">
      <c r="A67" s="301" t="s">
        <v>1469</v>
      </c>
      <c r="B67" s="301">
        <v>1959.345</v>
      </c>
      <c r="C67" s="301">
        <v>304.8</v>
      </c>
      <c r="D67" s="221">
        <v>49.472900000000003</v>
      </c>
      <c r="E67" s="221">
        <v>2.6842000000000001</v>
      </c>
      <c r="F67" s="221">
        <v>12.5754</v>
      </c>
      <c r="G67" s="222">
        <v>7.7200000000000005E-2</v>
      </c>
      <c r="H67" s="221">
        <v>11.441800000000001</v>
      </c>
      <c r="I67" s="222">
        <v>0.1734</v>
      </c>
      <c r="J67" s="221">
        <v>8.3937000000000008</v>
      </c>
      <c r="K67" s="221">
        <v>11.632899999999999</v>
      </c>
      <c r="L67" s="221">
        <v>2.1724999999999999</v>
      </c>
      <c r="M67" s="222">
        <v>3.6400000000000002E-2</v>
      </c>
      <c r="N67" s="222">
        <v>0.54500000000000004</v>
      </c>
      <c r="O67" s="222">
        <v>0.27010000000000001</v>
      </c>
      <c r="P67" s="222">
        <v>7.1800000000000003E-2</v>
      </c>
      <c r="Q67" s="222">
        <v>2.24E-2</v>
      </c>
      <c r="R67" s="222">
        <v>0.2344</v>
      </c>
      <c r="S67" s="221">
        <v>99.804100000000005</v>
      </c>
      <c r="T67" s="221">
        <v>434.16126146604103</v>
      </c>
      <c r="U67" s="221">
        <v>0.42960684549832001</v>
      </c>
      <c r="V67" s="221">
        <v>3.2060223768029701</v>
      </c>
      <c r="W67" s="221">
        <v>1.53125395683563</v>
      </c>
      <c r="X67" s="221">
        <v>28.83</v>
      </c>
      <c r="Y67" s="221">
        <v>311.22000000000003</v>
      </c>
      <c r="Z67" s="221">
        <v>10.92</v>
      </c>
      <c r="AA67" s="221">
        <v>386.9</v>
      </c>
      <c r="AB67" s="221">
        <v>21.26</v>
      </c>
      <c r="AC67" s="221">
        <v>155.66999999999999</v>
      </c>
      <c r="AD67" s="221">
        <v>15.42</v>
      </c>
      <c r="AE67" s="221">
        <v>134.1</v>
      </c>
      <c r="AF67" s="221">
        <v>16.5</v>
      </c>
      <c r="AG67" s="221">
        <v>38.11</v>
      </c>
      <c r="AH67" s="221">
        <v>5.1100000000000003</v>
      </c>
      <c r="AI67" s="221">
        <v>24.31</v>
      </c>
      <c r="AJ67" s="221">
        <v>5.76</v>
      </c>
      <c r="AK67" s="221">
        <v>2.19</v>
      </c>
      <c r="AL67" s="221">
        <v>5.53</v>
      </c>
      <c r="AM67" s="221">
        <v>0.78100000000000003</v>
      </c>
      <c r="AN67" s="221">
        <v>4.57</v>
      </c>
      <c r="AO67" s="221">
        <v>0.88500000000000001</v>
      </c>
      <c r="AP67" s="221">
        <v>2.1800000000000002</v>
      </c>
      <c r="AQ67" s="221">
        <v>0.30399999999999999</v>
      </c>
      <c r="AR67" s="221">
        <v>1.56</v>
      </c>
      <c r="AS67" s="221">
        <v>0.26800000000000002</v>
      </c>
      <c r="AT67" s="221">
        <v>3.95</v>
      </c>
      <c r="AU67" s="221">
        <v>0.93200000000000005</v>
      </c>
      <c r="AV67" s="221">
        <v>0.87</v>
      </c>
      <c r="AW67" s="221">
        <v>0.53100000000000003</v>
      </c>
      <c r="AX67" s="223">
        <v>1182.7133699999999</v>
      </c>
      <c r="AY67" s="221">
        <v>86.231099999999998</v>
      </c>
      <c r="AZ67" s="223">
        <v>59.240299999999998</v>
      </c>
    </row>
    <row r="68" spans="1:52" x14ac:dyDescent="0.35">
      <c r="A68" s="301" t="s">
        <v>1470</v>
      </c>
      <c r="B68" s="301">
        <v>1959.345</v>
      </c>
      <c r="C68" s="301">
        <v>304.8</v>
      </c>
      <c r="D68" s="221">
        <v>49.450899999999997</v>
      </c>
      <c r="E68" s="221">
        <v>2.4634999999999998</v>
      </c>
      <c r="F68" s="221">
        <v>12.5212</v>
      </c>
      <c r="G68" s="222">
        <v>7.6799999999999993E-2</v>
      </c>
      <c r="H68" s="221">
        <v>11.7874</v>
      </c>
      <c r="I68" s="222">
        <v>0.17469999999999999</v>
      </c>
      <c r="J68" s="221">
        <v>8.1783000000000001</v>
      </c>
      <c r="K68" s="221">
        <v>11.823499999999999</v>
      </c>
      <c r="L68" s="221">
        <v>2.3012999999999999</v>
      </c>
      <c r="M68" s="222">
        <v>3.7600000000000001E-2</v>
      </c>
      <c r="N68" s="222">
        <v>0.44130000000000003</v>
      </c>
      <c r="O68" s="222">
        <v>0.2419</v>
      </c>
      <c r="P68" s="222">
        <v>6.54E-2</v>
      </c>
      <c r="Q68" s="222">
        <v>2.2599999999999999E-2</v>
      </c>
      <c r="R68" s="222">
        <v>0.28129999999999999</v>
      </c>
      <c r="S68" s="221">
        <v>99.867699999999999</v>
      </c>
      <c r="T68" s="221">
        <v>226.04698451456301</v>
      </c>
      <c r="U68" s="221">
        <v>0.49095676538531302</v>
      </c>
      <c r="V68" s="221">
        <v>3.1726605888278101</v>
      </c>
      <c r="W68" s="221">
        <v>1.36137956562622</v>
      </c>
      <c r="X68" s="221">
        <v>31.89</v>
      </c>
      <c r="Y68" s="221">
        <v>287.52999999999997</v>
      </c>
      <c r="Z68" s="221">
        <v>9.23</v>
      </c>
      <c r="AA68" s="221">
        <v>359.06</v>
      </c>
      <c r="AB68" s="221">
        <v>21.22</v>
      </c>
      <c r="AC68" s="221">
        <v>114.6</v>
      </c>
      <c r="AD68" s="221">
        <v>13.14</v>
      </c>
      <c r="AE68" s="221">
        <v>121.1</v>
      </c>
      <c r="AF68" s="221">
        <v>14.06</v>
      </c>
      <c r="AG68" s="221">
        <v>34.25</v>
      </c>
      <c r="AH68" s="221">
        <v>4.5199999999999996</v>
      </c>
      <c r="AI68" s="221">
        <v>20.12</v>
      </c>
      <c r="AJ68" s="221">
        <v>5.66</v>
      </c>
      <c r="AK68" s="221">
        <v>2.09</v>
      </c>
      <c r="AL68" s="221">
        <v>4.54</v>
      </c>
      <c r="AM68" s="221">
        <v>0.746</v>
      </c>
      <c r="AN68" s="221">
        <v>4.46</v>
      </c>
      <c r="AO68" s="221">
        <v>1.04</v>
      </c>
      <c r="AP68" s="221">
        <v>2.15</v>
      </c>
      <c r="AQ68" s="221">
        <v>0.27900000000000003</v>
      </c>
      <c r="AR68" s="221">
        <v>1.89</v>
      </c>
      <c r="AS68" s="221">
        <v>0.26900000000000002</v>
      </c>
      <c r="AT68" s="221">
        <v>3.82</v>
      </c>
      <c r="AU68" s="221">
        <v>0.82599999999999996</v>
      </c>
      <c r="AV68" s="221">
        <v>1.04</v>
      </c>
      <c r="AW68" s="221">
        <v>0.35899999999999999</v>
      </c>
      <c r="AX68" s="223">
        <v>1178.38383</v>
      </c>
      <c r="AY68" s="221">
        <v>87.336699999999993</v>
      </c>
      <c r="AZ68" s="223">
        <v>57.8874</v>
      </c>
    </row>
    <row r="69" spans="1:52" x14ac:dyDescent="0.35">
      <c r="A69" s="301" t="s">
        <v>1471</v>
      </c>
      <c r="B69" s="301">
        <v>1959.345</v>
      </c>
      <c r="C69" s="301">
        <v>304.8</v>
      </c>
      <c r="D69" s="221">
        <v>49.614199999999997</v>
      </c>
      <c r="E69" s="221">
        <v>2.3927999999999998</v>
      </c>
      <c r="F69" s="221">
        <v>12.575749999999999</v>
      </c>
      <c r="G69" s="222">
        <v>0.10979999999999999</v>
      </c>
      <c r="H69" s="221">
        <v>10.6449</v>
      </c>
      <c r="I69" s="222">
        <v>0.1618</v>
      </c>
      <c r="J69" s="221">
        <v>8.5340500000000006</v>
      </c>
      <c r="K69" s="221">
        <v>11.15535</v>
      </c>
      <c r="L69" s="221">
        <v>2.1657500000000001</v>
      </c>
      <c r="M69" s="222">
        <v>2.5399999999999999E-2</v>
      </c>
      <c r="N69" s="222">
        <v>0.43545</v>
      </c>
      <c r="O69" s="222">
        <v>0.32824999999999999</v>
      </c>
      <c r="P69" s="222">
        <v>5.3199999999999997E-2</v>
      </c>
      <c r="Q69" s="222">
        <v>1.24E-2</v>
      </c>
      <c r="R69" s="222">
        <v>0.27150000000000002</v>
      </c>
      <c r="S69" s="221">
        <v>98.480599999999995</v>
      </c>
      <c r="T69" s="221">
        <v>306.55453583675398</v>
      </c>
      <c r="U69" s="221">
        <v>0.47430045246194402</v>
      </c>
      <c r="V69" s="221">
        <v>3.10993431481509</v>
      </c>
      <c r="W69" s="221">
        <v>1.32963682755409</v>
      </c>
      <c r="X69" s="221">
        <v>27.06</v>
      </c>
      <c r="Y69" s="221">
        <v>272.14</v>
      </c>
      <c r="Z69" s="221">
        <v>6.38</v>
      </c>
      <c r="AA69" s="221">
        <v>326.60000000000002</v>
      </c>
      <c r="AB69" s="221">
        <v>19.34</v>
      </c>
      <c r="AC69" s="221">
        <v>110.32</v>
      </c>
      <c r="AD69" s="221">
        <v>7.73</v>
      </c>
      <c r="AE69" s="221">
        <v>83.57</v>
      </c>
      <c r="AF69" s="221">
        <v>10.15</v>
      </c>
      <c r="AG69" s="221">
        <v>25.31</v>
      </c>
      <c r="AH69" s="221">
        <v>3.87</v>
      </c>
      <c r="AI69" s="221">
        <v>17.23</v>
      </c>
      <c r="AJ69" s="221">
        <v>4.57</v>
      </c>
      <c r="AK69" s="221">
        <v>1.71</v>
      </c>
      <c r="AL69" s="221">
        <v>4.91</v>
      </c>
      <c r="AM69" s="221">
        <v>0.73</v>
      </c>
      <c r="AN69" s="221">
        <v>4.16</v>
      </c>
      <c r="AO69" s="221">
        <v>0.77100000000000002</v>
      </c>
      <c r="AP69" s="221">
        <v>2.0499999999999998</v>
      </c>
      <c r="AQ69" s="221">
        <v>0.26200000000000001</v>
      </c>
      <c r="AR69" s="221">
        <v>1.84</v>
      </c>
      <c r="AS69" s="221">
        <v>0.246</v>
      </c>
      <c r="AT69" s="221">
        <v>3.49</v>
      </c>
      <c r="AU69" s="221">
        <v>0.45</v>
      </c>
      <c r="AV69" s="221">
        <v>0.98</v>
      </c>
      <c r="AW69" s="221">
        <v>0.19800000000000001</v>
      </c>
      <c r="AX69" s="223">
        <v>1185.5344050000001</v>
      </c>
      <c r="AY69" s="221">
        <v>86.996399999999994</v>
      </c>
      <c r="AZ69" s="223">
        <v>61.365000000000002</v>
      </c>
    </row>
    <row r="70" spans="1:52" x14ac:dyDescent="0.35">
      <c r="A70" s="301" t="s">
        <v>1472</v>
      </c>
      <c r="B70" s="301">
        <v>1959.345</v>
      </c>
      <c r="C70" s="301">
        <v>304.8</v>
      </c>
      <c r="D70" s="221">
        <v>48.358699999999999</v>
      </c>
      <c r="E70" s="221">
        <v>2.7725</v>
      </c>
      <c r="F70" s="221">
        <v>12.6297</v>
      </c>
      <c r="G70" s="222">
        <v>9.2600000000000002E-2</v>
      </c>
      <c r="H70" s="221">
        <v>11.9322</v>
      </c>
      <c r="I70" s="222">
        <v>0.20699999999999999</v>
      </c>
      <c r="J70" s="221">
        <v>5.9657</v>
      </c>
      <c r="K70" s="221">
        <v>12.5947</v>
      </c>
      <c r="L70" s="221">
        <v>2.2301000000000002</v>
      </c>
      <c r="M70" s="222">
        <v>2.98E-2</v>
      </c>
      <c r="N70" s="222">
        <v>0.4728</v>
      </c>
      <c r="O70" s="222">
        <v>0.26469999999999999</v>
      </c>
      <c r="P70" s="222">
        <v>7.4499999999999997E-2</v>
      </c>
      <c r="Q70" s="222">
        <v>1.89E-2</v>
      </c>
      <c r="R70" s="222">
        <v>0.3402</v>
      </c>
      <c r="S70" s="221">
        <v>97.984099999999998</v>
      </c>
      <c r="T70" s="221">
        <v>330.05721177406798</v>
      </c>
      <c r="U70" s="221">
        <v>0.51361085047053301</v>
      </c>
      <c r="V70" s="221">
        <v>3.5121387927605201</v>
      </c>
      <c r="W70" s="221">
        <v>1.3565898719205001</v>
      </c>
      <c r="X70" s="221">
        <v>32.14</v>
      </c>
      <c r="Y70" s="221">
        <v>329.26</v>
      </c>
      <c r="Z70" s="221">
        <v>8.73</v>
      </c>
      <c r="AA70" s="221">
        <v>361.01</v>
      </c>
      <c r="AB70" s="221">
        <v>23.7</v>
      </c>
      <c r="AC70" s="221">
        <v>101.71</v>
      </c>
      <c r="AD70" s="221">
        <v>14.16</v>
      </c>
      <c r="AE70" s="221">
        <v>138.16</v>
      </c>
      <c r="AF70" s="221">
        <v>16.07</v>
      </c>
      <c r="AG70" s="221">
        <v>37.29</v>
      </c>
      <c r="AH70" s="221">
        <v>5.63</v>
      </c>
      <c r="AI70" s="221">
        <v>22.12</v>
      </c>
      <c r="AJ70" s="221">
        <v>5.14</v>
      </c>
      <c r="AK70" s="221">
        <v>1.98</v>
      </c>
      <c r="AL70" s="221">
        <v>6.95</v>
      </c>
      <c r="AM70" s="221">
        <v>0.85</v>
      </c>
      <c r="AN70" s="221">
        <v>4.84</v>
      </c>
      <c r="AO70" s="221">
        <v>0.94</v>
      </c>
      <c r="AP70" s="221">
        <v>2.41</v>
      </c>
      <c r="AQ70" s="221">
        <v>0.28899999999999998</v>
      </c>
      <c r="AR70" s="221">
        <v>2.21</v>
      </c>
      <c r="AS70" s="221">
        <v>0.27900000000000003</v>
      </c>
      <c r="AT70" s="221">
        <v>3.7</v>
      </c>
      <c r="AU70" s="221">
        <v>0.9</v>
      </c>
      <c r="AV70" s="221">
        <v>1.25</v>
      </c>
      <c r="AW70" s="221">
        <v>0.25800000000000001</v>
      </c>
      <c r="AX70" s="223">
        <v>1133.91057</v>
      </c>
      <c r="AY70" s="221">
        <v>85.558400000000006</v>
      </c>
      <c r="AZ70" s="223">
        <v>49.762099999999997</v>
      </c>
    </row>
    <row r="71" spans="1:52" x14ac:dyDescent="0.35">
      <c r="A71" s="301" t="s">
        <v>1473</v>
      </c>
      <c r="B71" s="301">
        <v>1959.345</v>
      </c>
      <c r="C71" s="301">
        <v>304.8</v>
      </c>
      <c r="D71" s="221">
        <v>49.478850000000001</v>
      </c>
      <c r="E71" s="221">
        <v>2.6441499999999998</v>
      </c>
      <c r="F71" s="221">
        <v>12.90225</v>
      </c>
      <c r="G71" s="222">
        <v>4.6399999999999997E-2</v>
      </c>
      <c r="H71" s="221">
        <v>10.9603</v>
      </c>
      <c r="I71" s="222">
        <v>0.18074999999999999</v>
      </c>
      <c r="J71" s="221">
        <v>7.9901999999999997</v>
      </c>
      <c r="K71" s="221">
        <v>11.76235</v>
      </c>
      <c r="L71" s="221">
        <v>2.3071999999999999</v>
      </c>
      <c r="M71" s="222">
        <v>4.0250000000000001E-2</v>
      </c>
      <c r="N71" s="222">
        <v>0.51715</v>
      </c>
      <c r="O71" s="222">
        <v>0.27929999999999999</v>
      </c>
      <c r="P71" s="222">
        <v>7.2300000000000003E-2</v>
      </c>
      <c r="Q71" s="222">
        <v>1.5900000000000001E-2</v>
      </c>
      <c r="R71" s="222">
        <v>0.27605000000000002</v>
      </c>
      <c r="S71" s="221">
        <v>99.473399999999998</v>
      </c>
      <c r="T71" s="221">
        <v>137.01005094480499</v>
      </c>
      <c r="U71" s="221">
        <v>0.413042931635203</v>
      </c>
      <c r="V71" s="221">
        <v>3.3417373087929301</v>
      </c>
      <c r="W71" s="221">
        <v>1.3723313020686001</v>
      </c>
      <c r="X71" s="221">
        <v>29.82</v>
      </c>
      <c r="Y71" s="221">
        <v>305.12</v>
      </c>
      <c r="Z71" s="221">
        <v>8.43</v>
      </c>
      <c r="AA71" s="221">
        <v>332.26</v>
      </c>
      <c r="AB71" s="221">
        <v>20.37</v>
      </c>
      <c r="AC71" s="221">
        <v>118.21</v>
      </c>
      <c r="AD71" s="221">
        <v>13.21</v>
      </c>
      <c r="AE71" s="221">
        <v>119.63</v>
      </c>
      <c r="AF71" s="221">
        <v>13.19</v>
      </c>
      <c r="AG71" s="221">
        <v>32.479999999999997</v>
      </c>
      <c r="AH71" s="221">
        <v>4.6100000000000003</v>
      </c>
      <c r="AI71" s="221">
        <v>21.66</v>
      </c>
      <c r="AJ71" s="221">
        <v>5.42</v>
      </c>
      <c r="AK71" s="221">
        <v>1.96</v>
      </c>
      <c r="AL71" s="221">
        <v>4.66</v>
      </c>
      <c r="AM71" s="221">
        <v>0.79900000000000004</v>
      </c>
      <c r="AN71" s="221">
        <v>4.2699999999999996</v>
      </c>
      <c r="AO71" s="221">
        <v>0.89400000000000002</v>
      </c>
      <c r="AP71" s="221">
        <v>1.99</v>
      </c>
      <c r="AQ71" s="221">
        <v>0.27</v>
      </c>
      <c r="AR71" s="221">
        <v>1.72</v>
      </c>
      <c r="AS71" s="221">
        <v>0.23200000000000001</v>
      </c>
      <c r="AT71" s="221">
        <v>3.36</v>
      </c>
      <c r="AU71" s="221">
        <v>0.75</v>
      </c>
      <c r="AV71" s="221">
        <v>0.93</v>
      </c>
      <c r="AW71" s="221">
        <v>0.316</v>
      </c>
      <c r="AX71" s="223">
        <v>1174.60302</v>
      </c>
      <c r="AY71" s="221">
        <v>87.155799999999999</v>
      </c>
      <c r="AZ71" s="223">
        <v>59.088700000000003</v>
      </c>
    </row>
    <row r="72" spans="1:52" x14ac:dyDescent="0.35">
      <c r="A72" s="301" t="s">
        <v>1474</v>
      </c>
      <c r="B72" s="301">
        <v>1959.345</v>
      </c>
      <c r="C72" s="301">
        <v>304.8</v>
      </c>
      <c r="D72" s="221">
        <v>49.929600000000001</v>
      </c>
      <c r="E72" s="221">
        <v>2.3332000000000002</v>
      </c>
      <c r="F72" s="221">
        <v>12.520300000000001</v>
      </c>
      <c r="G72" s="222">
        <v>5.79E-2</v>
      </c>
      <c r="H72" s="221">
        <v>10.7186</v>
      </c>
      <c r="I72" s="222">
        <v>0.17080000000000001</v>
      </c>
      <c r="J72" s="221">
        <v>8.9781999999999993</v>
      </c>
      <c r="K72" s="221">
        <v>11.7386</v>
      </c>
      <c r="L72" s="221">
        <v>2.1402000000000001</v>
      </c>
      <c r="M72" s="222">
        <v>4.2799999999999998E-2</v>
      </c>
      <c r="N72" s="222">
        <v>0.40239999999999998</v>
      </c>
      <c r="O72" s="222">
        <v>0.23949999999999999</v>
      </c>
      <c r="P72" s="222">
        <v>7.8E-2</v>
      </c>
      <c r="Q72" s="222">
        <v>1.03E-2</v>
      </c>
      <c r="R72" s="222">
        <v>4.3099999999999999E-2</v>
      </c>
      <c r="S72" s="221">
        <v>99.403499999999994</v>
      </c>
      <c r="T72" s="221">
        <v>260.02154332839302</v>
      </c>
      <c r="U72" s="221">
        <v>0.48226067843196802</v>
      </c>
      <c r="V72" s="221">
        <v>3.0761020907469199</v>
      </c>
      <c r="W72" s="221">
        <v>1.2574890459794099</v>
      </c>
      <c r="X72" s="221">
        <v>28.16</v>
      </c>
      <c r="Y72" s="221">
        <v>290.32</v>
      </c>
      <c r="Z72" s="221">
        <v>7.87</v>
      </c>
      <c r="AA72" s="221">
        <v>332.22</v>
      </c>
      <c r="AB72" s="221">
        <v>21.14</v>
      </c>
      <c r="AC72" s="221">
        <v>111.49</v>
      </c>
      <c r="AD72" s="221">
        <v>11.03</v>
      </c>
      <c r="AE72" s="221">
        <v>95.7</v>
      </c>
      <c r="AF72" s="221">
        <v>10.54</v>
      </c>
      <c r="AG72" s="221">
        <v>27.15</v>
      </c>
      <c r="AH72" s="221">
        <v>3.8</v>
      </c>
      <c r="AI72" s="221">
        <v>19.89</v>
      </c>
      <c r="AJ72" s="221">
        <v>6.12</v>
      </c>
      <c r="AK72" s="221">
        <v>2.0299999999999998</v>
      </c>
      <c r="AL72" s="221">
        <v>4.28</v>
      </c>
      <c r="AM72" s="221">
        <v>0.78300000000000003</v>
      </c>
      <c r="AN72" s="221">
        <v>4.3600000000000003</v>
      </c>
      <c r="AO72" s="221">
        <v>0.85299999999999998</v>
      </c>
      <c r="AP72" s="221">
        <v>2.0499999999999998</v>
      </c>
      <c r="AQ72" s="221">
        <v>0.27300000000000002</v>
      </c>
      <c r="AR72" s="221">
        <v>1.58</v>
      </c>
      <c r="AS72" s="221">
        <v>0.312</v>
      </c>
      <c r="AT72" s="221">
        <v>3.42</v>
      </c>
      <c r="AU72" s="221">
        <v>0.48299999999999998</v>
      </c>
      <c r="AV72" s="221">
        <v>0.6</v>
      </c>
      <c r="AW72" s="221">
        <v>0.28100000000000003</v>
      </c>
      <c r="AX72" s="223">
        <v>1194.46182</v>
      </c>
      <c r="AY72" s="221">
        <v>86.685299999999998</v>
      </c>
      <c r="AZ72" s="223">
        <v>62.399000000000001</v>
      </c>
    </row>
    <row r="73" spans="1:52" x14ac:dyDescent="0.35">
      <c r="A73" s="301" t="s">
        <v>1475</v>
      </c>
      <c r="B73" s="301">
        <v>1959.345</v>
      </c>
      <c r="C73" s="301">
        <v>304.8</v>
      </c>
      <c r="D73" s="221">
        <v>51.4114</v>
      </c>
      <c r="E73" s="221">
        <v>2.5112000000000001</v>
      </c>
      <c r="F73" s="221">
        <v>13.0762</v>
      </c>
      <c r="G73" s="222">
        <v>6.2100000000000002E-2</v>
      </c>
      <c r="H73" s="221">
        <v>8.7053999999999991</v>
      </c>
      <c r="I73" s="222">
        <v>0.1191</v>
      </c>
      <c r="J73" s="221">
        <v>8.7789000000000001</v>
      </c>
      <c r="K73" s="221">
        <v>12.107900000000001</v>
      </c>
      <c r="L73" s="221">
        <v>2.3092999999999999</v>
      </c>
      <c r="M73" s="222">
        <v>3.4000000000000002E-2</v>
      </c>
      <c r="N73" s="222">
        <v>0.41020000000000001</v>
      </c>
      <c r="O73" s="222">
        <v>0.2722</v>
      </c>
      <c r="P73" s="222">
        <v>5.9200000000000003E-2</v>
      </c>
      <c r="Q73" s="222">
        <v>1.23E-2</v>
      </c>
      <c r="R73" s="222">
        <v>0.25419999999999998</v>
      </c>
      <c r="S73" s="221">
        <v>100.1236</v>
      </c>
      <c r="T73" s="221">
        <v>141.20693802223701</v>
      </c>
      <c r="U73" s="221">
        <v>0.35553018568782702</v>
      </c>
      <c r="V73" s="221">
        <v>2.8689612320347999</v>
      </c>
      <c r="W73" s="221">
        <v>1.3267943557016599</v>
      </c>
      <c r="X73" s="221">
        <v>29.9</v>
      </c>
      <c r="Y73" s="221">
        <v>285.01</v>
      </c>
      <c r="Z73" s="221">
        <v>6.58</v>
      </c>
      <c r="AA73" s="221">
        <v>330.84</v>
      </c>
      <c r="AB73" s="221">
        <v>20.05</v>
      </c>
      <c r="AC73" s="221">
        <v>134.47999999999999</v>
      </c>
      <c r="AD73" s="221">
        <v>9.2200000000000006</v>
      </c>
      <c r="AE73" s="221">
        <v>87.83</v>
      </c>
      <c r="AF73" s="221">
        <v>11.62</v>
      </c>
      <c r="AG73" s="221">
        <v>29.07</v>
      </c>
      <c r="AH73" s="221">
        <v>4</v>
      </c>
      <c r="AI73" s="221">
        <v>21.16</v>
      </c>
      <c r="AJ73" s="221">
        <v>5.91</v>
      </c>
      <c r="AK73" s="221">
        <v>2.06</v>
      </c>
      <c r="AL73" s="221">
        <v>4.67</v>
      </c>
      <c r="AM73" s="221">
        <v>0.77600000000000002</v>
      </c>
      <c r="AN73" s="221">
        <v>4.93</v>
      </c>
      <c r="AO73" s="221">
        <v>0.95399999999999996</v>
      </c>
      <c r="AP73" s="221">
        <v>2.09</v>
      </c>
      <c r="AQ73" s="221">
        <v>0.25700000000000001</v>
      </c>
      <c r="AR73" s="221">
        <v>1.96</v>
      </c>
      <c r="AS73" s="221">
        <v>0.28199999999999997</v>
      </c>
      <c r="AT73" s="221">
        <v>3.29</v>
      </c>
      <c r="AU73" s="221">
        <v>0.57799999999999996</v>
      </c>
      <c r="AV73" s="221">
        <v>0.85</v>
      </c>
      <c r="AW73" s="221">
        <v>0.25</v>
      </c>
      <c r="AX73" s="223">
        <v>1190.45589</v>
      </c>
      <c r="AY73" s="221">
        <v>88.200800000000001</v>
      </c>
      <c r="AZ73" s="223">
        <v>66.643500000000003</v>
      </c>
    </row>
    <row r="74" spans="1:52" x14ac:dyDescent="0.35">
      <c r="A74" s="301" t="s">
        <v>1476</v>
      </c>
      <c r="B74" s="301">
        <v>1959.345</v>
      </c>
      <c r="C74" s="301">
        <v>304.8</v>
      </c>
      <c r="D74" s="221">
        <v>50.220500000000001</v>
      </c>
      <c r="E74" s="221">
        <v>2.5113500000000002</v>
      </c>
      <c r="F74" s="221">
        <v>12.60965</v>
      </c>
      <c r="G74" s="222">
        <v>0.1091</v>
      </c>
      <c r="H74" s="221">
        <v>10.98105</v>
      </c>
      <c r="I74" s="222">
        <v>0.15629999999999999</v>
      </c>
      <c r="J74" s="221">
        <v>9.0358000000000001</v>
      </c>
      <c r="K74" s="221">
        <v>10.5641</v>
      </c>
      <c r="L74" s="221">
        <v>2.2985500000000001</v>
      </c>
      <c r="M74" s="222">
        <v>2.265E-2</v>
      </c>
      <c r="N74" s="222">
        <v>0.44600000000000001</v>
      </c>
      <c r="O74" s="222">
        <v>0.26490000000000002</v>
      </c>
      <c r="P74" s="222">
        <v>5.6649999999999999E-2</v>
      </c>
      <c r="Q74" s="222">
        <v>1.575E-2</v>
      </c>
      <c r="R74" s="222">
        <v>0.27284999999999998</v>
      </c>
      <c r="S74" s="221">
        <v>99.565200000000004</v>
      </c>
      <c r="T74" s="221">
        <v>548.38248738002403</v>
      </c>
      <c r="U74" s="221">
        <v>0.57405902828206501</v>
      </c>
      <c r="V74" s="221">
        <v>3.34773109298692</v>
      </c>
      <c r="W74" s="221">
        <v>1.2219532330099101</v>
      </c>
      <c r="X74" s="221">
        <v>27.45</v>
      </c>
      <c r="Y74" s="221">
        <v>235.48</v>
      </c>
      <c r="Z74" s="221">
        <v>6.61</v>
      </c>
      <c r="AA74" s="221">
        <v>301.66000000000003</v>
      </c>
      <c r="AB74" s="221">
        <v>23.8</v>
      </c>
      <c r="AC74" s="221">
        <v>116.36</v>
      </c>
      <c r="AD74" s="221">
        <v>9.7799999999999994</v>
      </c>
      <c r="AE74" s="221">
        <v>90.94</v>
      </c>
      <c r="AF74" s="221">
        <v>10.47</v>
      </c>
      <c r="AG74" s="221">
        <v>25.72</v>
      </c>
      <c r="AH74" s="221">
        <v>3.51</v>
      </c>
      <c r="AI74" s="221">
        <v>19</v>
      </c>
      <c r="AJ74" s="221">
        <v>4.91</v>
      </c>
      <c r="AK74" s="221">
        <v>2</v>
      </c>
      <c r="AL74" s="221">
        <v>5.15</v>
      </c>
      <c r="AM74" s="221">
        <v>0.88100000000000001</v>
      </c>
      <c r="AN74" s="221">
        <v>5.09</v>
      </c>
      <c r="AO74" s="221">
        <v>0.97</v>
      </c>
      <c r="AP74" s="221">
        <v>2.52</v>
      </c>
      <c r="AQ74" s="221">
        <v>0.29199999999999998</v>
      </c>
      <c r="AR74" s="221">
        <v>1.99</v>
      </c>
      <c r="AS74" s="221">
        <v>0.30299999999999999</v>
      </c>
      <c r="AT74" s="221">
        <v>3.29</v>
      </c>
      <c r="AU74" s="221">
        <v>0.53400000000000003</v>
      </c>
      <c r="AV74" s="221">
        <v>0.68500000000000005</v>
      </c>
      <c r="AW74" s="221">
        <v>0.189</v>
      </c>
      <c r="AX74" s="223">
        <v>1195.61958</v>
      </c>
      <c r="AY74" s="221">
        <v>87.936700000000002</v>
      </c>
      <c r="AZ74" s="223">
        <v>61.980499999999999</v>
      </c>
    </row>
    <row r="75" spans="1:52" x14ac:dyDescent="0.35">
      <c r="A75" s="301" t="s">
        <v>1477</v>
      </c>
      <c r="B75" s="301">
        <v>1959.348</v>
      </c>
      <c r="C75" s="301">
        <v>182.88</v>
      </c>
      <c r="D75" s="221"/>
      <c r="E75" s="221"/>
      <c r="F75" s="221"/>
      <c r="G75" s="221"/>
      <c r="H75" s="221"/>
      <c r="I75" s="221"/>
      <c r="J75" s="221"/>
      <c r="K75" s="221"/>
      <c r="L75" s="221"/>
      <c r="N75" s="221"/>
      <c r="O75" s="221"/>
      <c r="P75" s="221"/>
      <c r="Q75" s="221"/>
      <c r="R75" s="221"/>
      <c r="S75" s="221"/>
      <c r="T75" s="221">
        <v>407.26402892486999</v>
      </c>
      <c r="U75" s="221">
        <v>0.372680341739903</v>
      </c>
      <c r="V75" s="221">
        <v>3.6428245626741398</v>
      </c>
      <c r="W75" s="221">
        <v>1.6674660773313099</v>
      </c>
      <c r="X75" s="221">
        <v>26.91</v>
      </c>
      <c r="Y75" s="221">
        <v>292.54000000000002</v>
      </c>
      <c r="Z75" s="221">
        <v>9.2200000000000006</v>
      </c>
      <c r="AA75" s="221">
        <v>383.62</v>
      </c>
      <c r="AB75" s="221">
        <v>19.72</v>
      </c>
      <c r="AC75" s="221">
        <v>122.62</v>
      </c>
      <c r="AD75" s="221">
        <v>16.54</v>
      </c>
      <c r="AE75" s="221">
        <v>139.66999999999999</v>
      </c>
      <c r="AF75" s="221">
        <v>16</v>
      </c>
      <c r="AG75" s="221">
        <v>39.479999999999997</v>
      </c>
      <c r="AH75" s="221">
        <v>5.15</v>
      </c>
      <c r="AI75" s="221">
        <v>25.42</v>
      </c>
      <c r="AJ75" s="221">
        <v>6.4</v>
      </c>
      <c r="AK75" s="221">
        <v>2.25</v>
      </c>
      <c r="AL75" s="221">
        <v>5.13</v>
      </c>
      <c r="AM75" s="221">
        <v>0.873</v>
      </c>
      <c r="AN75" s="221">
        <v>4.45</v>
      </c>
      <c r="AO75" s="221">
        <v>0.89900000000000002</v>
      </c>
      <c r="AP75" s="221">
        <v>2.0499999999999998</v>
      </c>
      <c r="AQ75" s="221">
        <v>0.30499999999999999</v>
      </c>
      <c r="AR75" s="221">
        <v>1.66</v>
      </c>
      <c r="AS75" s="221">
        <v>0.22700000000000001</v>
      </c>
      <c r="AT75" s="221">
        <v>3.83</v>
      </c>
      <c r="AU75" s="221">
        <v>1.028</v>
      </c>
      <c r="AV75" s="221">
        <v>1.1599999999999999</v>
      </c>
      <c r="AW75" s="221">
        <v>0.47799999999999998</v>
      </c>
      <c r="AX75" s="223"/>
      <c r="AY75" s="221"/>
      <c r="AZ75" s="223"/>
    </row>
    <row r="76" spans="1:52" x14ac:dyDescent="0.35">
      <c r="A76" s="301" t="s">
        <v>1478</v>
      </c>
      <c r="B76" s="301">
        <v>1959.348</v>
      </c>
      <c r="C76" s="301">
        <v>182.88</v>
      </c>
      <c r="D76" s="221">
        <v>48.418550000000003</v>
      </c>
      <c r="E76" s="221">
        <v>2.5419499999999999</v>
      </c>
      <c r="F76" s="221">
        <v>12.10885</v>
      </c>
      <c r="G76" s="222">
        <v>7.3499999999999996E-2</v>
      </c>
      <c r="H76" s="221">
        <v>11.7195</v>
      </c>
      <c r="I76" s="222">
        <v>0.18135000000000001</v>
      </c>
      <c r="J76" s="221">
        <v>9.1810500000000008</v>
      </c>
      <c r="K76" s="221">
        <v>11.075150000000001</v>
      </c>
      <c r="L76" s="221">
        <v>2.2597</v>
      </c>
      <c r="M76" s="222">
        <v>3.7900000000000003E-2</v>
      </c>
      <c r="N76" s="222">
        <v>0.52800000000000002</v>
      </c>
      <c r="O76" s="222">
        <v>0.26984999999999998</v>
      </c>
      <c r="P76" s="222">
        <v>5.8049999999999997E-2</v>
      </c>
      <c r="Q76" s="222">
        <v>1.95E-2</v>
      </c>
      <c r="R76" s="222">
        <v>0.24010000000000001</v>
      </c>
      <c r="S76" s="221">
        <v>98.712999999999994</v>
      </c>
      <c r="T76" s="221">
        <v>340.43566442322299</v>
      </c>
      <c r="U76" s="221">
        <v>0.42419283083033599</v>
      </c>
      <c r="V76" s="221">
        <v>3.3442276923334</v>
      </c>
      <c r="W76" s="221">
        <v>1.6691333754705799</v>
      </c>
      <c r="X76" s="221">
        <v>27.484999999999999</v>
      </c>
      <c r="Y76" s="221">
        <v>308.78500000000003</v>
      </c>
      <c r="Z76" s="221">
        <v>10.135</v>
      </c>
      <c r="AA76" s="221">
        <v>372.39499999999998</v>
      </c>
      <c r="AB76" s="221">
        <v>19.11</v>
      </c>
      <c r="AC76" s="221">
        <v>130.95500000000001</v>
      </c>
      <c r="AD76" s="221">
        <v>15.54</v>
      </c>
      <c r="AE76" s="221">
        <v>140.55500000000001</v>
      </c>
      <c r="AF76" s="221">
        <v>16.555</v>
      </c>
      <c r="AG76" s="221">
        <v>38.74</v>
      </c>
      <c r="AH76" s="221">
        <v>5.1950000000000003</v>
      </c>
      <c r="AI76" s="221">
        <v>24.265000000000001</v>
      </c>
      <c r="AJ76" s="221">
        <v>5.43</v>
      </c>
      <c r="AK76" s="221">
        <v>2.2650000000000001</v>
      </c>
      <c r="AL76" s="221">
        <v>5.07</v>
      </c>
      <c r="AM76" s="221">
        <v>0.86650000000000005</v>
      </c>
      <c r="AN76" s="221">
        <v>4.63</v>
      </c>
      <c r="AO76" s="221">
        <v>0.89049999999999996</v>
      </c>
      <c r="AP76" s="221">
        <v>2.21</v>
      </c>
      <c r="AQ76" s="221">
        <v>0.29499999999999998</v>
      </c>
      <c r="AR76" s="221">
        <v>1.7649999999999999</v>
      </c>
      <c r="AS76" s="221">
        <v>0.251</v>
      </c>
      <c r="AT76" s="221">
        <v>3.5249999999999999</v>
      </c>
      <c r="AU76" s="221">
        <v>0.94799999999999995</v>
      </c>
      <c r="AV76" s="221">
        <v>1.2050000000000001</v>
      </c>
      <c r="AW76" s="221">
        <v>0.48849999999999999</v>
      </c>
      <c r="AX76" s="223">
        <v>1198.5391050000001</v>
      </c>
      <c r="AY76" s="221">
        <v>85.516199999999998</v>
      </c>
      <c r="AZ76" s="223">
        <v>60.816000000000003</v>
      </c>
    </row>
    <row r="77" spans="1:52" x14ac:dyDescent="0.35">
      <c r="A77" s="301" t="s">
        <v>1479</v>
      </c>
      <c r="B77" s="301">
        <v>1959.348</v>
      </c>
      <c r="C77" s="301">
        <v>182.88</v>
      </c>
      <c r="D77" s="221">
        <v>48.875</v>
      </c>
      <c r="E77" s="221">
        <v>2.5908500000000001</v>
      </c>
      <c r="F77" s="221">
        <v>12.05035</v>
      </c>
      <c r="G77" s="222">
        <v>0.13955000000000001</v>
      </c>
      <c r="H77" s="221">
        <v>11.96815</v>
      </c>
      <c r="I77" s="222">
        <v>0.17219999999999999</v>
      </c>
      <c r="J77" s="221">
        <v>9.0036500000000004</v>
      </c>
      <c r="K77" s="221">
        <v>11.363899999999999</v>
      </c>
      <c r="L77" s="221">
        <v>2.1340499999999998</v>
      </c>
      <c r="M77" s="222">
        <v>1.6549999999999999E-2</v>
      </c>
      <c r="N77" s="222">
        <v>0.50480000000000003</v>
      </c>
      <c r="O77" s="222">
        <v>0.26255000000000001</v>
      </c>
      <c r="P77" s="222">
        <v>6.0749999999999998E-2</v>
      </c>
      <c r="Q77" s="222">
        <v>1.47E-2</v>
      </c>
      <c r="R77" s="222">
        <v>0.11985</v>
      </c>
      <c r="S77" s="221">
        <v>99.276899999999998</v>
      </c>
      <c r="T77" s="221">
        <v>372.29732777876598</v>
      </c>
      <c r="U77" s="221">
        <v>0.65767457864102497</v>
      </c>
      <c r="V77" s="221">
        <v>3.0873670067087802</v>
      </c>
      <c r="W77" s="221">
        <v>1.52354742747418</v>
      </c>
      <c r="X77" s="221">
        <v>27.375</v>
      </c>
      <c r="Y77" s="221">
        <v>302.68</v>
      </c>
      <c r="Z77" s="221">
        <v>9.8800000000000008</v>
      </c>
      <c r="AA77" s="221">
        <v>366.17</v>
      </c>
      <c r="AB77" s="221">
        <v>18.91</v>
      </c>
      <c r="AC77" s="221">
        <v>127.71</v>
      </c>
      <c r="AD77" s="221">
        <v>15.01</v>
      </c>
      <c r="AE77" s="221">
        <v>135.6</v>
      </c>
      <c r="AF77" s="221">
        <v>15.63</v>
      </c>
      <c r="AG77" s="221">
        <v>39.14</v>
      </c>
      <c r="AH77" s="221">
        <v>5.12</v>
      </c>
      <c r="AI77" s="221">
        <v>23.035</v>
      </c>
      <c r="AJ77" s="221">
        <v>5.41</v>
      </c>
      <c r="AK77" s="221">
        <v>2.02</v>
      </c>
      <c r="AL77" s="221">
        <v>5.07</v>
      </c>
      <c r="AM77" s="221">
        <v>0.75349999999999995</v>
      </c>
      <c r="AN77" s="221">
        <v>4.46</v>
      </c>
      <c r="AO77" s="221">
        <v>0.81499999999999995</v>
      </c>
      <c r="AP77" s="221">
        <v>2.0150000000000001</v>
      </c>
      <c r="AQ77" s="221">
        <v>0.27800000000000002</v>
      </c>
      <c r="AR77" s="221">
        <v>1.7749999999999999</v>
      </c>
      <c r="AS77" s="221">
        <v>0.23849999999999999</v>
      </c>
      <c r="AT77" s="221">
        <v>3.835</v>
      </c>
      <c r="AU77" s="221">
        <v>1</v>
      </c>
      <c r="AV77" s="221">
        <v>1.03</v>
      </c>
      <c r="AW77" s="221">
        <v>0.45650000000000002</v>
      </c>
      <c r="AX77" s="223">
        <v>1194.9733650000001</v>
      </c>
      <c r="AY77" s="221">
        <v>87.6036</v>
      </c>
      <c r="AZ77" s="223">
        <v>59.846699999999998</v>
      </c>
    </row>
    <row r="78" spans="1:52" x14ac:dyDescent="0.35">
      <c r="A78" s="301" t="s">
        <v>1480</v>
      </c>
      <c r="B78" s="301">
        <v>1959.348</v>
      </c>
      <c r="C78" s="301">
        <v>182.88</v>
      </c>
      <c r="D78" s="221">
        <v>49.908499999999997</v>
      </c>
      <c r="E78" s="221">
        <v>2.3313999999999999</v>
      </c>
      <c r="F78" s="221">
        <v>12.0707</v>
      </c>
      <c r="G78" s="222">
        <v>0.1079</v>
      </c>
      <c r="H78" s="221">
        <v>11.12495</v>
      </c>
      <c r="I78" s="222">
        <v>0.15529999999999999</v>
      </c>
      <c r="J78" s="221">
        <v>9.0402500000000003</v>
      </c>
      <c r="K78" s="221">
        <v>11.2593</v>
      </c>
      <c r="L78" s="221">
        <v>2.23935</v>
      </c>
      <c r="M78" s="222">
        <v>4.215E-2</v>
      </c>
      <c r="N78" s="222">
        <v>0.45174999999999998</v>
      </c>
      <c r="O78" s="222">
        <v>0.23830000000000001</v>
      </c>
      <c r="P78" s="222">
        <v>5.3499999999999999E-2</v>
      </c>
      <c r="Q78" s="222">
        <v>1.485E-2</v>
      </c>
      <c r="R78" s="222">
        <v>0.18135000000000001</v>
      </c>
      <c r="S78" s="221">
        <v>99.219549999999998</v>
      </c>
      <c r="T78" s="221">
        <v>493.236580547931</v>
      </c>
      <c r="U78" s="221">
        <v>0.45318422871436398</v>
      </c>
      <c r="V78" s="221">
        <v>3.2757183830189698</v>
      </c>
      <c r="W78" s="221">
        <v>1.2471563007155499</v>
      </c>
      <c r="X78" s="221">
        <v>26.195</v>
      </c>
      <c r="Y78" s="221">
        <v>258.66000000000003</v>
      </c>
      <c r="Z78" s="221">
        <v>7.5949999999999998</v>
      </c>
      <c r="AA78" s="221">
        <v>305.49</v>
      </c>
      <c r="AB78" s="221">
        <v>17.335000000000001</v>
      </c>
      <c r="AC78" s="221">
        <v>116.105</v>
      </c>
      <c r="AD78" s="221">
        <v>10.574999999999999</v>
      </c>
      <c r="AE78" s="221">
        <v>98.78</v>
      </c>
      <c r="AF78" s="221">
        <v>11.585000000000001</v>
      </c>
      <c r="AG78" s="221">
        <v>26.805</v>
      </c>
      <c r="AH78" s="221">
        <v>3.8149999999999999</v>
      </c>
      <c r="AI78" s="221">
        <v>18.64</v>
      </c>
      <c r="AJ78" s="221">
        <v>5.34</v>
      </c>
      <c r="AK78" s="221">
        <v>1.7150000000000001</v>
      </c>
      <c r="AL78" s="221">
        <v>4.03</v>
      </c>
      <c r="AM78" s="221">
        <v>0.73</v>
      </c>
      <c r="AN78" s="221">
        <v>4.0599999999999996</v>
      </c>
      <c r="AO78" s="221">
        <v>0.70450000000000002</v>
      </c>
      <c r="AP78" s="221">
        <v>1.82</v>
      </c>
      <c r="AQ78" s="221">
        <v>0.25750000000000001</v>
      </c>
      <c r="AR78" s="221">
        <v>1.57</v>
      </c>
      <c r="AS78" s="221">
        <v>0.2475</v>
      </c>
      <c r="AT78" s="221">
        <v>3.1150000000000002</v>
      </c>
      <c r="AU78" s="221">
        <v>0.63149999999999995</v>
      </c>
      <c r="AV78" s="221">
        <v>0.79149999999999998</v>
      </c>
      <c r="AW78" s="221">
        <v>0.29799999999999999</v>
      </c>
      <c r="AX78" s="223">
        <v>1195.7090250000001</v>
      </c>
      <c r="AY78" s="221">
        <v>86.491600000000005</v>
      </c>
      <c r="AZ78" s="223">
        <v>61.684899999999999</v>
      </c>
    </row>
    <row r="79" spans="1:52" x14ac:dyDescent="0.35">
      <c r="A79" s="301" t="s">
        <v>1481</v>
      </c>
      <c r="B79" s="301">
        <v>1959.348</v>
      </c>
      <c r="C79" s="301">
        <v>182.88</v>
      </c>
      <c r="D79" s="221">
        <v>50.243400000000001</v>
      </c>
      <c r="E79" s="221">
        <v>2.5207999999999999</v>
      </c>
      <c r="F79" s="221">
        <v>13.1335</v>
      </c>
      <c r="G79" s="222">
        <v>8.2299999999999998E-2</v>
      </c>
      <c r="H79" s="221">
        <v>9.6217500000000005</v>
      </c>
      <c r="I79" s="222">
        <v>0.16014999999999999</v>
      </c>
      <c r="J79" s="221">
        <v>8.8817000000000004</v>
      </c>
      <c r="K79" s="221">
        <v>11.31785</v>
      </c>
      <c r="L79" s="221">
        <v>2.3540999999999999</v>
      </c>
      <c r="M79" s="222">
        <v>2.9499999999999998E-2</v>
      </c>
      <c r="N79" s="222">
        <v>0.44505</v>
      </c>
      <c r="O79" s="222">
        <v>0.26545000000000002</v>
      </c>
      <c r="P79" s="222">
        <v>6.3500000000000001E-2</v>
      </c>
      <c r="Q79" s="222">
        <v>2.145E-2</v>
      </c>
      <c r="R79" s="222">
        <v>0.28505000000000003</v>
      </c>
      <c r="S79" s="221">
        <v>99.425550000000001</v>
      </c>
      <c r="T79" s="221">
        <v>251.91081550056899</v>
      </c>
      <c r="U79" s="221">
        <v>0.44499942705309897</v>
      </c>
      <c r="V79" s="221">
        <v>3.226568697931</v>
      </c>
      <c r="W79" s="221">
        <v>1.3812837324337</v>
      </c>
      <c r="X79" s="221">
        <v>25.905000000000001</v>
      </c>
      <c r="Y79" s="221">
        <v>255.99</v>
      </c>
      <c r="Z79" s="221">
        <v>8.4049999999999994</v>
      </c>
      <c r="AA79" s="221">
        <v>315.29000000000002</v>
      </c>
      <c r="AB79" s="221">
        <v>19.984999999999999</v>
      </c>
      <c r="AC79" s="221">
        <v>111.66</v>
      </c>
      <c r="AD79" s="221">
        <v>11.32</v>
      </c>
      <c r="AE79" s="221">
        <v>107.675</v>
      </c>
      <c r="AF79" s="221">
        <v>11.835000000000001</v>
      </c>
      <c r="AG79" s="221">
        <v>29.875</v>
      </c>
      <c r="AH79" s="221">
        <v>3.91</v>
      </c>
      <c r="AI79" s="221">
        <v>18.585000000000001</v>
      </c>
      <c r="AJ79" s="221">
        <v>4.6399999999999997</v>
      </c>
      <c r="AK79" s="221">
        <v>1.98</v>
      </c>
      <c r="AL79" s="221">
        <v>4.7350000000000003</v>
      </c>
      <c r="AM79" s="221">
        <v>0.75800000000000001</v>
      </c>
      <c r="AN79" s="221">
        <v>4.53</v>
      </c>
      <c r="AO79" s="221">
        <v>0.79100000000000004</v>
      </c>
      <c r="AP79" s="221">
        <v>2.06</v>
      </c>
      <c r="AQ79" s="221">
        <v>0.27250000000000002</v>
      </c>
      <c r="AR79" s="221">
        <v>1.91</v>
      </c>
      <c r="AS79" s="221">
        <v>0.2475</v>
      </c>
      <c r="AT79" s="221">
        <v>3.25</v>
      </c>
      <c r="AU79" s="221">
        <v>0.69950000000000001</v>
      </c>
      <c r="AV79" s="221">
        <v>0.749</v>
      </c>
      <c r="AW79" s="221">
        <v>0.30599999999999999</v>
      </c>
      <c r="AX79" s="223">
        <v>1192.52217</v>
      </c>
      <c r="AY79" s="221">
        <v>88.093000000000004</v>
      </c>
      <c r="AZ79" s="223">
        <v>64.6494</v>
      </c>
    </row>
    <row r="80" spans="1:52" x14ac:dyDescent="0.35">
      <c r="A80" s="301" t="s">
        <v>1482</v>
      </c>
      <c r="B80" s="301">
        <v>1959.348</v>
      </c>
      <c r="C80" s="301">
        <v>182.88</v>
      </c>
      <c r="D80" s="221">
        <v>49.133099999999999</v>
      </c>
      <c r="E80" s="221">
        <v>2.6760999999999999</v>
      </c>
      <c r="F80" s="221">
        <v>12.6717</v>
      </c>
      <c r="G80" s="222">
        <v>8.5300000000000001E-2</v>
      </c>
      <c r="H80" s="221">
        <v>11.751899999999999</v>
      </c>
      <c r="I80" s="222">
        <v>0.14960000000000001</v>
      </c>
      <c r="J80" s="221">
        <v>8.4268999999999998</v>
      </c>
      <c r="K80" s="221">
        <v>11.6815</v>
      </c>
      <c r="L80" s="221">
        <v>2.2625999999999999</v>
      </c>
      <c r="M80" s="222">
        <v>4.0099999999999997E-2</v>
      </c>
      <c r="N80" s="222">
        <v>0.54620000000000002</v>
      </c>
      <c r="O80" s="222">
        <v>0.26950000000000002</v>
      </c>
      <c r="P80" s="222">
        <v>6.5500000000000003E-2</v>
      </c>
      <c r="Q80" s="222">
        <v>2.1899999999999999E-2</v>
      </c>
      <c r="R80" s="222">
        <v>0.20369999999999999</v>
      </c>
      <c r="S80" s="221">
        <v>99.985600000000005</v>
      </c>
      <c r="T80" s="221">
        <v>436.03639618923199</v>
      </c>
      <c r="U80" s="221">
        <v>0.40666988826390599</v>
      </c>
      <c r="V80" s="221">
        <v>3.3972001493829902</v>
      </c>
      <c r="W80" s="221">
        <v>1.55219140621158</v>
      </c>
      <c r="X80" s="221">
        <v>26.73</v>
      </c>
      <c r="Y80" s="221">
        <v>317.64</v>
      </c>
      <c r="Z80" s="221">
        <v>11.61</v>
      </c>
      <c r="AA80" s="221">
        <v>349</v>
      </c>
      <c r="AB80" s="221">
        <v>18.420000000000002</v>
      </c>
      <c r="AC80" s="221">
        <v>140.12</v>
      </c>
      <c r="AD80" s="221">
        <v>15.93</v>
      </c>
      <c r="AE80" s="221">
        <v>126.72</v>
      </c>
      <c r="AF80" s="221">
        <v>14.65</v>
      </c>
      <c r="AG80" s="221">
        <v>36.880000000000003</v>
      </c>
      <c r="AH80" s="221">
        <v>4.8</v>
      </c>
      <c r="AI80" s="221">
        <v>23.85</v>
      </c>
      <c r="AJ80" s="221">
        <v>5.55</v>
      </c>
      <c r="AK80" s="221">
        <v>1.93</v>
      </c>
      <c r="AL80" s="221">
        <v>4.8499999999999996</v>
      </c>
      <c r="AM80" s="221">
        <v>0.73899999999999999</v>
      </c>
      <c r="AN80" s="221">
        <v>4.7300000000000004</v>
      </c>
      <c r="AO80" s="221">
        <v>0.83</v>
      </c>
      <c r="AP80" s="221">
        <v>2.0299999999999998</v>
      </c>
      <c r="AQ80" s="221">
        <v>0.25800000000000001</v>
      </c>
      <c r="AR80" s="221">
        <v>1.7</v>
      </c>
      <c r="AS80" s="221">
        <v>0.313</v>
      </c>
      <c r="AT80" s="221">
        <v>4.57</v>
      </c>
      <c r="AU80" s="221">
        <v>1.03</v>
      </c>
      <c r="AV80" s="221">
        <v>1.25</v>
      </c>
      <c r="AW80" s="221">
        <v>0.35399999999999998</v>
      </c>
      <c r="AX80" s="223">
        <v>1183.38069</v>
      </c>
      <c r="AY80" s="221">
        <v>85.631</v>
      </c>
      <c r="AZ80" s="223">
        <v>58.688699999999997</v>
      </c>
    </row>
    <row r="81" spans="1:52" x14ac:dyDescent="0.35">
      <c r="A81" s="303" t="s">
        <v>1482</v>
      </c>
      <c r="B81" s="301">
        <v>1959.3510000000001</v>
      </c>
      <c r="C81" s="301">
        <v>579.12</v>
      </c>
      <c r="D81" s="221">
        <v>51.005899999999997</v>
      </c>
      <c r="E81" s="221">
        <v>3.0195500000000002</v>
      </c>
      <c r="F81" s="221">
        <v>14.20885</v>
      </c>
      <c r="G81" s="222">
        <v>4.8300000000000003E-2</v>
      </c>
      <c r="H81" s="221">
        <v>8.0168499999999998</v>
      </c>
      <c r="I81" s="222">
        <v>0.12914999999999999</v>
      </c>
      <c r="J81" s="221">
        <v>7.3303000000000003</v>
      </c>
      <c r="K81" s="221">
        <v>12.932600000000001</v>
      </c>
      <c r="L81" s="221">
        <v>2.6297999999999999</v>
      </c>
      <c r="M81" s="222">
        <v>2.8049999999999999E-2</v>
      </c>
      <c r="N81" s="222">
        <v>0.6038</v>
      </c>
      <c r="O81" s="222">
        <v>0.31595000000000001</v>
      </c>
      <c r="P81" s="222">
        <v>7.7350000000000002E-2</v>
      </c>
      <c r="Q81" s="222">
        <v>1.8100000000000002E-2</v>
      </c>
      <c r="R81" s="222">
        <v>0.14030000000000001</v>
      </c>
      <c r="S81" s="221">
        <v>100.50485</v>
      </c>
      <c r="T81" s="221">
        <v>68.016880257236906</v>
      </c>
      <c r="U81" s="221">
        <v>0.126315830730378</v>
      </c>
      <c r="V81" s="221">
        <v>3.5358889272766598</v>
      </c>
      <c r="W81" s="221">
        <v>3.3221067106436801</v>
      </c>
      <c r="X81" s="221">
        <v>27.524999999999999</v>
      </c>
      <c r="Y81" s="221">
        <v>301.68</v>
      </c>
      <c r="Z81" s="221">
        <v>10.875</v>
      </c>
      <c r="AA81" s="221">
        <v>387.41</v>
      </c>
      <c r="AB81" s="221">
        <v>21.43</v>
      </c>
      <c r="AC81" s="221">
        <v>142.345</v>
      </c>
      <c r="AD81" s="221">
        <v>16.324999999999999</v>
      </c>
      <c r="AE81" s="221">
        <v>136.47499999999999</v>
      </c>
      <c r="AF81" s="221">
        <v>17.170000000000002</v>
      </c>
      <c r="AG81" s="221">
        <v>39.83</v>
      </c>
      <c r="AH81" s="221">
        <v>5.49</v>
      </c>
      <c r="AI81" s="221">
        <v>25.295000000000002</v>
      </c>
      <c r="AJ81" s="221">
        <v>5.9950000000000001</v>
      </c>
      <c r="AK81" s="221">
        <v>2.2149999999999999</v>
      </c>
      <c r="AL81" s="221">
        <v>5.49</v>
      </c>
      <c r="AM81" s="221">
        <v>0.88449999999999995</v>
      </c>
      <c r="AN81" s="221">
        <v>4.92</v>
      </c>
      <c r="AO81" s="221">
        <v>0.91649999999999998</v>
      </c>
      <c r="AP81" s="221">
        <v>2.2349999999999999</v>
      </c>
      <c r="AQ81" s="221">
        <v>0.30499999999999999</v>
      </c>
      <c r="AR81" s="221">
        <v>2.08</v>
      </c>
      <c r="AS81" s="221">
        <v>0.26050000000000001</v>
      </c>
      <c r="AT81" s="221">
        <v>4.2149999999999999</v>
      </c>
      <c r="AU81" s="221">
        <v>1.0195000000000001</v>
      </c>
      <c r="AV81" s="221">
        <v>1.21</v>
      </c>
      <c r="AW81" s="221">
        <v>0.50700000000000001</v>
      </c>
      <c r="AX81" s="223">
        <v>1161.3390300000001</v>
      </c>
      <c r="AY81" s="221">
        <v>86.819900000000004</v>
      </c>
      <c r="AZ81" s="223">
        <v>64.432100000000005</v>
      </c>
    </row>
    <row r="82" spans="1:52" x14ac:dyDescent="0.35">
      <c r="A82" s="301" t="s">
        <v>1483</v>
      </c>
      <c r="B82" s="301">
        <v>1959.3510000000001</v>
      </c>
      <c r="C82" s="301">
        <v>579.12</v>
      </c>
      <c r="D82" s="221">
        <v>50.894150000000003</v>
      </c>
      <c r="E82" s="221">
        <v>3.03545</v>
      </c>
      <c r="F82" s="221">
        <v>14.3283</v>
      </c>
      <c r="G82" s="222">
        <v>4.6550000000000001E-2</v>
      </c>
      <c r="H82" s="221">
        <v>8.2528000000000006</v>
      </c>
      <c r="I82" s="222">
        <v>0.13064999999999999</v>
      </c>
      <c r="J82" s="221">
        <v>7.3523500000000004</v>
      </c>
      <c r="K82" s="221">
        <v>12.88945</v>
      </c>
      <c r="L82" s="221">
        <v>2.6655000000000002</v>
      </c>
      <c r="M82" s="222">
        <v>1.78E-2</v>
      </c>
      <c r="N82" s="222">
        <v>0.60950000000000004</v>
      </c>
      <c r="O82" s="222">
        <v>0.31535000000000002</v>
      </c>
      <c r="P82" s="222">
        <v>7.9450000000000007E-2</v>
      </c>
      <c r="Q82" s="222">
        <v>2.2499999999999999E-2</v>
      </c>
      <c r="R82" s="222">
        <v>0.14979999999999999</v>
      </c>
      <c r="S82" s="221">
        <v>100.78959999999999</v>
      </c>
      <c r="T82" s="221">
        <v>81.3598016409655</v>
      </c>
      <c r="U82" s="221">
        <v>0.13120928473119101</v>
      </c>
      <c r="V82" s="221">
        <v>3.4195213852130002</v>
      </c>
      <c r="W82" s="221">
        <v>3.2978303151407702</v>
      </c>
      <c r="X82" s="221">
        <v>26.04</v>
      </c>
      <c r="Y82" s="221">
        <v>293.95999999999998</v>
      </c>
      <c r="Z82" s="221">
        <v>10.210000000000001</v>
      </c>
      <c r="AA82" s="221">
        <v>372.03500000000003</v>
      </c>
      <c r="AB82" s="221">
        <v>22.454999999999998</v>
      </c>
      <c r="AC82" s="221">
        <v>147.36000000000001</v>
      </c>
      <c r="AD82" s="221">
        <v>16.094999999999999</v>
      </c>
      <c r="AE82" s="221">
        <v>133.60499999999999</v>
      </c>
      <c r="AF82" s="221">
        <v>16.344999999999999</v>
      </c>
      <c r="AG82" s="221">
        <v>39.365000000000002</v>
      </c>
      <c r="AH82" s="221">
        <v>5.2</v>
      </c>
      <c r="AI82" s="221">
        <v>22.984999999999999</v>
      </c>
      <c r="AJ82" s="221">
        <v>5.8650000000000002</v>
      </c>
      <c r="AK82" s="221">
        <v>2.11</v>
      </c>
      <c r="AL82" s="221">
        <v>5.6</v>
      </c>
      <c r="AM82" s="221">
        <v>0.82199999999999995</v>
      </c>
      <c r="AN82" s="221">
        <v>4.79</v>
      </c>
      <c r="AO82" s="221">
        <v>0.9</v>
      </c>
      <c r="AP82" s="221">
        <v>2.19</v>
      </c>
      <c r="AQ82" s="221">
        <v>0.28949999999999998</v>
      </c>
      <c r="AR82" s="221">
        <v>2.0449999999999999</v>
      </c>
      <c r="AS82" s="221">
        <v>0.245</v>
      </c>
      <c r="AT82" s="221">
        <v>4.09</v>
      </c>
      <c r="AU82" s="221">
        <v>0.96650000000000003</v>
      </c>
      <c r="AV82" s="221">
        <v>1.2150000000000001</v>
      </c>
      <c r="AW82" s="221">
        <v>0.502</v>
      </c>
      <c r="AX82" s="223">
        <v>1161.7822349999999</v>
      </c>
      <c r="AY82" s="221">
        <v>85.776300000000006</v>
      </c>
      <c r="AZ82" s="223">
        <v>63.834000000000003</v>
      </c>
    </row>
    <row r="83" spans="1:52" x14ac:dyDescent="0.35">
      <c r="A83" s="301" t="s">
        <v>1484</v>
      </c>
      <c r="B83" s="301">
        <v>1959.3510000000001</v>
      </c>
      <c r="C83" s="301">
        <v>579.12</v>
      </c>
      <c r="D83" s="221">
        <v>50.8354</v>
      </c>
      <c r="E83" s="221">
        <v>3.1564000000000001</v>
      </c>
      <c r="F83" s="221">
        <v>14.2554</v>
      </c>
      <c r="G83" s="222">
        <v>6.2899999999999998E-2</v>
      </c>
      <c r="H83" s="221">
        <v>8.8051999999999992</v>
      </c>
      <c r="I83" s="222">
        <v>0.13220000000000001</v>
      </c>
      <c r="J83" s="221">
        <v>6.6082000000000001</v>
      </c>
      <c r="K83" s="221">
        <v>13.313700000000001</v>
      </c>
      <c r="L83" s="221">
        <v>2.5344000000000002</v>
      </c>
      <c r="M83" s="222">
        <v>4.53E-2</v>
      </c>
      <c r="N83" s="222">
        <v>0.61780000000000002</v>
      </c>
      <c r="O83" s="222">
        <v>0.33079999999999998</v>
      </c>
      <c r="P83" s="222">
        <v>7.7299999999999994E-2</v>
      </c>
      <c r="Q83" s="222">
        <v>1.9300000000000001E-2</v>
      </c>
      <c r="R83" s="222">
        <v>0.22750000000000001</v>
      </c>
      <c r="S83" s="221">
        <v>101.0218</v>
      </c>
      <c r="T83" s="221">
        <v>77.671300586899605</v>
      </c>
      <c r="U83" s="221">
        <v>0.24569265608854199</v>
      </c>
      <c r="V83" s="221">
        <v>3.1720578443191201</v>
      </c>
      <c r="W83" s="221">
        <v>3.4938098355402301</v>
      </c>
      <c r="X83" s="221">
        <v>30.57</v>
      </c>
      <c r="Y83" s="221">
        <v>336.51</v>
      </c>
      <c r="Z83" s="221">
        <v>11.19</v>
      </c>
      <c r="AA83" s="221">
        <v>420.17</v>
      </c>
      <c r="AB83" s="221">
        <v>25.28</v>
      </c>
      <c r="AC83" s="221">
        <v>179.81</v>
      </c>
      <c r="AD83" s="221">
        <v>19.600000000000001</v>
      </c>
      <c r="AE83" s="221">
        <v>158.99</v>
      </c>
      <c r="AF83" s="221">
        <v>18.66</v>
      </c>
      <c r="AG83" s="221">
        <v>43.77</v>
      </c>
      <c r="AH83" s="221">
        <v>5.6</v>
      </c>
      <c r="AI83" s="221">
        <v>21.93</v>
      </c>
      <c r="AJ83" s="221">
        <v>6.74</v>
      </c>
      <c r="AK83" s="221">
        <v>2.5099999999999998</v>
      </c>
      <c r="AL83" s="221">
        <v>5.8</v>
      </c>
      <c r="AM83" s="221">
        <v>0.97</v>
      </c>
      <c r="AN83" s="221">
        <v>6.22</v>
      </c>
      <c r="AO83" s="221">
        <v>0.86</v>
      </c>
      <c r="AP83" s="221">
        <v>2.8</v>
      </c>
      <c r="AQ83" s="221">
        <v>0.39100000000000001</v>
      </c>
      <c r="AR83" s="221">
        <v>2.06</v>
      </c>
      <c r="AS83" s="221">
        <v>0.41</v>
      </c>
      <c r="AT83" s="221">
        <v>4.46</v>
      </c>
      <c r="AU83" s="221">
        <v>1.29</v>
      </c>
      <c r="AV83" s="221">
        <v>1.27</v>
      </c>
      <c r="AW83" s="221">
        <v>0.73</v>
      </c>
      <c r="AX83" s="223">
        <v>1146.82482</v>
      </c>
      <c r="AY83" s="221">
        <v>86.426500000000004</v>
      </c>
      <c r="AZ83" s="223">
        <v>59.788699999999999</v>
      </c>
    </row>
    <row r="84" spans="1:52" x14ac:dyDescent="0.35">
      <c r="A84" s="301" t="s">
        <v>1485</v>
      </c>
      <c r="B84" s="301">
        <v>1959.3510000000001</v>
      </c>
      <c r="C84" s="301">
        <v>579.12</v>
      </c>
      <c r="D84" s="221">
        <v>50.877000000000002</v>
      </c>
      <c r="E84" s="221">
        <v>2.8595999999999999</v>
      </c>
      <c r="F84" s="221">
        <v>14.1715</v>
      </c>
      <c r="G84" s="222">
        <v>4.9099999999999998E-2</v>
      </c>
      <c r="H84" s="221">
        <v>8.8865999999999996</v>
      </c>
      <c r="I84" s="222">
        <v>0.13389999999999999</v>
      </c>
      <c r="J84" s="221">
        <v>7.3727</v>
      </c>
      <c r="K84" s="221">
        <v>12.486599999999999</v>
      </c>
      <c r="L84" s="221">
        <v>2.6652999999999998</v>
      </c>
      <c r="M84" s="222">
        <v>3.6900000000000002E-2</v>
      </c>
      <c r="N84" s="222">
        <v>0.55900000000000005</v>
      </c>
      <c r="O84" s="222">
        <v>0.27960000000000002</v>
      </c>
      <c r="P84" s="222">
        <v>9.7199999999999995E-2</v>
      </c>
      <c r="Q84" s="222">
        <v>2.1100000000000001E-2</v>
      </c>
      <c r="R84" s="222">
        <v>0.25009999999999999</v>
      </c>
      <c r="S84" s="221">
        <v>100.7462</v>
      </c>
      <c r="T84" s="221">
        <v>143.04803186228099</v>
      </c>
      <c r="U84" s="221">
        <v>0.32915012801710403</v>
      </c>
      <c r="V84" s="221">
        <v>3.4333836184783499</v>
      </c>
      <c r="W84" s="221">
        <v>3.0467235986249501</v>
      </c>
      <c r="X84" s="221">
        <v>25.43</v>
      </c>
      <c r="Y84" s="221">
        <v>294.38</v>
      </c>
      <c r="Z84" s="221">
        <v>7.34</v>
      </c>
      <c r="AA84" s="221">
        <v>386.11</v>
      </c>
      <c r="AB84" s="221">
        <v>20.58</v>
      </c>
      <c r="AC84" s="221">
        <v>127.75</v>
      </c>
      <c r="AD84" s="221">
        <v>16.34</v>
      </c>
      <c r="AE84" s="221">
        <v>149.94999999999999</v>
      </c>
      <c r="AF84" s="221">
        <v>15.82</v>
      </c>
      <c r="AG84" s="221">
        <v>38.04</v>
      </c>
      <c r="AH84" s="221">
        <v>5.48</v>
      </c>
      <c r="AI84" s="221">
        <v>21.89</v>
      </c>
      <c r="AJ84" s="221">
        <v>6.17</v>
      </c>
      <c r="AK84" s="221">
        <v>2.5299999999999998</v>
      </c>
      <c r="AL84" s="221">
        <v>5.9</v>
      </c>
      <c r="AM84" s="221">
        <v>0.99</v>
      </c>
      <c r="AN84" s="221">
        <v>5.93</v>
      </c>
      <c r="AO84" s="221">
        <v>0.81</v>
      </c>
      <c r="AP84" s="221">
        <v>2.11</v>
      </c>
      <c r="AQ84" s="221">
        <v>0.32900000000000001</v>
      </c>
      <c r="AR84" s="221">
        <v>2.4500000000000002</v>
      </c>
      <c r="AS84" s="221">
        <v>0.26300000000000001</v>
      </c>
      <c r="AT84" s="221">
        <v>3.92</v>
      </c>
      <c r="AU84" s="221">
        <v>1.1200000000000001</v>
      </c>
      <c r="AV84" s="221">
        <v>1.22</v>
      </c>
      <c r="AW84" s="221">
        <v>0.68</v>
      </c>
      <c r="AX84" s="223">
        <v>1162.19127</v>
      </c>
      <c r="AY84" s="221">
        <v>87.944299999999998</v>
      </c>
      <c r="AZ84" s="223">
        <v>62.173999999999999</v>
      </c>
    </row>
    <row r="85" spans="1:52" x14ac:dyDescent="0.35">
      <c r="A85" s="301" t="s">
        <v>1486</v>
      </c>
      <c r="B85" s="301">
        <v>1959.3510000000001</v>
      </c>
      <c r="C85" s="301">
        <v>579.12</v>
      </c>
      <c r="D85" s="221">
        <v>49.663699999999999</v>
      </c>
      <c r="E85" s="221">
        <v>2.5265</v>
      </c>
      <c r="F85" s="221">
        <v>13.006500000000001</v>
      </c>
      <c r="G85" s="222">
        <v>6.88E-2</v>
      </c>
      <c r="H85" s="221">
        <v>10.255599999999999</v>
      </c>
      <c r="I85" s="222">
        <v>0.1618</v>
      </c>
      <c r="J85" s="221">
        <v>8.2565000000000008</v>
      </c>
      <c r="K85" s="221">
        <v>12.1455</v>
      </c>
      <c r="L85" s="221">
        <v>2.3325</v>
      </c>
      <c r="M85" s="222">
        <v>1.06E-2</v>
      </c>
      <c r="N85" s="222">
        <v>0.54869999999999997</v>
      </c>
      <c r="O85" s="222">
        <v>0.3211</v>
      </c>
      <c r="P85" s="222">
        <v>7.0300000000000001E-2</v>
      </c>
      <c r="Q85" s="222">
        <v>2.2100000000000002E-2</v>
      </c>
      <c r="R85" s="222">
        <v>0.308</v>
      </c>
      <c r="S85" s="221">
        <v>99.6982</v>
      </c>
      <c r="T85" s="221">
        <v>334.00205784975702</v>
      </c>
      <c r="U85" s="221">
        <v>0.407316794699423</v>
      </c>
      <c r="V85" s="221">
        <v>3.5850099700223499</v>
      </c>
      <c r="W85" s="221">
        <v>3.08868961984414</v>
      </c>
      <c r="X85" s="221">
        <v>29.66</v>
      </c>
      <c r="Y85" s="221">
        <v>369.88</v>
      </c>
      <c r="Z85" s="221">
        <v>9.52</v>
      </c>
      <c r="AA85" s="221">
        <v>375.71</v>
      </c>
      <c r="AB85" s="221">
        <v>20.45</v>
      </c>
      <c r="AC85" s="221">
        <v>160.47</v>
      </c>
      <c r="AD85" s="221">
        <v>15.94</v>
      </c>
      <c r="AE85" s="221">
        <v>134.72</v>
      </c>
      <c r="AF85" s="221">
        <v>16.079999999999998</v>
      </c>
      <c r="AG85" s="221">
        <v>38.79</v>
      </c>
      <c r="AH85" s="221">
        <v>5.04</v>
      </c>
      <c r="AI85" s="221">
        <v>20.81</v>
      </c>
      <c r="AJ85" s="221">
        <v>5.47</v>
      </c>
      <c r="AK85" s="221">
        <v>1.9</v>
      </c>
      <c r="AL85" s="221">
        <v>5.23</v>
      </c>
      <c r="AM85" s="221">
        <v>0.85299999999999998</v>
      </c>
      <c r="AN85" s="221">
        <v>4.9000000000000004</v>
      </c>
      <c r="AO85" s="221">
        <v>0.97199999999999998</v>
      </c>
      <c r="AP85" s="221">
        <v>2.2400000000000002</v>
      </c>
      <c r="AQ85" s="221">
        <v>0.26300000000000001</v>
      </c>
      <c r="AR85" s="221">
        <v>1.7</v>
      </c>
      <c r="AS85" s="221">
        <v>0.30099999999999999</v>
      </c>
      <c r="AT85" s="221">
        <v>4.29</v>
      </c>
      <c r="AU85" s="221">
        <v>1.18</v>
      </c>
      <c r="AV85" s="221">
        <v>1.76</v>
      </c>
      <c r="AW85" s="221">
        <v>0.42899999999999999</v>
      </c>
      <c r="AX85" s="223">
        <v>1179.9556500000001</v>
      </c>
      <c r="AY85" s="221">
        <v>86.008700000000005</v>
      </c>
      <c r="AZ85" s="223">
        <v>61.464399999999998</v>
      </c>
    </row>
    <row r="86" spans="1:52" x14ac:dyDescent="0.35">
      <c r="A86" s="301" t="s">
        <v>1487</v>
      </c>
      <c r="B86" s="301">
        <v>1959.3510000000001</v>
      </c>
      <c r="C86" s="301">
        <v>579.12</v>
      </c>
      <c r="D86" s="221">
        <v>51.002800000000001</v>
      </c>
      <c r="E86" s="221">
        <v>2.7686999999999999</v>
      </c>
      <c r="F86" s="221">
        <v>13.765499999999999</v>
      </c>
      <c r="G86" s="222">
        <v>6.2899999999999998E-2</v>
      </c>
      <c r="H86" s="221">
        <v>9.6691000000000003</v>
      </c>
      <c r="I86" s="222">
        <v>0.16539999999999999</v>
      </c>
      <c r="J86" s="221">
        <v>6.3777999999999997</v>
      </c>
      <c r="K86" s="221">
        <v>12.6547</v>
      </c>
      <c r="L86" s="221">
        <v>2.3879999999999999</v>
      </c>
      <c r="M86" s="222">
        <v>1.8599999999999998E-2</v>
      </c>
      <c r="N86" s="222">
        <v>0.41220000000000001</v>
      </c>
      <c r="O86" s="222">
        <v>0.29980000000000001</v>
      </c>
      <c r="P86" s="222">
        <v>7.7600000000000002E-2</v>
      </c>
      <c r="Q86" s="222">
        <v>2.0500000000000001E-2</v>
      </c>
      <c r="R86" s="222">
        <v>0.15970000000000001</v>
      </c>
      <c r="S86" s="221">
        <v>99.843299999999999</v>
      </c>
      <c r="T86" s="221">
        <v>202.24476461897399</v>
      </c>
      <c r="U86" s="221">
        <v>0.44543449759538201</v>
      </c>
      <c r="V86" s="221">
        <v>3.5226215485134902</v>
      </c>
      <c r="W86" s="221">
        <v>2.44341893384314</v>
      </c>
      <c r="X86" s="221">
        <v>27</v>
      </c>
      <c r="Y86" s="221">
        <v>306.11</v>
      </c>
      <c r="Z86" s="221">
        <v>8.3800000000000008</v>
      </c>
      <c r="AA86" s="221">
        <v>325.33</v>
      </c>
      <c r="AB86" s="221">
        <v>18.940000000000001</v>
      </c>
      <c r="AC86" s="221">
        <v>131.59</v>
      </c>
      <c r="AD86" s="221">
        <v>11.62</v>
      </c>
      <c r="AE86" s="221">
        <v>110.51</v>
      </c>
      <c r="AF86" s="221">
        <v>11.62</v>
      </c>
      <c r="AG86" s="221">
        <v>30.97</v>
      </c>
      <c r="AH86" s="221">
        <v>4.01</v>
      </c>
      <c r="AI86" s="221">
        <v>23.1</v>
      </c>
      <c r="AJ86" s="221">
        <v>4.8099999999999996</v>
      </c>
      <c r="AK86" s="221">
        <v>2.0699999999999998</v>
      </c>
      <c r="AL86" s="221">
        <v>4.96</v>
      </c>
      <c r="AM86" s="221">
        <v>0.70499999999999996</v>
      </c>
      <c r="AN86" s="221">
        <v>4.88</v>
      </c>
      <c r="AO86" s="221">
        <v>0.90500000000000003</v>
      </c>
      <c r="AP86" s="221">
        <v>2.2999999999999998</v>
      </c>
      <c r="AQ86" s="221">
        <v>0.3</v>
      </c>
      <c r="AR86" s="221">
        <v>1.7</v>
      </c>
      <c r="AS86" s="221">
        <v>0.308</v>
      </c>
      <c r="AT86" s="221">
        <v>3.76</v>
      </c>
      <c r="AU86" s="221">
        <v>0.68</v>
      </c>
      <c r="AV86" s="221">
        <v>0.88</v>
      </c>
      <c r="AW86" s="221">
        <v>0.34499999999999997</v>
      </c>
      <c r="AX86" s="223">
        <v>1142.1937800000001</v>
      </c>
      <c r="AY86" s="221">
        <v>86.880200000000002</v>
      </c>
      <c r="AZ86" s="223">
        <v>56.65</v>
      </c>
    </row>
    <row r="87" spans="1:52" x14ac:dyDescent="0.35">
      <c r="A87" s="301" t="s">
        <v>1488</v>
      </c>
      <c r="B87" s="301">
        <v>1959.3510000000001</v>
      </c>
      <c r="C87" s="301">
        <v>579.12</v>
      </c>
      <c r="D87" s="221">
        <v>51.345100000000002</v>
      </c>
      <c r="E87" s="221">
        <v>2.7109999999999999</v>
      </c>
      <c r="F87" s="221">
        <v>13.449</v>
      </c>
      <c r="G87" s="222">
        <v>6.1199999999999997E-2</v>
      </c>
      <c r="H87" s="221">
        <v>9.5981000000000005</v>
      </c>
      <c r="I87" s="222">
        <v>0.13020000000000001</v>
      </c>
      <c r="J87" s="221">
        <v>7.0686</v>
      </c>
      <c r="K87" s="221">
        <v>12.4442</v>
      </c>
      <c r="L87" s="221">
        <v>2.4641999999999999</v>
      </c>
      <c r="M87" s="222">
        <v>2.86E-2</v>
      </c>
      <c r="N87" s="222">
        <v>0.54249999999999998</v>
      </c>
      <c r="O87" s="222">
        <v>0.3574</v>
      </c>
      <c r="P87" s="222">
        <v>7.5399999999999995E-2</v>
      </c>
      <c r="Q87" s="222">
        <v>2.1000000000000001E-2</v>
      </c>
      <c r="R87" s="222">
        <v>4.2599999999999999E-2</v>
      </c>
      <c r="S87" s="221">
        <v>100.3391</v>
      </c>
      <c r="T87" s="221"/>
      <c r="U87" s="221">
        <v>0.46694042902676097</v>
      </c>
      <c r="V87" s="221">
        <v>3.4563909039843699</v>
      </c>
      <c r="W87" s="221">
        <v>3.4577810033331402</v>
      </c>
      <c r="X87" s="221">
        <v>30.34</v>
      </c>
      <c r="Y87" s="221">
        <v>292.83</v>
      </c>
      <c r="Z87" s="221">
        <v>8.6</v>
      </c>
      <c r="AA87" s="221">
        <v>363.54</v>
      </c>
      <c r="AB87" s="221">
        <v>20.82</v>
      </c>
      <c r="AC87" s="221">
        <v>127.94</v>
      </c>
      <c r="AD87" s="221">
        <v>14.1</v>
      </c>
      <c r="AE87" s="221">
        <v>125.01</v>
      </c>
      <c r="AF87" s="221">
        <v>14.09</v>
      </c>
      <c r="AG87" s="221">
        <v>34.840000000000003</v>
      </c>
      <c r="AH87" s="221">
        <v>5.15</v>
      </c>
      <c r="AI87" s="221">
        <v>24.13</v>
      </c>
      <c r="AJ87" s="221">
        <v>6.15</v>
      </c>
      <c r="AK87" s="221">
        <v>2.09</v>
      </c>
      <c r="AL87" s="221">
        <v>4.92</v>
      </c>
      <c r="AM87" s="221">
        <v>0.76900000000000002</v>
      </c>
      <c r="AN87" s="221">
        <v>4.45</v>
      </c>
      <c r="AO87" s="221">
        <v>0.91500000000000004</v>
      </c>
      <c r="AP87" s="221">
        <v>1.97</v>
      </c>
      <c r="AQ87" s="221">
        <v>0.44</v>
      </c>
      <c r="AR87" s="221">
        <v>1.44</v>
      </c>
      <c r="AS87" s="221">
        <v>0.24</v>
      </c>
      <c r="AT87" s="221">
        <v>3.71</v>
      </c>
      <c r="AU87" s="221">
        <v>1.05</v>
      </c>
      <c r="AV87" s="221">
        <v>0.96</v>
      </c>
      <c r="AW87" s="221">
        <v>0.35699999999999998</v>
      </c>
      <c r="AX87" s="223">
        <v>1156.0788600000001</v>
      </c>
      <c r="AY87" s="221">
        <v>86.742000000000004</v>
      </c>
      <c r="AZ87" s="223">
        <v>59.334099999999999</v>
      </c>
    </row>
    <row r="88" spans="1:52" x14ac:dyDescent="0.35">
      <c r="A88" s="301" t="s">
        <v>1489</v>
      </c>
      <c r="B88" s="301">
        <v>1959.3510000000001</v>
      </c>
      <c r="C88" s="301">
        <v>579.12</v>
      </c>
      <c r="D88" s="221">
        <v>49.6828</v>
      </c>
      <c r="E88" s="221">
        <v>2.8685</v>
      </c>
      <c r="F88" s="221">
        <v>13.36415</v>
      </c>
      <c r="G88" s="222">
        <v>5.2350000000000001E-2</v>
      </c>
      <c r="H88" s="221">
        <v>10.77045</v>
      </c>
      <c r="I88" s="222">
        <v>0.17885000000000001</v>
      </c>
      <c r="J88" s="221">
        <v>7.5835499999999998</v>
      </c>
      <c r="K88" s="221">
        <v>12.07155</v>
      </c>
      <c r="L88" s="221">
        <v>2.45825</v>
      </c>
      <c r="M88" s="222">
        <v>3.4099999999999998E-2</v>
      </c>
      <c r="N88" s="222">
        <v>0.58514999999999995</v>
      </c>
      <c r="O88" s="222">
        <v>0.3009</v>
      </c>
      <c r="P88" s="222">
        <v>6.4449999999999993E-2</v>
      </c>
      <c r="Q88" s="222">
        <v>3.2199999999999999E-2</v>
      </c>
      <c r="R88" s="222">
        <v>0.28110000000000002</v>
      </c>
      <c r="S88" s="221">
        <v>100.32835</v>
      </c>
      <c r="T88" s="221">
        <v>103.683944231403</v>
      </c>
      <c r="U88" s="221">
        <v>0.325440532742239</v>
      </c>
      <c r="V88" s="221">
        <v>3.7030431072871899</v>
      </c>
      <c r="W88" s="221">
        <v>3.2147235457042398</v>
      </c>
      <c r="X88" s="221">
        <v>32.26</v>
      </c>
      <c r="Y88" s="221">
        <v>338.83</v>
      </c>
      <c r="Z88" s="221">
        <v>11.72</v>
      </c>
      <c r="AA88" s="221">
        <v>399.3</v>
      </c>
      <c r="AB88" s="221">
        <v>22.27</v>
      </c>
      <c r="AC88" s="221">
        <v>144.28</v>
      </c>
      <c r="AD88" s="221">
        <v>16.600000000000001</v>
      </c>
      <c r="AE88" s="221">
        <v>144.43</v>
      </c>
      <c r="AF88" s="221">
        <v>17.22</v>
      </c>
      <c r="AG88" s="221">
        <v>40.98</v>
      </c>
      <c r="AH88" s="221">
        <v>5.78</v>
      </c>
      <c r="AI88" s="221">
        <v>25.63</v>
      </c>
      <c r="AJ88" s="221">
        <v>6.14</v>
      </c>
      <c r="AK88" s="221">
        <v>2.3199999999999998</v>
      </c>
      <c r="AL88" s="221">
        <v>5.88</v>
      </c>
      <c r="AM88" s="221">
        <v>0.97799999999999998</v>
      </c>
      <c r="AN88" s="221">
        <v>5.26</v>
      </c>
      <c r="AO88" s="221">
        <v>0.97299999999999998</v>
      </c>
      <c r="AP88" s="221">
        <v>2.2200000000000002</v>
      </c>
      <c r="AQ88" s="221">
        <v>0.28000000000000003</v>
      </c>
      <c r="AR88" s="221">
        <v>2.0699999999999998</v>
      </c>
      <c r="AS88" s="221">
        <v>0.27100000000000002</v>
      </c>
      <c r="AT88" s="221">
        <v>3.9</v>
      </c>
      <c r="AU88" s="221">
        <v>1.0129999999999999</v>
      </c>
      <c r="AV88" s="221">
        <v>1.1499999999999999</v>
      </c>
      <c r="AW88" s="221">
        <v>0.45600000000000002</v>
      </c>
      <c r="AX88" s="223">
        <v>1166.429355</v>
      </c>
      <c r="AY88" s="221">
        <v>84.172899999999998</v>
      </c>
      <c r="AZ88" s="223">
        <v>58.245800000000003</v>
      </c>
    </row>
    <row r="89" spans="1:52" x14ac:dyDescent="0.35">
      <c r="A89" s="301" t="s">
        <v>1490</v>
      </c>
      <c r="B89" s="301">
        <v>1959</v>
      </c>
      <c r="C89" s="301">
        <v>579.12</v>
      </c>
      <c r="D89" s="221">
        <v>50.329650000000001</v>
      </c>
      <c r="E89" s="221">
        <v>2.4799000000000002</v>
      </c>
      <c r="F89" s="221">
        <v>12.758699999999999</v>
      </c>
      <c r="G89" s="222">
        <v>8.2699999999999996E-2</v>
      </c>
      <c r="H89" s="221">
        <v>11.5428</v>
      </c>
      <c r="I89" s="222">
        <v>0.17745</v>
      </c>
      <c r="J89" s="221">
        <v>7.2323000000000004</v>
      </c>
      <c r="K89" s="221">
        <v>12.306050000000001</v>
      </c>
      <c r="L89" s="221">
        <v>2.1829499999999999</v>
      </c>
      <c r="M89" s="222">
        <v>2.1049999999999999E-2</v>
      </c>
      <c r="N89" s="222">
        <v>0.41449999999999998</v>
      </c>
      <c r="O89" s="222">
        <v>0.41184999999999999</v>
      </c>
      <c r="P89" s="222">
        <v>7.1249999999999994E-2</v>
      </c>
      <c r="Q89" s="222">
        <v>1.125E-2</v>
      </c>
      <c r="R89" s="222">
        <v>0.19885</v>
      </c>
      <c r="S89" s="221">
        <v>100.22125</v>
      </c>
      <c r="T89" s="221">
        <v>125.64589860420701</v>
      </c>
      <c r="U89" s="221">
        <v>0.46447312380933797</v>
      </c>
      <c r="V89" s="221">
        <v>3.9532839458285101</v>
      </c>
      <c r="W89" s="221">
        <v>2.3638022461394699</v>
      </c>
      <c r="X89" s="221">
        <v>27.89</v>
      </c>
      <c r="Y89" s="221">
        <v>312.67</v>
      </c>
      <c r="Z89" s="221">
        <v>7.8</v>
      </c>
      <c r="AA89" s="221">
        <v>312.89999999999998</v>
      </c>
      <c r="AB89" s="221">
        <v>25.95</v>
      </c>
      <c r="AC89" s="221">
        <v>161.47</v>
      </c>
      <c r="AD89" s="221">
        <v>14.7</v>
      </c>
      <c r="AE89" s="221">
        <v>113.8</v>
      </c>
      <c r="AF89" s="221">
        <v>11.46</v>
      </c>
      <c r="AG89" s="221">
        <v>31.64</v>
      </c>
      <c r="AH89" s="221">
        <v>5.43</v>
      </c>
      <c r="AI89" s="221">
        <v>27.35</v>
      </c>
      <c r="AJ89" s="221">
        <v>6.59</v>
      </c>
      <c r="AK89" s="221">
        <v>2.13</v>
      </c>
      <c r="AL89" s="221">
        <v>6</v>
      </c>
      <c r="AM89" s="221">
        <v>0.9</v>
      </c>
      <c r="AN89" s="221">
        <v>4.46</v>
      </c>
      <c r="AO89" s="221">
        <v>0.94</v>
      </c>
      <c r="AP89" s="221">
        <v>2.5099999999999998</v>
      </c>
      <c r="AQ89" s="221">
        <v>0.38</v>
      </c>
      <c r="AR89" s="221">
        <v>1.75</v>
      </c>
      <c r="AS89" s="221">
        <v>0.2</v>
      </c>
      <c r="AT89" s="221">
        <v>4.68</v>
      </c>
      <c r="AU89" s="221">
        <v>0.75</v>
      </c>
      <c r="AV89" s="221">
        <v>1.43</v>
      </c>
      <c r="AW89" s="221">
        <v>0.22900000000000001</v>
      </c>
      <c r="AX89" s="223">
        <v>1159.36923</v>
      </c>
      <c r="AY89" s="221">
        <v>85.773349999999994</v>
      </c>
      <c r="AZ89" s="223">
        <v>55.383899999999997</v>
      </c>
    </row>
    <row r="90" spans="1:52" x14ac:dyDescent="0.35">
      <c r="A90" s="301" t="s">
        <v>1491</v>
      </c>
      <c r="B90" s="301">
        <v>1959</v>
      </c>
      <c r="C90" s="301">
        <v>579.12</v>
      </c>
      <c r="D90" s="221">
        <v>49.908850000000001</v>
      </c>
      <c r="E90" s="221">
        <v>2.9226000000000001</v>
      </c>
      <c r="F90" s="221">
        <v>14.1656</v>
      </c>
      <c r="G90" s="222">
        <v>6.8150000000000002E-2</v>
      </c>
      <c r="H90" s="221">
        <v>10.321949999999999</v>
      </c>
      <c r="I90" s="222">
        <v>0.14940000000000001</v>
      </c>
      <c r="J90" s="221">
        <v>6.7997500000000004</v>
      </c>
      <c r="K90" s="221">
        <v>11.9711</v>
      </c>
      <c r="L90" s="221">
        <v>2.4689999999999999</v>
      </c>
      <c r="M90" s="222">
        <v>1.9199999999999998E-2</v>
      </c>
      <c r="N90" s="222">
        <v>0.56000000000000005</v>
      </c>
      <c r="O90" s="222">
        <v>0.29025000000000001</v>
      </c>
      <c r="P90" s="222">
        <v>6.6650000000000001E-2</v>
      </c>
      <c r="Q90" s="222">
        <v>1.8700000000000001E-2</v>
      </c>
      <c r="R90" s="222">
        <v>0.26769999999999999</v>
      </c>
      <c r="S90" s="221">
        <v>99.998900000000006</v>
      </c>
      <c r="T90" s="221">
        <v>254.97648270207301</v>
      </c>
      <c r="U90" s="221">
        <v>0.30183373154869902</v>
      </c>
      <c r="V90" s="221">
        <v>5.2296068837437302</v>
      </c>
      <c r="W90" s="221">
        <v>3.3490860645789899</v>
      </c>
      <c r="X90" s="221">
        <v>27.69</v>
      </c>
      <c r="Y90" s="221">
        <v>328.1</v>
      </c>
      <c r="Z90" s="221">
        <v>10.65</v>
      </c>
      <c r="AA90" s="221">
        <v>429.09</v>
      </c>
      <c r="AB90" s="221">
        <v>26.6</v>
      </c>
      <c r="AC90" s="221">
        <v>182.18</v>
      </c>
      <c r="AD90" s="221">
        <v>24.26</v>
      </c>
      <c r="AE90" s="221">
        <v>157.75</v>
      </c>
      <c r="AF90" s="221">
        <v>17.59</v>
      </c>
      <c r="AG90" s="221">
        <v>40.659999999999997</v>
      </c>
      <c r="AH90" s="221">
        <v>6.01</v>
      </c>
      <c r="AI90" s="221">
        <v>26.92</v>
      </c>
      <c r="AJ90" s="221">
        <v>9.4600000000000009</v>
      </c>
      <c r="AK90" s="221">
        <v>2.02</v>
      </c>
      <c r="AL90" s="221">
        <v>5.43</v>
      </c>
      <c r="AM90" s="221">
        <v>0.89</v>
      </c>
      <c r="AN90" s="221">
        <v>4.8099999999999996</v>
      </c>
      <c r="AO90" s="221">
        <v>1.23</v>
      </c>
      <c r="AP90" s="221">
        <v>2.4500000000000002</v>
      </c>
      <c r="AQ90" s="221">
        <v>0.32600000000000001</v>
      </c>
      <c r="AR90" s="221">
        <v>2.52</v>
      </c>
      <c r="AS90" s="221">
        <v>0.49199999999999999</v>
      </c>
      <c r="AT90" s="221">
        <v>4.83</v>
      </c>
      <c r="AU90" s="221">
        <v>1.37</v>
      </c>
      <c r="AV90" s="221">
        <v>1.6</v>
      </c>
      <c r="AW90" s="221">
        <v>0.57999999999999996</v>
      </c>
      <c r="AX90" s="223">
        <v>1150.6749749999999</v>
      </c>
      <c r="AY90" s="221">
        <v>85.304000000000002</v>
      </c>
      <c r="AZ90" s="223">
        <v>56.618699999999997</v>
      </c>
    </row>
    <row r="91" spans="1:52" x14ac:dyDescent="0.35">
      <c r="A91" s="301" t="s">
        <v>1492</v>
      </c>
      <c r="B91" s="301">
        <v>1959</v>
      </c>
      <c r="C91" s="301">
        <v>579.12</v>
      </c>
      <c r="D91" s="221">
        <v>49.286799999999999</v>
      </c>
      <c r="E91" s="221">
        <v>3.4365999999999999</v>
      </c>
      <c r="F91" s="221">
        <v>13.719900000000001</v>
      </c>
      <c r="G91" s="222">
        <v>5.8000000000000003E-2</v>
      </c>
      <c r="H91" s="221">
        <v>8.3727999999999998</v>
      </c>
      <c r="I91" s="222">
        <v>9.7000000000000003E-2</v>
      </c>
      <c r="J91" s="221">
        <v>7.0540000000000003</v>
      </c>
      <c r="K91" s="221">
        <v>13.1676</v>
      </c>
      <c r="L91" s="221">
        <v>2.5722999999999998</v>
      </c>
      <c r="M91" s="222">
        <v>1.2999999999999999E-3</v>
      </c>
      <c r="N91" s="222">
        <v>0.433</v>
      </c>
      <c r="O91" s="222">
        <v>0.54269999999999996</v>
      </c>
      <c r="P91" s="222">
        <v>8.1000000000000003E-2</v>
      </c>
      <c r="Q91" s="222">
        <v>1.3299999999999999E-2</v>
      </c>
      <c r="R91" s="222">
        <v>0.17330783999999999</v>
      </c>
      <c r="S91" s="221">
        <v>99.009607840000001</v>
      </c>
      <c r="T91" s="221"/>
      <c r="U91" s="221"/>
      <c r="V91" s="221"/>
      <c r="W91" s="221"/>
      <c r="X91" s="221">
        <v>31.35</v>
      </c>
      <c r="Y91" s="221">
        <v>349.15</v>
      </c>
      <c r="Z91" s="221">
        <v>6.53</v>
      </c>
      <c r="AA91" s="221">
        <v>267.14</v>
      </c>
      <c r="AB91" s="221">
        <v>22.74</v>
      </c>
      <c r="AC91" s="221">
        <v>148.03</v>
      </c>
      <c r="AD91" s="221">
        <v>12.45</v>
      </c>
      <c r="AE91" s="221">
        <v>87.41</v>
      </c>
      <c r="AF91" s="221">
        <v>14.13</v>
      </c>
      <c r="AG91" s="221">
        <v>29.96</v>
      </c>
      <c r="AH91" s="221">
        <v>4.46</v>
      </c>
      <c r="AI91" s="221">
        <v>23.61</v>
      </c>
      <c r="AJ91" s="221">
        <v>5.37</v>
      </c>
      <c r="AK91" s="221">
        <v>2.0699999999999998</v>
      </c>
      <c r="AL91" s="221">
        <v>5.33</v>
      </c>
      <c r="AM91" s="221">
        <v>0.80900000000000005</v>
      </c>
      <c r="AN91" s="221">
        <v>4.6500000000000004</v>
      </c>
      <c r="AO91" s="221">
        <v>0.91600000000000004</v>
      </c>
      <c r="AP91" s="221">
        <v>2.35</v>
      </c>
      <c r="AQ91" s="221">
        <v>0.35199999999999998</v>
      </c>
      <c r="AR91" s="221">
        <v>1.45</v>
      </c>
      <c r="AS91" s="221">
        <v>0.27600000000000002</v>
      </c>
      <c r="AT91" s="221">
        <v>3.41</v>
      </c>
      <c r="AU91" s="221">
        <v>0.77900000000000003</v>
      </c>
      <c r="AV91" s="221"/>
      <c r="AW91" s="221">
        <v>0.29899999999999999</v>
      </c>
      <c r="AX91" s="223">
        <v>1155.7854</v>
      </c>
      <c r="AY91" s="221">
        <v>87.787700000000001</v>
      </c>
      <c r="AZ91" s="223">
        <v>62.534700000000001</v>
      </c>
    </row>
    <row r="92" spans="1:52" x14ac:dyDescent="0.35">
      <c r="A92" s="301" t="s">
        <v>1493</v>
      </c>
      <c r="B92" s="301">
        <v>1959</v>
      </c>
      <c r="C92" s="301">
        <v>579.12</v>
      </c>
      <c r="D92" s="221">
        <v>49.948900000000002</v>
      </c>
      <c r="E92" s="221">
        <v>2.0991</v>
      </c>
      <c r="F92" s="221">
        <v>12.9566</v>
      </c>
      <c r="G92" s="222">
        <v>4.7500000000000001E-2</v>
      </c>
      <c r="H92" s="221">
        <v>11.110099999999999</v>
      </c>
      <c r="I92" s="222">
        <v>0.2117</v>
      </c>
      <c r="J92" s="221">
        <v>6.2969999999999997</v>
      </c>
      <c r="K92" s="221">
        <v>13.526</v>
      </c>
      <c r="L92" s="221">
        <v>1.8331999999999999</v>
      </c>
      <c r="N92" s="222">
        <v>0.3342</v>
      </c>
      <c r="O92" s="222">
        <v>0.2316</v>
      </c>
      <c r="P92" s="222">
        <v>4.7199999999999999E-2</v>
      </c>
      <c r="Q92" s="222">
        <v>1.4999999999999999E-2</v>
      </c>
      <c r="R92" s="222">
        <v>0.19675187999999999</v>
      </c>
      <c r="S92" s="221">
        <v>97.854851879999998</v>
      </c>
      <c r="T92" s="221"/>
      <c r="U92" s="221"/>
      <c r="V92" s="221"/>
      <c r="W92" s="221"/>
      <c r="X92" s="221">
        <v>30.32</v>
      </c>
      <c r="Y92" s="221">
        <v>297.93</v>
      </c>
      <c r="Z92" s="221">
        <v>4.46</v>
      </c>
      <c r="AA92" s="221">
        <v>223.67</v>
      </c>
      <c r="AB92" s="221">
        <v>17.3</v>
      </c>
      <c r="AC92" s="221">
        <v>114.56</v>
      </c>
      <c r="AD92" s="221">
        <v>9.93</v>
      </c>
      <c r="AE92" s="221">
        <v>76.75</v>
      </c>
      <c r="AF92" s="221">
        <v>9.9600000000000009</v>
      </c>
      <c r="AG92" s="221">
        <v>24.78</v>
      </c>
      <c r="AH92" s="221">
        <v>2.73</v>
      </c>
      <c r="AI92" s="221">
        <v>18.670000000000002</v>
      </c>
      <c r="AJ92" s="221">
        <v>4.87</v>
      </c>
      <c r="AK92" s="221">
        <v>1.64</v>
      </c>
      <c r="AL92" s="221">
        <v>5.74</v>
      </c>
      <c r="AM92" s="221">
        <v>0.54</v>
      </c>
      <c r="AN92" s="221">
        <v>3.99</v>
      </c>
      <c r="AO92" s="221">
        <v>1.06</v>
      </c>
      <c r="AP92" s="221">
        <v>1.65</v>
      </c>
      <c r="AQ92" s="221">
        <v>0.31</v>
      </c>
      <c r="AR92" s="221">
        <v>1.17</v>
      </c>
      <c r="AS92" s="221">
        <v>0.18</v>
      </c>
      <c r="AT92" s="221">
        <v>2.66</v>
      </c>
      <c r="AU92" s="221">
        <v>0.41</v>
      </c>
      <c r="AV92" s="221">
        <v>0.54</v>
      </c>
      <c r="AW92" s="221">
        <v>0.23</v>
      </c>
      <c r="AX92" s="223">
        <v>1140.5697</v>
      </c>
      <c r="AY92" s="221">
        <v>83.703699999999998</v>
      </c>
      <c r="AZ92" s="223">
        <v>52.8947</v>
      </c>
    </row>
    <row r="93" spans="1:52" x14ac:dyDescent="0.35">
      <c r="A93" s="301" t="s">
        <v>1494</v>
      </c>
      <c r="B93" s="301">
        <v>1959</v>
      </c>
      <c r="C93" s="301">
        <v>579.12</v>
      </c>
      <c r="D93" s="221">
        <v>50.840400000000002</v>
      </c>
      <c r="E93" s="221">
        <v>2.3102499999999999</v>
      </c>
      <c r="F93" s="221">
        <v>12.6991</v>
      </c>
      <c r="G93" s="222">
        <v>7.0349999999999996E-2</v>
      </c>
      <c r="H93" s="221">
        <v>10.11735</v>
      </c>
      <c r="I93" s="222">
        <v>0.15049999999999999</v>
      </c>
      <c r="J93" s="221">
        <v>6.9866999999999999</v>
      </c>
      <c r="K93" s="221">
        <v>13.747</v>
      </c>
      <c r="L93" s="221">
        <v>1.8364</v>
      </c>
      <c r="M93" s="222">
        <v>2.7900000000000001E-2</v>
      </c>
      <c r="N93" s="222">
        <v>0.32090000000000002</v>
      </c>
      <c r="O93" s="222">
        <v>0.2505</v>
      </c>
      <c r="P93" s="222">
        <v>3.7999999999999999E-2</v>
      </c>
      <c r="Q93" s="222">
        <v>1.14E-2</v>
      </c>
      <c r="R93" s="222">
        <v>0.18005913000000001</v>
      </c>
      <c r="S93" s="221">
        <v>99.586809130000006</v>
      </c>
      <c r="T93" s="221"/>
      <c r="U93" s="221"/>
      <c r="V93" s="221"/>
      <c r="W93" s="221"/>
      <c r="X93" s="221">
        <v>32.270000000000003</v>
      </c>
      <c r="Y93" s="221">
        <v>298.64</v>
      </c>
      <c r="Z93" s="221">
        <v>7.36</v>
      </c>
      <c r="AA93" s="221">
        <v>270.39</v>
      </c>
      <c r="AB93" s="221">
        <v>17.12</v>
      </c>
      <c r="AC93" s="221">
        <v>114.01</v>
      </c>
      <c r="AD93" s="221">
        <v>9.52</v>
      </c>
      <c r="AE93" s="221">
        <v>74.86</v>
      </c>
      <c r="AF93" s="221">
        <v>9.91</v>
      </c>
      <c r="AG93" s="221">
        <v>23.76</v>
      </c>
      <c r="AH93" s="221">
        <v>2.74</v>
      </c>
      <c r="AI93" s="221">
        <v>18.93</v>
      </c>
      <c r="AJ93" s="221">
        <v>4.7300000000000004</v>
      </c>
      <c r="AK93" s="221">
        <v>1.72</v>
      </c>
      <c r="AL93" s="221">
        <v>4.6399999999999997</v>
      </c>
      <c r="AM93" s="221">
        <v>0.49</v>
      </c>
      <c r="AN93" s="221">
        <v>3.7</v>
      </c>
      <c r="AO93" s="221">
        <v>0.85</v>
      </c>
      <c r="AP93" s="221">
        <v>2.0099999999999998</v>
      </c>
      <c r="AQ93" s="221">
        <v>0.38100000000000001</v>
      </c>
      <c r="AR93" s="221">
        <v>1.48</v>
      </c>
      <c r="AS93" s="221">
        <v>0.254</v>
      </c>
      <c r="AT93" s="221">
        <v>3.82</v>
      </c>
      <c r="AU93" s="221">
        <v>0.57999999999999996</v>
      </c>
      <c r="AV93" s="221">
        <v>0.87</v>
      </c>
      <c r="AW93" s="221">
        <v>0.48</v>
      </c>
      <c r="AX93" s="223">
        <v>1154.4326699999999</v>
      </c>
      <c r="AY93" s="221">
        <v>84.320999999999998</v>
      </c>
      <c r="AZ93" s="223">
        <v>57.772799999999997</v>
      </c>
    </row>
    <row r="94" spans="1:52" x14ac:dyDescent="0.35">
      <c r="A94" s="301" t="s">
        <v>1495</v>
      </c>
      <c r="B94" s="301">
        <v>1959</v>
      </c>
      <c r="C94" s="301">
        <v>579.12</v>
      </c>
      <c r="D94" s="221">
        <v>52.053400000000003</v>
      </c>
      <c r="E94" s="221">
        <v>2.6596000000000002</v>
      </c>
      <c r="F94" s="221">
        <v>14.3088</v>
      </c>
      <c r="G94" s="222">
        <v>6.0199999999999997E-2</v>
      </c>
      <c r="H94" s="221">
        <v>8.2179000000000002</v>
      </c>
      <c r="I94" s="222">
        <v>0.12670000000000001</v>
      </c>
      <c r="J94" s="221">
        <v>6.8277999999999999</v>
      </c>
      <c r="K94" s="221">
        <v>12.442299999999999</v>
      </c>
      <c r="L94" s="221">
        <v>2.4977999999999998</v>
      </c>
      <c r="M94" s="222">
        <v>2.12E-2</v>
      </c>
      <c r="N94" s="222">
        <v>0.4839</v>
      </c>
      <c r="O94" s="222">
        <v>0.33989999999999998</v>
      </c>
      <c r="P94" s="222">
        <v>5.7299999999999997E-2</v>
      </c>
      <c r="Q94" s="222">
        <v>1.77E-2</v>
      </c>
      <c r="R94" s="222">
        <v>0.14882513999999999</v>
      </c>
      <c r="S94" s="221">
        <v>100.26332514000001</v>
      </c>
      <c r="T94" s="221"/>
      <c r="U94" s="221"/>
      <c r="V94" s="221"/>
      <c r="W94" s="221"/>
      <c r="X94" s="221">
        <v>24.53</v>
      </c>
      <c r="Y94" s="221">
        <v>282.36</v>
      </c>
      <c r="Z94" s="221">
        <v>8.5500000000000007</v>
      </c>
      <c r="AA94" s="221">
        <v>278.49</v>
      </c>
      <c r="AB94" s="221">
        <v>19.48</v>
      </c>
      <c r="AC94" s="221">
        <v>136.28</v>
      </c>
      <c r="AD94" s="221">
        <v>10.06</v>
      </c>
      <c r="AE94" s="221">
        <v>105.27</v>
      </c>
      <c r="AF94" s="221">
        <v>13.48</v>
      </c>
      <c r="AG94" s="221">
        <v>27.06</v>
      </c>
      <c r="AH94" s="221">
        <v>3.81</v>
      </c>
      <c r="AI94" s="221">
        <v>18.47</v>
      </c>
      <c r="AJ94" s="221">
        <v>4.74</v>
      </c>
      <c r="AK94" s="221">
        <v>1.78</v>
      </c>
      <c r="AL94" s="221">
        <v>4.97</v>
      </c>
      <c r="AM94" s="221">
        <v>0.84</v>
      </c>
      <c r="AN94" s="221">
        <v>4.3099999999999996</v>
      </c>
      <c r="AO94" s="221">
        <v>1.03</v>
      </c>
      <c r="AP94" s="221">
        <v>2.71</v>
      </c>
      <c r="AQ94" s="221">
        <v>0.17100000000000001</v>
      </c>
      <c r="AR94" s="221">
        <v>1.63</v>
      </c>
      <c r="AS94" s="221">
        <v>0.252</v>
      </c>
      <c r="AT94" s="221">
        <v>3.91</v>
      </c>
      <c r="AU94" s="221">
        <v>0.71</v>
      </c>
      <c r="AV94" s="221">
        <v>1.48</v>
      </c>
      <c r="AW94" s="221">
        <v>0.3</v>
      </c>
      <c r="AX94" s="223">
        <v>1151.2387799999999</v>
      </c>
      <c r="AY94" s="221">
        <v>87.134100000000004</v>
      </c>
      <c r="AZ94" s="223">
        <v>62.207999999999998</v>
      </c>
    </row>
    <row r="95" spans="1:52" x14ac:dyDescent="0.35">
      <c r="A95" s="301" t="s">
        <v>1496</v>
      </c>
      <c r="B95" s="301">
        <v>1959.3530000000001</v>
      </c>
      <c r="C95" s="301">
        <v>457.2</v>
      </c>
      <c r="D95" s="221">
        <v>49.950200000000002</v>
      </c>
      <c r="E95" s="221">
        <v>2.7911000000000001</v>
      </c>
      <c r="F95" s="221">
        <v>12.63345</v>
      </c>
      <c r="G95" s="222">
        <v>6.8049999999999999E-2</v>
      </c>
      <c r="H95" s="221">
        <v>11.189</v>
      </c>
      <c r="I95" s="222">
        <v>0.1714</v>
      </c>
      <c r="J95" s="221">
        <v>8.4987999999999992</v>
      </c>
      <c r="K95" s="221">
        <v>11.5169</v>
      </c>
      <c r="L95" s="221">
        <v>2.3569</v>
      </c>
      <c r="M95" s="222">
        <v>1.375E-2</v>
      </c>
      <c r="N95" s="222">
        <v>0.56620000000000004</v>
      </c>
      <c r="O95" s="222">
        <v>0.27034999999999998</v>
      </c>
      <c r="P95" s="222">
        <v>6.3250000000000001E-2</v>
      </c>
      <c r="Q95" s="222">
        <v>1.72E-2</v>
      </c>
      <c r="R95" s="222">
        <v>0.14949999999999999</v>
      </c>
      <c r="S95" s="221">
        <v>100.25605</v>
      </c>
      <c r="T95" s="221">
        <v>409.390786281668</v>
      </c>
      <c r="U95" s="221">
        <v>0.31250010492942298</v>
      </c>
      <c r="V95" s="221">
        <v>3.4001272049023501</v>
      </c>
      <c r="W95" s="221">
        <v>1.51976603354013</v>
      </c>
      <c r="X95" s="221">
        <v>28.85</v>
      </c>
      <c r="Y95" s="221">
        <v>311.77499999999998</v>
      </c>
      <c r="Z95" s="221">
        <v>10.115</v>
      </c>
      <c r="AA95" s="221">
        <v>374.84500000000003</v>
      </c>
      <c r="AB95" s="221">
        <v>19.495000000000001</v>
      </c>
      <c r="AC95" s="221">
        <v>141.01</v>
      </c>
      <c r="AD95" s="221">
        <v>16.245000000000001</v>
      </c>
      <c r="AE95" s="221">
        <v>135.63499999999999</v>
      </c>
      <c r="AF95" s="221">
        <v>15.86</v>
      </c>
      <c r="AG95" s="221">
        <v>37.295000000000002</v>
      </c>
      <c r="AH95" s="221">
        <v>5.0549999999999997</v>
      </c>
      <c r="AI95" s="221">
        <v>22.605</v>
      </c>
      <c r="AJ95" s="221">
        <v>5.83</v>
      </c>
      <c r="AK95" s="221">
        <v>1.93</v>
      </c>
      <c r="AL95" s="221">
        <v>4.915</v>
      </c>
      <c r="AM95" s="221">
        <v>0.79300000000000004</v>
      </c>
      <c r="AN95" s="221">
        <v>4.1849999999999996</v>
      </c>
      <c r="AO95" s="221">
        <v>0.80300000000000005</v>
      </c>
      <c r="AP95" s="221">
        <v>2.0350000000000001</v>
      </c>
      <c r="AQ95" s="221">
        <v>0.27100000000000002</v>
      </c>
      <c r="AR95" s="221">
        <v>1.81</v>
      </c>
      <c r="AS95" s="221">
        <v>0.20699999999999999</v>
      </c>
      <c r="AT95" s="221">
        <v>3.51</v>
      </c>
      <c r="AU95" s="221">
        <v>0.90849999999999997</v>
      </c>
      <c r="AV95" s="221">
        <v>1.24</v>
      </c>
      <c r="AW95" s="221">
        <v>0.45650000000000002</v>
      </c>
      <c r="AX95" s="223">
        <v>1184.8258800000001</v>
      </c>
      <c r="AY95" s="221">
        <v>85.7119</v>
      </c>
      <c r="AZ95" s="223">
        <v>60.077399999999997</v>
      </c>
    </row>
    <row r="96" spans="1:52" x14ac:dyDescent="0.35">
      <c r="A96" s="301" t="s">
        <v>1497</v>
      </c>
      <c r="B96" s="301">
        <v>1959.3530000000001</v>
      </c>
      <c r="C96" s="301">
        <v>457.2</v>
      </c>
      <c r="D96" s="221">
        <v>51.193100000000001</v>
      </c>
      <c r="E96" s="221">
        <v>3.0341999999999998</v>
      </c>
      <c r="F96" s="221">
        <v>13.1126</v>
      </c>
      <c r="G96" s="222">
        <v>6.3700000000000007E-2</v>
      </c>
      <c r="H96" s="221">
        <v>8.1018000000000008</v>
      </c>
      <c r="I96" s="222">
        <v>0.12620000000000001</v>
      </c>
      <c r="J96" s="221">
        <v>6.7568999999999999</v>
      </c>
      <c r="K96" s="221">
        <v>13.544499999999999</v>
      </c>
      <c r="L96" s="221">
        <v>2.5205000000000002</v>
      </c>
      <c r="M96" s="222">
        <v>3.6900000000000002E-2</v>
      </c>
      <c r="N96" s="222">
        <v>0.62849999999999995</v>
      </c>
      <c r="O96" s="222">
        <v>0.36209999999999998</v>
      </c>
      <c r="P96" s="222">
        <v>6.1899999999999997E-2</v>
      </c>
      <c r="Q96" s="222">
        <v>2.6599999999999999E-2</v>
      </c>
      <c r="R96" s="222">
        <v>0.2429</v>
      </c>
      <c r="S96" s="221">
        <v>99.812399999999997</v>
      </c>
      <c r="T96" s="221">
        <v>126.903829674056</v>
      </c>
      <c r="U96" s="221">
        <v>0.17048215754625901</v>
      </c>
      <c r="V96" s="221">
        <v>2.8222801845782</v>
      </c>
      <c r="W96" s="221">
        <v>1.8829668324558599</v>
      </c>
      <c r="X96" s="221">
        <v>35.94</v>
      </c>
      <c r="Y96" s="221">
        <v>341.13</v>
      </c>
      <c r="Z96" s="221">
        <v>13.04</v>
      </c>
      <c r="AA96" s="221">
        <v>422.15</v>
      </c>
      <c r="AB96" s="221">
        <v>21.44</v>
      </c>
      <c r="AC96" s="221">
        <v>169.11</v>
      </c>
      <c r="AD96" s="221">
        <v>18.11</v>
      </c>
      <c r="AE96" s="221">
        <v>157.25</v>
      </c>
      <c r="AF96" s="221">
        <v>16.48</v>
      </c>
      <c r="AG96" s="221">
        <v>40.270000000000003</v>
      </c>
      <c r="AH96" s="221">
        <v>5.19</v>
      </c>
      <c r="AI96" s="221">
        <v>24.82</v>
      </c>
      <c r="AJ96" s="221">
        <v>6.22</v>
      </c>
      <c r="AK96" s="221">
        <v>2.15</v>
      </c>
      <c r="AL96" s="221">
        <v>5.05</v>
      </c>
      <c r="AM96" s="221">
        <v>0.86699999999999999</v>
      </c>
      <c r="AN96" s="221">
        <v>4.93</v>
      </c>
      <c r="AO96" s="221">
        <v>0.96799999999999997</v>
      </c>
      <c r="AP96" s="221">
        <v>2.0499999999999998</v>
      </c>
      <c r="AQ96" s="221">
        <v>0.25800000000000001</v>
      </c>
      <c r="AR96" s="221">
        <v>1.96</v>
      </c>
      <c r="AS96" s="221">
        <v>0.253</v>
      </c>
      <c r="AT96" s="221">
        <v>3.93</v>
      </c>
      <c r="AU96" s="221">
        <v>1.127</v>
      </c>
      <c r="AV96" s="221">
        <v>1.31</v>
      </c>
      <c r="AW96" s="221">
        <v>0.46100000000000002</v>
      </c>
      <c r="AX96" s="223">
        <v>1149.81369</v>
      </c>
      <c r="AY96" s="221">
        <v>86.325299999999999</v>
      </c>
      <c r="AZ96" s="223">
        <v>62.2971</v>
      </c>
    </row>
    <row r="97" spans="1:52" x14ac:dyDescent="0.35">
      <c r="A97" s="301" t="s">
        <v>1498</v>
      </c>
      <c r="B97" s="301">
        <v>1959.3530000000001</v>
      </c>
      <c r="C97" s="301">
        <v>457.2</v>
      </c>
      <c r="D97" s="221">
        <v>53.147950000000002</v>
      </c>
      <c r="E97" s="221">
        <v>2.8544499999999999</v>
      </c>
      <c r="F97" s="221">
        <v>13.618550000000001</v>
      </c>
      <c r="G97" s="222">
        <v>5.5449999999999999E-2</v>
      </c>
      <c r="H97" s="221">
        <v>7.4510500000000004</v>
      </c>
      <c r="I97" s="222">
        <v>0.12454999999999999</v>
      </c>
      <c r="J97" s="221">
        <v>6.1279000000000003</v>
      </c>
      <c r="K97" s="221">
        <v>13.6036</v>
      </c>
      <c r="L97" s="221">
        <v>2.8420000000000001</v>
      </c>
      <c r="M97" s="222">
        <v>4.1450000000000001E-2</v>
      </c>
      <c r="N97" s="222">
        <v>0.49564999999999998</v>
      </c>
      <c r="O97" s="222">
        <v>0.39500000000000002</v>
      </c>
      <c r="P97" s="222">
        <v>5.5350000000000003E-2</v>
      </c>
      <c r="Q97" s="222">
        <v>1.745E-2</v>
      </c>
      <c r="R97" s="222">
        <v>3.9750000000000001E-2</v>
      </c>
      <c r="S97" s="221">
        <v>100.87015</v>
      </c>
      <c r="T97" s="221"/>
      <c r="U97" s="221">
        <v>0.16950000804336299</v>
      </c>
      <c r="V97" s="221">
        <v>2.9759080367872199</v>
      </c>
      <c r="W97" s="221">
        <v>1.57781630112795</v>
      </c>
      <c r="X97" s="221">
        <v>41.21</v>
      </c>
      <c r="Y97" s="221">
        <v>311.14</v>
      </c>
      <c r="Z97" s="221">
        <v>6.78</v>
      </c>
      <c r="AA97" s="221">
        <v>342.14</v>
      </c>
      <c r="AB97" s="221">
        <v>14.9</v>
      </c>
      <c r="AC97" s="221">
        <v>170.41</v>
      </c>
      <c r="AD97" s="221">
        <v>11.46</v>
      </c>
      <c r="AE97" s="221">
        <v>89.85</v>
      </c>
      <c r="AF97" s="221">
        <v>9</v>
      </c>
      <c r="AG97" s="221">
        <v>31.04</v>
      </c>
      <c r="AH97" s="221">
        <v>4.6900000000000004</v>
      </c>
      <c r="AI97" s="221">
        <v>21.7</v>
      </c>
      <c r="AJ97" s="221">
        <v>5.51</v>
      </c>
      <c r="AK97" s="221">
        <v>2.5099999999999998</v>
      </c>
      <c r="AL97" s="221">
        <v>4.8</v>
      </c>
      <c r="AM97" s="221">
        <v>0.66</v>
      </c>
      <c r="AN97" s="221">
        <v>3.93</v>
      </c>
      <c r="AO97" s="221">
        <v>0.53</v>
      </c>
      <c r="AP97" s="221">
        <v>1.1299999999999999</v>
      </c>
      <c r="AQ97" s="221">
        <v>0.32</v>
      </c>
      <c r="AR97" s="221">
        <v>1.8</v>
      </c>
      <c r="AS97" s="221">
        <v>0.32</v>
      </c>
      <c r="AT97" s="221">
        <v>3.93</v>
      </c>
      <c r="AU97" s="221">
        <v>0.42</v>
      </c>
      <c r="AV97" s="221">
        <v>2.4700000000000002</v>
      </c>
      <c r="AW97" s="221">
        <v>0.21</v>
      </c>
      <c r="AX97" s="223">
        <v>1137.1707899999999</v>
      </c>
      <c r="AY97" s="221">
        <v>86.433700000000002</v>
      </c>
      <c r="AZ97" s="223">
        <v>61.9681</v>
      </c>
    </row>
    <row r="98" spans="1:52" x14ac:dyDescent="0.35">
      <c r="A98" s="301" t="s">
        <v>1499</v>
      </c>
      <c r="B98" s="301">
        <v>1959.3530000000001</v>
      </c>
      <c r="C98" s="301">
        <v>457.2</v>
      </c>
      <c r="D98" s="221">
        <v>50.839700000000001</v>
      </c>
      <c r="E98" s="221">
        <v>2.9649000000000001</v>
      </c>
      <c r="F98" s="221">
        <v>13.9694</v>
      </c>
      <c r="G98" s="222">
        <v>4.6800000000000001E-2</v>
      </c>
      <c r="H98" s="221">
        <v>8.4420999999999999</v>
      </c>
      <c r="I98" s="222">
        <v>0.1666</v>
      </c>
      <c r="J98" s="221">
        <v>7.4255000000000004</v>
      </c>
      <c r="K98" s="221">
        <v>12.807399999999999</v>
      </c>
      <c r="L98" s="221">
        <v>2.4516</v>
      </c>
      <c r="M98" s="222">
        <v>3.7400000000000003E-2</v>
      </c>
      <c r="N98" s="222">
        <v>0.53659999999999997</v>
      </c>
      <c r="O98" s="222">
        <v>0.34870000000000001</v>
      </c>
      <c r="P98" s="222">
        <v>8.09E-2</v>
      </c>
      <c r="Q98" s="222">
        <v>1.49E-2</v>
      </c>
      <c r="R98" s="222">
        <v>0.1081</v>
      </c>
      <c r="S98" s="221">
        <v>100.2406</v>
      </c>
      <c r="T98" s="221">
        <v>36.832131509469299</v>
      </c>
      <c r="U98" s="221">
        <v>0.25558995942554402</v>
      </c>
      <c r="V98" s="221">
        <v>3.0982747029454898</v>
      </c>
      <c r="W98" s="221">
        <v>1.5559756478376601</v>
      </c>
      <c r="X98" s="221">
        <v>29.53</v>
      </c>
      <c r="Y98" s="221">
        <v>349.98</v>
      </c>
      <c r="Z98" s="221">
        <v>8.61</v>
      </c>
      <c r="AA98" s="221">
        <v>318.61</v>
      </c>
      <c r="AB98" s="221">
        <v>18.95</v>
      </c>
      <c r="AC98" s="221">
        <v>123.76</v>
      </c>
      <c r="AD98" s="221">
        <v>10.61</v>
      </c>
      <c r="AE98" s="221">
        <v>108.32</v>
      </c>
      <c r="AF98" s="221">
        <v>11.8</v>
      </c>
      <c r="AG98" s="221">
        <v>31.46</v>
      </c>
      <c r="AH98" s="221">
        <v>4.0999999999999996</v>
      </c>
      <c r="AI98" s="221">
        <v>22.32</v>
      </c>
      <c r="AJ98" s="221">
        <v>4.42</v>
      </c>
      <c r="AK98" s="221">
        <v>2.21</v>
      </c>
      <c r="AL98" s="221">
        <v>4.8499999999999996</v>
      </c>
      <c r="AM98" s="221">
        <v>0.91500000000000004</v>
      </c>
      <c r="AN98" s="221">
        <v>4.7</v>
      </c>
      <c r="AO98" s="221">
        <v>0.86</v>
      </c>
      <c r="AP98" s="221">
        <v>1.9</v>
      </c>
      <c r="AQ98" s="221">
        <v>0.221</v>
      </c>
      <c r="AR98" s="221">
        <v>2.17</v>
      </c>
      <c r="AS98" s="221">
        <v>0.28299999999999997</v>
      </c>
      <c r="AT98" s="221">
        <v>3.73</v>
      </c>
      <c r="AU98" s="221">
        <v>0.84</v>
      </c>
      <c r="AV98" s="221">
        <v>0.88</v>
      </c>
      <c r="AW98" s="221">
        <v>0.4</v>
      </c>
      <c r="AX98" s="223">
        <v>1163.2525499999999</v>
      </c>
      <c r="AY98" s="221">
        <v>86.807000000000002</v>
      </c>
      <c r="AZ98" s="223">
        <v>63.538499999999999</v>
      </c>
    </row>
    <row r="99" spans="1:52" x14ac:dyDescent="0.35">
      <c r="A99" s="301" t="s">
        <v>1500</v>
      </c>
      <c r="B99" s="301">
        <v>1959.3530000000001</v>
      </c>
      <c r="C99" s="301">
        <v>457.2</v>
      </c>
      <c r="D99" s="221">
        <v>50.829599999999999</v>
      </c>
      <c r="E99" s="221">
        <v>2.8256999999999999</v>
      </c>
      <c r="F99" s="221">
        <v>13.6089</v>
      </c>
      <c r="G99" s="222">
        <v>4.6899999999999997E-2</v>
      </c>
      <c r="H99" s="221">
        <v>8.4951000000000008</v>
      </c>
      <c r="I99" s="222">
        <v>0.1341</v>
      </c>
      <c r="J99" s="221">
        <v>7.6597999999999997</v>
      </c>
      <c r="K99" s="221">
        <v>12.9536</v>
      </c>
      <c r="L99" s="221">
        <v>2.3944000000000001</v>
      </c>
      <c r="M99" s="222">
        <v>2.5700000000000001E-2</v>
      </c>
      <c r="N99" s="222">
        <v>0.6119</v>
      </c>
      <c r="O99" s="222">
        <v>0.30690000000000001</v>
      </c>
      <c r="P99" s="222">
        <v>6.3700000000000007E-2</v>
      </c>
      <c r="Q99" s="222">
        <v>2.35E-2</v>
      </c>
      <c r="R99" s="222">
        <v>0.2339</v>
      </c>
      <c r="S99" s="221">
        <v>100.2137</v>
      </c>
      <c r="T99" s="221">
        <v>113.35678617355801</v>
      </c>
      <c r="U99" s="221">
        <v>0.56220758393436199</v>
      </c>
      <c r="V99" s="221">
        <v>2.8700490096419502</v>
      </c>
      <c r="W99" s="221">
        <v>1.7889411623912099</v>
      </c>
      <c r="X99" s="221">
        <v>30.17</v>
      </c>
      <c r="Y99" s="221">
        <v>328.83</v>
      </c>
      <c r="Z99" s="221">
        <v>11.26</v>
      </c>
      <c r="AA99" s="221">
        <v>371.07</v>
      </c>
      <c r="AB99" s="221">
        <v>21.26</v>
      </c>
      <c r="AC99" s="221">
        <v>149.36000000000001</v>
      </c>
      <c r="AD99" s="221">
        <v>16.649999999999999</v>
      </c>
      <c r="AE99" s="221">
        <v>127.73</v>
      </c>
      <c r="AF99" s="221">
        <v>15.94</v>
      </c>
      <c r="AG99" s="221">
        <v>36.35</v>
      </c>
      <c r="AH99" s="221">
        <v>5.0599999999999996</v>
      </c>
      <c r="AI99" s="221">
        <v>21.81</v>
      </c>
      <c r="AJ99" s="221">
        <v>5.64</v>
      </c>
      <c r="AK99" s="221">
        <v>1.92</v>
      </c>
      <c r="AL99" s="221">
        <v>5.43</v>
      </c>
      <c r="AM99" s="221">
        <v>0.78200000000000003</v>
      </c>
      <c r="AN99" s="221">
        <v>4.95</v>
      </c>
      <c r="AO99" s="221">
        <v>0.79100000000000004</v>
      </c>
      <c r="AP99" s="221">
        <v>2.1800000000000002</v>
      </c>
      <c r="AQ99" s="221">
        <v>0.28100000000000003</v>
      </c>
      <c r="AR99" s="221">
        <v>1.65</v>
      </c>
      <c r="AS99" s="221">
        <v>0.27300000000000002</v>
      </c>
      <c r="AT99" s="221">
        <v>3.97</v>
      </c>
      <c r="AU99" s="221">
        <v>0.996</v>
      </c>
      <c r="AV99" s="221">
        <v>1.38</v>
      </c>
      <c r="AW99" s="221">
        <v>0.42299999999999999</v>
      </c>
      <c r="AX99" s="223">
        <v>1167.96198</v>
      </c>
      <c r="AY99" s="221">
        <v>87.4405</v>
      </c>
      <c r="AZ99" s="223">
        <v>64.111199999999997</v>
      </c>
    </row>
    <row r="100" spans="1:52" x14ac:dyDescent="0.35">
      <c r="A100" s="301" t="s">
        <v>1501</v>
      </c>
      <c r="B100" s="301">
        <v>1959.3530000000001</v>
      </c>
      <c r="C100" s="301">
        <v>457.2</v>
      </c>
      <c r="D100" s="221">
        <v>51.998800000000003</v>
      </c>
      <c r="E100" s="221">
        <v>2.77</v>
      </c>
      <c r="F100" s="221">
        <v>14.0749</v>
      </c>
      <c r="G100" s="222">
        <v>5.6800000000000003E-2</v>
      </c>
      <c r="H100" s="221">
        <v>9.0167999999999999</v>
      </c>
      <c r="I100" s="222">
        <v>0.1489</v>
      </c>
      <c r="J100" s="221">
        <v>6.9679000000000002</v>
      </c>
      <c r="K100" s="221">
        <v>12.6166</v>
      </c>
      <c r="L100" s="221">
        <v>2.6263999999999998</v>
      </c>
      <c r="M100" s="222">
        <v>5.0200000000000002E-2</v>
      </c>
      <c r="N100" s="222">
        <v>0.38850000000000001</v>
      </c>
      <c r="O100" s="222">
        <v>0.24709999999999999</v>
      </c>
      <c r="P100" s="222">
        <v>7.3300000000000004E-2</v>
      </c>
      <c r="Q100" s="222">
        <v>2.6599999999999999E-2</v>
      </c>
      <c r="R100" s="222">
        <v>0.20619999999999999</v>
      </c>
      <c r="S100" s="221">
        <v>101.26900000000001</v>
      </c>
      <c r="T100" s="221">
        <v>41.724635761269901</v>
      </c>
      <c r="U100" s="221">
        <v>0.17944447103069</v>
      </c>
      <c r="V100" s="221">
        <v>3.3368714462090701</v>
      </c>
      <c r="W100" s="221">
        <v>1.28961224923489</v>
      </c>
      <c r="X100" s="221">
        <v>29.66</v>
      </c>
      <c r="Y100" s="221">
        <v>289.33</v>
      </c>
      <c r="Z100" s="221">
        <v>7.18</v>
      </c>
      <c r="AA100" s="221">
        <v>328.07</v>
      </c>
      <c r="AB100" s="221">
        <v>20.84</v>
      </c>
      <c r="AC100" s="221">
        <v>128.94</v>
      </c>
      <c r="AD100" s="221">
        <v>11.51</v>
      </c>
      <c r="AE100" s="221">
        <v>89.19</v>
      </c>
      <c r="AF100" s="221">
        <v>11.65</v>
      </c>
      <c r="AG100" s="221">
        <v>31.47</v>
      </c>
      <c r="AH100" s="221">
        <v>4.07</v>
      </c>
      <c r="AI100" s="221">
        <v>21.17</v>
      </c>
      <c r="AJ100" s="221">
        <v>5.45</v>
      </c>
      <c r="AK100" s="221">
        <v>2.21</v>
      </c>
      <c r="AL100" s="221">
        <v>5.22</v>
      </c>
      <c r="AM100" s="221">
        <v>0.82799999999999996</v>
      </c>
      <c r="AN100" s="221">
        <v>4.83</v>
      </c>
      <c r="AO100" s="221">
        <v>1.036</v>
      </c>
      <c r="AP100" s="221">
        <v>2.2000000000000002</v>
      </c>
      <c r="AQ100" s="221">
        <v>0.28599999999999998</v>
      </c>
      <c r="AR100" s="221">
        <v>1.82</v>
      </c>
      <c r="AS100" s="221">
        <v>0.19800000000000001</v>
      </c>
      <c r="AT100" s="221">
        <v>3.01</v>
      </c>
      <c r="AU100" s="221">
        <v>0.67500000000000004</v>
      </c>
      <c r="AV100" s="221">
        <v>1.1200000000000001</v>
      </c>
      <c r="AW100" s="221">
        <v>0.33700000000000002</v>
      </c>
      <c r="AX100" s="223">
        <v>1154.0547899999999</v>
      </c>
      <c r="AY100" s="221">
        <v>85.428299999999993</v>
      </c>
      <c r="AZ100" s="223">
        <v>60.49</v>
      </c>
    </row>
    <row r="101" spans="1:52" x14ac:dyDescent="0.35">
      <c r="A101" s="301" t="s">
        <v>1502</v>
      </c>
      <c r="B101" s="301">
        <v>1959.3530000000001</v>
      </c>
      <c r="C101" s="301">
        <v>457.2</v>
      </c>
      <c r="D101" s="221">
        <v>50.699100000000001</v>
      </c>
      <c r="E101" s="221">
        <v>2.7519999999999998</v>
      </c>
      <c r="F101" s="221">
        <v>13.995200000000001</v>
      </c>
      <c r="G101" s="222">
        <v>4.8099999999999997E-2</v>
      </c>
      <c r="H101" s="221">
        <v>9.0790000000000006</v>
      </c>
      <c r="I101" s="222">
        <v>0.1318</v>
      </c>
      <c r="J101" s="221">
        <v>7.4927999999999999</v>
      </c>
      <c r="K101" s="221">
        <v>12.430199999999999</v>
      </c>
      <c r="L101" s="221">
        <v>2.4969999999999999</v>
      </c>
      <c r="M101" s="222">
        <v>1.15E-2</v>
      </c>
      <c r="N101" s="222">
        <v>0.4254</v>
      </c>
      <c r="O101" s="222">
        <v>0.69179999999999997</v>
      </c>
      <c r="P101" s="222">
        <v>8.4500000000000006E-2</v>
      </c>
      <c r="Q101" s="222">
        <v>1.5100000000000001E-2</v>
      </c>
      <c r="R101" s="222">
        <v>0.22339999999999999</v>
      </c>
      <c r="S101" s="221">
        <v>100.57689999999999</v>
      </c>
      <c r="T101" s="221">
        <v>35.874769245246803</v>
      </c>
      <c r="U101" s="221">
        <v>0.244470180274583</v>
      </c>
      <c r="V101" s="221">
        <v>2.9865732643673102</v>
      </c>
      <c r="W101" s="221">
        <v>1.24217839906688</v>
      </c>
      <c r="X101" s="221">
        <v>26.05</v>
      </c>
      <c r="Y101" s="221">
        <v>300.92</v>
      </c>
      <c r="Z101" s="221">
        <v>7.11</v>
      </c>
      <c r="AA101" s="221">
        <v>304.92</v>
      </c>
      <c r="AB101" s="221">
        <v>22.65</v>
      </c>
      <c r="AC101" s="221">
        <v>151.15</v>
      </c>
      <c r="AD101" s="221">
        <v>9.91</v>
      </c>
      <c r="AE101" s="221">
        <v>90.17</v>
      </c>
      <c r="AF101" s="221">
        <v>11.46</v>
      </c>
      <c r="AG101" s="221">
        <v>30.39</v>
      </c>
      <c r="AH101" s="221">
        <v>4.7300000000000004</v>
      </c>
      <c r="AI101" s="221">
        <v>24.2</v>
      </c>
      <c r="AJ101" s="221">
        <v>6.04</v>
      </c>
      <c r="AK101" s="221">
        <v>2.06</v>
      </c>
      <c r="AL101" s="221">
        <v>5.48</v>
      </c>
      <c r="AM101" s="221">
        <v>0.98699999999999999</v>
      </c>
      <c r="AN101" s="221">
        <v>4.5999999999999996</v>
      </c>
      <c r="AO101" s="221">
        <v>0.96799999999999997</v>
      </c>
      <c r="AP101" s="221">
        <v>2.0299999999999998</v>
      </c>
      <c r="AQ101" s="221">
        <v>0.23100000000000001</v>
      </c>
      <c r="AR101" s="221">
        <v>1.88</v>
      </c>
      <c r="AS101" s="221">
        <v>0.20599999999999999</v>
      </c>
      <c r="AT101" s="221">
        <v>3.8</v>
      </c>
      <c r="AU101" s="221">
        <v>0.47599999999999998</v>
      </c>
      <c r="AV101" s="221">
        <v>0.82</v>
      </c>
      <c r="AW101" s="221">
        <v>0.23200000000000001</v>
      </c>
      <c r="AX101" s="223">
        <v>1164.60528</v>
      </c>
      <c r="AY101" s="221">
        <v>85.107399999999998</v>
      </c>
      <c r="AZ101" s="223">
        <v>62.0501</v>
      </c>
    </row>
    <row r="102" spans="1:52" x14ac:dyDescent="0.35">
      <c r="A102" s="301" t="s">
        <v>1503</v>
      </c>
      <c r="B102" s="301">
        <v>1959.3530000000001</v>
      </c>
      <c r="C102" s="301">
        <v>457.2</v>
      </c>
      <c r="D102" s="221">
        <v>50.716900000000003</v>
      </c>
      <c r="E102" s="221">
        <v>2.4668999999999999</v>
      </c>
      <c r="F102" s="221">
        <v>13.103199999999999</v>
      </c>
      <c r="G102" s="222">
        <v>8.4400000000000003E-2</v>
      </c>
      <c r="H102" s="221">
        <v>11.102499999999999</v>
      </c>
      <c r="I102" s="222">
        <v>0.16539999999999999</v>
      </c>
      <c r="J102" s="221">
        <v>7.7</v>
      </c>
      <c r="K102" s="221">
        <v>11.7049</v>
      </c>
      <c r="L102" s="221">
        <v>2.3944999999999999</v>
      </c>
      <c r="M102" s="222">
        <v>3.1099999999999999E-2</v>
      </c>
      <c r="N102" s="222">
        <v>0.4148</v>
      </c>
      <c r="O102" s="222">
        <v>0.23780000000000001</v>
      </c>
      <c r="P102" s="222">
        <v>5.4800000000000001E-2</v>
      </c>
      <c r="Q102" s="222">
        <v>2.1899999999999999E-2</v>
      </c>
      <c r="R102" s="222">
        <v>0.1686</v>
      </c>
      <c r="S102" s="221">
        <v>100.3677</v>
      </c>
      <c r="T102" s="221">
        <v>208.367541225156</v>
      </c>
      <c r="U102" s="221">
        <v>0.290958698975463</v>
      </c>
      <c r="V102" s="221">
        <v>3.20851602389678</v>
      </c>
      <c r="W102" s="221">
        <v>1.2953470531434199</v>
      </c>
      <c r="X102" s="221">
        <v>27.02</v>
      </c>
      <c r="Y102" s="221">
        <v>285.54000000000002</v>
      </c>
      <c r="Z102" s="221">
        <v>6.73</v>
      </c>
      <c r="AA102" s="221">
        <v>285.64999999999998</v>
      </c>
      <c r="AB102" s="221">
        <v>19.399999999999999</v>
      </c>
      <c r="AC102" s="221">
        <v>136.22</v>
      </c>
      <c r="AD102" s="221">
        <v>10.96</v>
      </c>
      <c r="AE102" s="221">
        <v>90.31</v>
      </c>
      <c r="AF102" s="221">
        <v>10.23</v>
      </c>
      <c r="AG102" s="221">
        <v>24.64</v>
      </c>
      <c r="AH102" s="221">
        <v>3.72</v>
      </c>
      <c r="AI102" s="221">
        <v>16.350000000000001</v>
      </c>
      <c r="AJ102" s="221">
        <v>4.5599999999999996</v>
      </c>
      <c r="AK102" s="221">
        <v>1.6</v>
      </c>
      <c r="AL102" s="221">
        <v>5.28</v>
      </c>
      <c r="AM102" s="221">
        <v>0.76800000000000002</v>
      </c>
      <c r="AN102" s="221">
        <v>4.26</v>
      </c>
      <c r="AO102" s="221">
        <v>0.89100000000000001</v>
      </c>
      <c r="AP102" s="221">
        <v>2.04</v>
      </c>
      <c r="AQ102" s="221">
        <v>0.312</v>
      </c>
      <c r="AR102" s="221">
        <v>1.91</v>
      </c>
      <c r="AS102" s="221">
        <v>0.189</v>
      </c>
      <c r="AT102" s="221">
        <v>3.19</v>
      </c>
      <c r="AU102" s="221">
        <v>0.63800000000000001</v>
      </c>
      <c r="AV102" s="221">
        <v>0.43</v>
      </c>
      <c r="AW102" s="221">
        <v>0.20399999999999999</v>
      </c>
      <c r="AX102" s="223">
        <v>1168.77</v>
      </c>
      <c r="AY102" s="221">
        <v>85.3018</v>
      </c>
      <c r="AZ102" s="223">
        <v>57.877499999999998</v>
      </c>
    </row>
    <row r="103" spans="1:52" x14ac:dyDescent="0.35">
      <c r="A103" s="301" t="s">
        <v>1504</v>
      </c>
      <c r="B103" s="301">
        <v>1959.3530000000001</v>
      </c>
      <c r="C103" s="301">
        <v>457.2</v>
      </c>
      <c r="D103" s="221">
        <v>49.422199999999997</v>
      </c>
      <c r="E103" s="221">
        <v>2.6619999999999999</v>
      </c>
      <c r="F103" s="221">
        <v>12.7927</v>
      </c>
      <c r="G103" s="222">
        <v>8.0049999999999996E-2</v>
      </c>
      <c r="H103" s="221">
        <v>11.367100000000001</v>
      </c>
      <c r="I103" s="222">
        <v>0.17165</v>
      </c>
      <c r="J103" s="221">
        <v>8.2550500000000007</v>
      </c>
      <c r="K103" s="221">
        <v>12.10445</v>
      </c>
      <c r="L103" s="221">
        <v>2.2200000000000002</v>
      </c>
      <c r="M103" s="222">
        <v>3.6650000000000002E-2</v>
      </c>
      <c r="N103" s="222">
        <v>0.46755000000000002</v>
      </c>
      <c r="O103" s="222">
        <v>0.27600000000000002</v>
      </c>
      <c r="P103" s="222">
        <v>7.195E-2</v>
      </c>
      <c r="Q103" s="222">
        <v>2.3099999999999999E-2</v>
      </c>
      <c r="R103" s="222">
        <v>0.25700000000000001</v>
      </c>
      <c r="S103" s="221">
        <v>100.20744999999999</v>
      </c>
      <c r="T103" s="221">
        <v>198.28594495290301</v>
      </c>
      <c r="U103" s="221">
        <v>0.34698812524781902</v>
      </c>
      <c r="V103" s="221">
        <v>3.3486828802775701</v>
      </c>
      <c r="W103" s="221">
        <v>1.54265481500906</v>
      </c>
      <c r="X103" s="221">
        <v>31.734999999999999</v>
      </c>
      <c r="Y103" s="221">
        <v>324.80500000000001</v>
      </c>
      <c r="Z103" s="221">
        <v>8.65</v>
      </c>
      <c r="AA103" s="221">
        <v>355.65499999999997</v>
      </c>
      <c r="AB103" s="221">
        <v>20.855</v>
      </c>
      <c r="AC103" s="221">
        <v>131.23500000000001</v>
      </c>
      <c r="AD103" s="221">
        <v>15.07</v>
      </c>
      <c r="AE103" s="221">
        <v>128.5</v>
      </c>
      <c r="AF103" s="221">
        <v>15.675000000000001</v>
      </c>
      <c r="AG103" s="221">
        <v>35.630000000000003</v>
      </c>
      <c r="AH103" s="221">
        <v>4.93</v>
      </c>
      <c r="AI103" s="221">
        <v>22.71</v>
      </c>
      <c r="AJ103" s="221">
        <v>5.48</v>
      </c>
      <c r="AK103" s="221">
        <v>2.0099999999999998</v>
      </c>
      <c r="AL103" s="221">
        <v>5.0750000000000002</v>
      </c>
      <c r="AM103" s="221">
        <v>0.73750000000000004</v>
      </c>
      <c r="AN103" s="221">
        <v>4.5599999999999996</v>
      </c>
      <c r="AO103" s="221">
        <v>0.88349999999999995</v>
      </c>
      <c r="AP103" s="221">
        <v>2.0049999999999999</v>
      </c>
      <c r="AQ103" s="221">
        <v>0.27900000000000003</v>
      </c>
      <c r="AR103" s="221">
        <v>1.72</v>
      </c>
      <c r="AS103" s="221">
        <v>0.24049999999999999</v>
      </c>
      <c r="AT103" s="221">
        <v>3.375</v>
      </c>
      <c r="AU103" s="221">
        <v>0.85399999999999998</v>
      </c>
      <c r="AV103" s="221">
        <v>0.85</v>
      </c>
      <c r="AW103" s="221">
        <v>0.39350000000000002</v>
      </c>
      <c r="AX103" s="223">
        <v>1179.9265049999999</v>
      </c>
      <c r="AY103" s="221">
        <v>86.507999999999996</v>
      </c>
      <c r="AZ103" s="223">
        <v>58.996000000000002</v>
      </c>
    </row>
    <row r="104" spans="1:52" x14ac:dyDescent="0.35">
      <c r="A104" s="301" t="s">
        <v>1505</v>
      </c>
      <c r="B104" s="301">
        <v>1959.3530000000001</v>
      </c>
      <c r="C104" s="301">
        <v>457.2</v>
      </c>
      <c r="D104" s="221">
        <v>50.300249999999998</v>
      </c>
      <c r="E104" s="221">
        <v>2.9174500000000001</v>
      </c>
      <c r="F104" s="221">
        <v>13.7384</v>
      </c>
      <c r="G104" s="222">
        <v>5.1049999999999998E-2</v>
      </c>
      <c r="H104" s="221">
        <v>10.3462</v>
      </c>
      <c r="I104" s="222">
        <v>0.15909999999999999</v>
      </c>
      <c r="J104" s="221">
        <v>7.2107999999999999</v>
      </c>
      <c r="K104" s="221">
        <v>12.23095</v>
      </c>
      <c r="L104" s="221">
        <v>2.4922499999999999</v>
      </c>
      <c r="M104" s="222">
        <v>2.1950000000000001E-2</v>
      </c>
      <c r="N104" s="222">
        <v>0.62090000000000001</v>
      </c>
      <c r="O104" s="222">
        <v>0.3246</v>
      </c>
      <c r="P104" s="222">
        <v>6.9849999999999995E-2</v>
      </c>
      <c r="Q104" s="222">
        <v>2.6550000000000001E-2</v>
      </c>
      <c r="R104" s="222">
        <v>0.26750000000000002</v>
      </c>
      <c r="S104" s="221">
        <v>100.7778</v>
      </c>
      <c r="T104" s="221">
        <v>145.450808542018</v>
      </c>
      <c r="U104" s="221">
        <v>0.18655857736003001</v>
      </c>
      <c r="V104" s="221">
        <v>3.4788886779740902</v>
      </c>
      <c r="W104" s="221">
        <v>1.45818213085168</v>
      </c>
      <c r="X104" s="221">
        <v>30.67</v>
      </c>
      <c r="Y104" s="221">
        <v>335.72</v>
      </c>
      <c r="Z104" s="221">
        <v>11.98</v>
      </c>
      <c r="AA104" s="221">
        <v>371.45</v>
      </c>
      <c r="AB104" s="221">
        <v>20.74</v>
      </c>
      <c r="AC104" s="221">
        <v>142.41</v>
      </c>
      <c r="AD104" s="221">
        <v>17.52</v>
      </c>
      <c r="AE104" s="221">
        <v>139.18</v>
      </c>
      <c r="AF104" s="221">
        <v>16.57</v>
      </c>
      <c r="AG104" s="221">
        <v>38.93</v>
      </c>
      <c r="AH104" s="221">
        <v>5.2</v>
      </c>
      <c r="AI104" s="221">
        <v>24.79</v>
      </c>
      <c r="AJ104" s="221">
        <v>5.74</v>
      </c>
      <c r="AK104" s="221">
        <v>2.1</v>
      </c>
      <c r="AL104" s="221">
        <v>5.2</v>
      </c>
      <c r="AM104" s="221">
        <v>0.80500000000000005</v>
      </c>
      <c r="AN104" s="221">
        <v>4.3899999999999997</v>
      </c>
      <c r="AO104" s="221">
        <v>0.86899999999999999</v>
      </c>
      <c r="AP104" s="221">
        <v>2.14</v>
      </c>
      <c r="AQ104" s="221">
        <v>0.308</v>
      </c>
      <c r="AR104" s="221">
        <v>2.0099999999999998</v>
      </c>
      <c r="AS104" s="221">
        <v>0.26800000000000002</v>
      </c>
      <c r="AT104" s="221">
        <v>3.51</v>
      </c>
      <c r="AU104" s="221">
        <v>0.93700000000000006</v>
      </c>
      <c r="AV104" s="221">
        <v>1.1299999999999999</v>
      </c>
      <c r="AW104" s="221">
        <v>0.40100000000000002</v>
      </c>
      <c r="AX104" s="223">
        <v>1158.9370799999999</v>
      </c>
      <c r="AY104" s="221">
        <v>84.873999999999995</v>
      </c>
      <c r="AZ104" s="223">
        <v>57.997199999999999</v>
      </c>
    </row>
    <row r="105" spans="1:52" x14ac:dyDescent="0.35">
      <c r="A105" s="301" t="s">
        <v>1506</v>
      </c>
      <c r="B105" s="301">
        <v>1959.3530000000001</v>
      </c>
      <c r="C105" s="301">
        <v>457.2</v>
      </c>
      <c r="D105" s="221">
        <v>50.148499999999999</v>
      </c>
      <c r="E105" s="221">
        <v>2.8370000000000002</v>
      </c>
      <c r="F105" s="221">
        <v>13.751899999999999</v>
      </c>
      <c r="G105" s="222">
        <v>5.4899999999999997E-2</v>
      </c>
      <c r="H105" s="221">
        <v>10.245799999999999</v>
      </c>
      <c r="I105" s="222">
        <v>0.15970000000000001</v>
      </c>
      <c r="J105" s="221">
        <v>7.0910000000000002</v>
      </c>
      <c r="K105" s="221">
        <v>12.0274</v>
      </c>
      <c r="L105" s="221">
        <v>2.4761000000000002</v>
      </c>
      <c r="M105" s="222">
        <v>2.35E-2</v>
      </c>
      <c r="N105" s="222">
        <v>0.57840000000000003</v>
      </c>
      <c r="O105" s="222">
        <v>0.30499999999999999</v>
      </c>
      <c r="P105" s="222">
        <v>7.1800000000000003E-2</v>
      </c>
      <c r="Q105" s="222">
        <v>2.4299999999999999E-2</v>
      </c>
      <c r="R105" s="222">
        <v>0.25259999999999999</v>
      </c>
      <c r="S105" s="221">
        <v>100.0479</v>
      </c>
      <c r="T105" s="221">
        <v>213.80344643553599</v>
      </c>
      <c r="U105" s="221">
        <v>0.21757557880563899</v>
      </c>
      <c r="V105" s="221">
        <v>3.3995126577268802</v>
      </c>
      <c r="W105" s="221">
        <v>1.55370302459458</v>
      </c>
      <c r="X105" s="221">
        <v>29.08</v>
      </c>
      <c r="Y105" s="221">
        <v>330.86</v>
      </c>
      <c r="Z105" s="221">
        <v>11.24</v>
      </c>
      <c r="AA105" s="221">
        <v>378.82</v>
      </c>
      <c r="AB105" s="221">
        <v>20.7</v>
      </c>
      <c r="AC105" s="221">
        <v>135.83000000000001</v>
      </c>
      <c r="AD105" s="221">
        <v>16.43</v>
      </c>
      <c r="AE105" s="221">
        <v>131.88999999999999</v>
      </c>
      <c r="AF105" s="221">
        <v>15.95</v>
      </c>
      <c r="AG105" s="221">
        <v>37.369999999999997</v>
      </c>
      <c r="AH105" s="221">
        <v>5.0599999999999996</v>
      </c>
      <c r="AI105" s="221">
        <v>23.77</v>
      </c>
      <c r="AJ105" s="221">
        <v>5.76</v>
      </c>
      <c r="AK105" s="221">
        <v>2.17</v>
      </c>
      <c r="AL105" s="221">
        <v>4.96</v>
      </c>
      <c r="AM105" s="221">
        <v>0.88200000000000001</v>
      </c>
      <c r="AN105" s="221">
        <v>4.2300000000000004</v>
      </c>
      <c r="AO105" s="221">
        <v>0.89400000000000002</v>
      </c>
      <c r="AP105" s="221">
        <v>2.23</v>
      </c>
      <c r="AQ105" s="221">
        <v>0.27300000000000002</v>
      </c>
      <c r="AR105" s="221">
        <v>1.93</v>
      </c>
      <c r="AS105" s="221">
        <v>0.218</v>
      </c>
      <c r="AT105" s="221">
        <v>3.6</v>
      </c>
      <c r="AU105" s="221">
        <v>0.94199999999999995</v>
      </c>
      <c r="AV105" s="221">
        <v>0.91</v>
      </c>
      <c r="AW105" s="221">
        <v>0.41799999999999998</v>
      </c>
      <c r="AX105" s="223">
        <v>1156.5291</v>
      </c>
      <c r="AY105" s="221">
        <v>85.101900000000001</v>
      </c>
      <c r="AZ105" s="223">
        <v>57.826599999999999</v>
      </c>
    </row>
    <row r="106" spans="1:52" x14ac:dyDescent="0.35">
      <c r="A106" s="301" t="s">
        <v>1507</v>
      </c>
      <c r="B106" s="301">
        <v>1959.3530000000001</v>
      </c>
      <c r="C106" s="301">
        <v>457.2</v>
      </c>
      <c r="D106" s="221">
        <v>50.598999999999997</v>
      </c>
      <c r="E106" s="221">
        <v>2.6804999999999999</v>
      </c>
      <c r="F106" s="221">
        <v>12.537800000000001</v>
      </c>
      <c r="G106" s="222">
        <v>6.9400000000000003E-2</v>
      </c>
      <c r="H106" s="221">
        <v>9.5120000000000005</v>
      </c>
      <c r="I106" s="222">
        <v>0.16539999999999999</v>
      </c>
      <c r="J106" s="221">
        <v>7.5391000000000004</v>
      </c>
      <c r="K106" s="221">
        <v>13.153</v>
      </c>
      <c r="L106" s="221">
        <v>2.1983999999999999</v>
      </c>
      <c r="M106" s="222">
        <v>1.46E-2</v>
      </c>
      <c r="N106" s="222">
        <v>0.54749999999999999</v>
      </c>
      <c r="O106" s="222">
        <v>0.28310000000000002</v>
      </c>
      <c r="P106" s="222">
        <v>6.7500000000000004E-2</v>
      </c>
      <c r="Q106" s="222">
        <v>2.2800000000000001E-2</v>
      </c>
      <c r="R106" s="222">
        <v>0.28649999999999998</v>
      </c>
      <c r="S106" s="221">
        <v>99.676599999999993</v>
      </c>
      <c r="T106" s="221">
        <v>103.371625790858</v>
      </c>
      <c r="U106" s="221">
        <v>0.32008795046822203</v>
      </c>
      <c r="V106" s="221">
        <v>3.0422528269173998</v>
      </c>
      <c r="W106" s="221">
        <v>1.48346556114624</v>
      </c>
      <c r="X106" s="221">
        <v>33.1</v>
      </c>
      <c r="Y106" s="221">
        <v>334.24</v>
      </c>
      <c r="Z106" s="221">
        <v>10.62</v>
      </c>
      <c r="AA106" s="221">
        <v>363.65</v>
      </c>
      <c r="AB106" s="221">
        <v>19.68</v>
      </c>
      <c r="AC106" s="221">
        <v>147.15</v>
      </c>
      <c r="AD106" s="221">
        <v>15.67</v>
      </c>
      <c r="AE106" s="221">
        <v>131.85</v>
      </c>
      <c r="AF106" s="221">
        <v>15.63</v>
      </c>
      <c r="AG106" s="221">
        <v>37.78</v>
      </c>
      <c r="AH106" s="221">
        <v>5.24</v>
      </c>
      <c r="AI106" s="221">
        <v>23.99</v>
      </c>
      <c r="AJ106" s="221">
        <v>5.26</v>
      </c>
      <c r="AK106" s="221">
        <v>1.85</v>
      </c>
      <c r="AL106" s="221">
        <v>4.8600000000000003</v>
      </c>
      <c r="AM106" s="221">
        <v>0.82</v>
      </c>
      <c r="AN106" s="221">
        <v>4.34</v>
      </c>
      <c r="AO106" s="221">
        <v>0.82</v>
      </c>
      <c r="AP106" s="221">
        <v>2.04</v>
      </c>
      <c r="AQ106" s="221">
        <v>0.26500000000000001</v>
      </c>
      <c r="AR106" s="221">
        <v>1.76</v>
      </c>
      <c r="AS106" s="221">
        <v>0.249</v>
      </c>
      <c r="AT106" s="221">
        <v>3.44</v>
      </c>
      <c r="AU106" s="221">
        <v>0.80100000000000005</v>
      </c>
      <c r="AV106" s="221">
        <v>0.88</v>
      </c>
      <c r="AW106" s="221">
        <v>0.377</v>
      </c>
      <c r="AX106" s="223">
        <v>1165.5359100000001</v>
      </c>
      <c r="AY106" s="221">
        <v>86.242199999999997</v>
      </c>
      <c r="AZ106" s="223">
        <v>61.093600000000002</v>
      </c>
    </row>
    <row r="107" spans="1:52" x14ac:dyDescent="0.35">
      <c r="A107" s="301" t="s">
        <v>1508</v>
      </c>
      <c r="B107" s="301">
        <v>1959.3530000000001</v>
      </c>
      <c r="C107" s="301">
        <v>457.2</v>
      </c>
      <c r="D107" s="221">
        <v>50.6387</v>
      </c>
      <c r="E107" s="221">
        <v>2.6735000000000002</v>
      </c>
      <c r="F107" s="221">
        <v>12.6256</v>
      </c>
      <c r="G107" s="222">
        <v>5.3199999999999997E-2</v>
      </c>
      <c r="H107" s="221">
        <v>9.6561000000000003</v>
      </c>
      <c r="I107" s="222">
        <v>0.14419999999999999</v>
      </c>
      <c r="J107" s="221">
        <v>7.8737000000000004</v>
      </c>
      <c r="K107" s="221">
        <v>13.4437</v>
      </c>
      <c r="L107" s="221">
        <v>2.2606999999999999</v>
      </c>
      <c r="M107" s="222">
        <v>4.3499999999999997E-2</v>
      </c>
      <c r="N107" s="222">
        <v>0.54059999999999997</v>
      </c>
      <c r="O107" s="222">
        <v>0.2898</v>
      </c>
      <c r="P107" s="222">
        <v>6.3799999999999996E-2</v>
      </c>
      <c r="Q107" s="222">
        <v>2.7E-2</v>
      </c>
      <c r="R107" s="222">
        <v>0.31019999999999998</v>
      </c>
      <c r="S107" s="221">
        <v>100.6443</v>
      </c>
      <c r="T107" s="221">
        <v>103.522804187053</v>
      </c>
      <c r="U107" s="221">
        <v>0.33116041228207099</v>
      </c>
      <c r="V107" s="221">
        <v>3.13358884774029</v>
      </c>
      <c r="W107" s="221">
        <v>1.5389554997366399</v>
      </c>
      <c r="X107" s="221">
        <v>35.35</v>
      </c>
      <c r="Y107" s="221">
        <v>351.27</v>
      </c>
      <c r="Z107" s="221">
        <v>10.25</v>
      </c>
      <c r="AA107" s="221">
        <v>391.81</v>
      </c>
      <c r="AB107" s="221">
        <v>21.48</v>
      </c>
      <c r="AC107" s="221">
        <v>152.81</v>
      </c>
      <c r="AD107" s="221">
        <v>16.57</v>
      </c>
      <c r="AE107" s="221">
        <v>141.07</v>
      </c>
      <c r="AF107" s="221">
        <v>16.45</v>
      </c>
      <c r="AG107" s="221">
        <v>38.700000000000003</v>
      </c>
      <c r="AH107" s="221">
        <v>5.08</v>
      </c>
      <c r="AI107" s="221">
        <v>24.32</v>
      </c>
      <c r="AJ107" s="221">
        <v>6.46</v>
      </c>
      <c r="AK107" s="221">
        <v>2.21</v>
      </c>
      <c r="AL107" s="221">
        <v>5.0199999999999996</v>
      </c>
      <c r="AM107" s="221">
        <v>0.81100000000000005</v>
      </c>
      <c r="AN107" s="221">
        <v>4.99</v>
      </c>
      <c r="AO107" s="221">
        <v>0.8</v>
      </c>
      <c r="AP107" s="221">
        <v>2.04</v>
      </c>
      <c r="AQ107" s="221">
        <v>0.26400000000000001</v>
      </c>
      <c r="AR107" s="221">
        <v>1.57</v>
      </c>
      <c r="AS107" s="221">
        <v>0.26800000000000002</v>
      </c>
      <c r="AT107" s="221">
        <v>3.71</v>
      </c>
      <c r="AU107" s="221">
        <v>0.88200000000000001</v>
      </c>
      <c r="AV107" s="221">
        <v>0.75</v>
      </c>
      <c r="AW107" s="221">
        <v>0.45800000000000002</v>
      </c>
      <c r="AX107" s="223">
        <v>1172.2613699999999</v>
      </c>
      <c r="AY107" s="221">
        <v>86.503799999999998</v>
      </c>
      <c r="AZ107" s="223">
        <v>61.766199999999998</v>
      </c>
    </row>
    <row r="108" spans="1:52" x14ac:dyDescent="0.35">
      <c r="A108" s="301" t="s">
        <v>1509</v>
      </c>
      <c r="B108" s="301">
        <v>1959.3530000000001</v>
      </c>
      <c r="C108" s="301">
        <v>457.2</v>
      </c>
      <c r="D108" s="221">
        <v>51.293500000000002</v>
      </c>
      <c r="E108" s="221">
        <v>2.4346000000000001</v>
      </c>
      <c r="F108" s="221">
        <v>13.3323</v>
      </c>
      <c r="G108" s="222">
        <v>7.0800000000000002E-2</v>
      </c>
      <c r="H108" s="221">
        <v>9.8023000000000007</v>
      </c>
      <c r="I108" s="222">
        <v>0.16220000000000001</v>
      </c>
      <c r="J108" s="221">
        <v>7.9032999999999998</v>
      </c>
      <c r="K108" s="221">
        <v>12.2456</v>
      </c>
      <c r="L108" s="221">
        <v>2.4024000000000001</v>
      </c>
      <c r="M108" s="222">
        <v>1.0699999999999999E-2</v>
      </c>
      <c r="N108" s="222">
        <v>0.4284</v>
      </c>
      <c r="O108" s="222">
        <v>0.2429</v>
      </c>
      <c r="P108" s="222">
        <v>7.5399999999999995E-2</v>
      </c>
      <c r="Q108" s="222">
        <v>1.78E-2</v>
      </c>
      <c r="R108" s="222">
        <v>7.8E-2</v>
      </c>
      <c r="S108" s="221">
        <v>100.50020000000001</v>
      </c>
      <c r="T108" s="221">
        <v>108.399927032405</v>
      </c>
      <c r="U108" s="221">
        <v>0.328908213859822</v>
      </c>
      <c r="V108" s="221">
        <v>3.02564467688567</v>
      </c>
      <c r="W108" s="221">
        <v>1.10220272911446</v>
      </c>
      <c r="X108" s="221">
        <v>30.87</v>
      </c>
      <c r="Y108" s="221">
        <v>314.02999999999997</v>
      </c>
      <c r="Z108" s="221">
        <v>6.89</v>
      </c>
      <c r="AA108" s="221">
        <v>402.38</v>
      </c>
      <c r="AB108" s="221">
        <v>19.920000000000002</v>
      </c>
      <c r="AC108" s="221">
        <v>119</v>
      </c>
      <c r="AD108" s="221">
        <v>9.3800000000000008</v>
      </c>
      <c r="AE108" s="221">
        <v>84.69</v>
      </c>
      <c r="AF108" s="221">
        <v>10.52</v>
      </c>
      <c r="AG108" s="221">
        <v>24.99</v>
      </c>
      <c r="AH108" s="221">
        <v>3.65</v>
      </c>
      <c r="AI108" s="221">
        <v>18.3</v>
      </c>
      <c r="AJ108" s="221">
        <v>4.88</v>
      </c>
      <c r="AK108" s="221">
        <v>2.09</v>
      </c>
      <c r="AL108" s="221">
        <v>5.21</v>
      </c>
      <c r="AM108" s="221">
        <v>0.75</v>
      </c>
      <c r="AN108" s="221">
        <v>4.6100000000000003</v>
      </c>
      <c r="AO108" s="221">
        <v>0.82599999999999996</v>
      </c>
      <c r="AP108" s="221">
        <v>1.95</v>
      </c>
      <c r="AQ108" s="221">
        <v>0.27700000000000002</v>
      </c>
      <c r="AR108" s="221">
        <v>1.81</v>
      </c>
      <c r="AS108" s="221">
        <v>0.22700000000000001</v>
      </c>
      <c r="AT108" s="221">
        <v>2.74</v>
      </c>
      <c r="AU108" s="221">
        <v>0.56999999999999995</v>
      </c>
      <c r="AV108" s="221">
        <v>0.78</v>
      </c>
      <c r="AW108" s="221">
        <v>0.23400000000000001</v>
      </c>
      <c r="AX108" s="223">
        <v>1172.8563300000001</v>
      </c>
      <c r="AY108" s="221">
        <v>86.763000000000005</v>
      </c>
      <c r="AZ108" s="223">
        <v>61.499600000000001</v>
      </c>
    </row>
    <row r="109" spans="1:52" x14ac:dyDescent="0.35">
      <c r="A109" s="301" t="s">
        <v>1510</v>
      </c>
      <c r="B109" s="301">
        <v>1959.3530000000001</v>
      </c>
      <c r="C109" s="301">
        <v>457.2</v>
      </c>
      <c r="D109" s="221">
        <v>52.989699999999999</v>
      </c>
      <c r="E109" s="221">
        <v>2.4617</v>
      </c>
      <c r="F109" s="221">
        <v>15.0421</v>
      </c>
      <c r="G109" s="222">
        <v>4.2799999999999998E-2</v>
      </c>
      <c r="H109" s="221">
        <v>8.1372</v>
      </c>
      <c r="I109" s="222">
        <v>0.12765000000000001</v>
      </c>
      <c r="J109" s="221">
        <v>6.9929500000000004</v>
      </c>
      <c r="K109" s="221">
        <v>11.683450000000001</v>
      </c>
      <c r="L109" s="221">
        <v>2.6890999999999998</v>
      </c>
      <c r="M109" s="222">
        <v>1.34E-2</v>
      </c>
      <c r="N109" s="222">
        <v>0.50205</v>
      </c>
      <c r="O109" s="222">
        <v>0.30275000000000002</v>
      </c>
      <c r="P109" s="222">
        <v>6.8650000000000003E-2</v>
      </c>
      <c r="Q109" s="222">
        <v>1.83E-2</v>
      </c>
      <c r="R109" s="222">
        <v>0.14660000000000001</v>
      </c>
      <c r="S109" s="221">
        <v>101.2184</v>
      </c>
      <c r="T109" s="221">
        <v>127.68047734351499</v>
      </c>
      <c r="U109" s="221">
        <v>0.105762927474258</v>
      </c>
      <c r="V109" s="221">
        <v>3.9675325121411502</v>
      </c>
      <c r="W109" s="221">
        <v>1.64324060496624</v>
      </c>
      <c r="X109" s="221">
        <v>28.62</v>
      </c>
      <c r="Y109" s="221">
        <v>310.68</v>
      </c>
      <c r="Z109" s="221">
        <v>8.14</v>
      </c>
      <c r="AA109" s="221">
        <v>332.74</v>
      </c>
      <c r="AB109" s="221">
        <v>22.95</v>
      </c>
      <c r="AC109" s="221">
        <v>132.94999999999999</v>
      </c>
      <c r="AD109" s="221">
        <v>12.49</v>
      </c>
      <c r="AE109" s="221">
        <v>108.62</v>
      </c>
      <c r="AF109" s="221">
        <v>12.71</v>
      </c>
      <c r="AG109" s="221">
        <v>31.99</v>
      </c>
      <c r="AH109" s="221">
        <v>4.37</v>
      </c>
      <c r="AI109" s="221">
        <v>21.14</v>
      </c>
      <c r="AJ109" s="221">
        <v>5.59</v>
      </c>
      <c r="AK109" s="221">
        <v>2.08</v>
      </c>
      <c r="AL109" s="221">
        <v>5.0599999999999996</v>
      </c>
      <c r="AM109" s="221">
        <v>0.86699999999999999</v>
      </c>
      <c r="AN109" s="221">
        <v>5.0999999999999996</v>
      </c>
      <c r="AO109" s="221">
        <v>0.89300000000000002</v>
      </c>
      <c r="AP109" s="221">
        <v>2.41</v>
      </c>
      <c r="AQ109" s="221">
        <v>0.29399999999999998</v>
      </c>
      <c r="AR109" s="221">
        <v>2.16</v>
      </c>
      <c r="AS109" s="221">
        <v>0.24399999999999999</v>
      </c>
      <c r="AT109" s="221">
        <v>3.41</v>
      </c>
      <c r="AU109" s="221">
        <v>0.71499999999999997</v>
      </c>
      <c r="AV109" s="221">
        <v>0.88</v>
      </c>
      <c r="AW109" s="221">
        <v>0.32</v>
      </c>
      <c r="AX109" s="223">
        <v>1154.558295</v>
      </c>
      <c r="AY109" s="221">
        <v>85.140100000000004</v>
      </c>
      <c r="AZ109" s="223">
        <v>62.998600000000003</v>
      </c>
    </row>
    <row r="110" spans="1:52" x14ac:dyDescent="0.35">
      <c r="A110" s="301" t="s">
        <v>1511</v>
      </c>
      <c r="B110" s="301">
        <v>1959</v>
      </c>
      <c r="C110" s="301">
        <v>579.12</v>
      </c>
      <c r="D110" s="221">
        <v>50.138366666666698</v>
      </c>
      <c r="E110" s="221">
        <v>2.5752999999999999</v>
      </c>
      <c r="F110" s="221">
        <v>13.126300000000001</v>
      </c>
      <c r="G110" s="222">
        <v>7.8066666666666701E-2</v>
      </c>
      <c r="H110" s="221">
        <v>8.5320666666666707</v>
      </c>
      <c r="I110" s="222">
        <v>0.15053333333333299</v>
      </c>
      <c r="J110" s="221">
        <v>8.5773333333333301</v>
      </c>
      <c r="K110" s="221">
        <v>11.953200000000001</v>
      </c>
      <c r="L110" s="221">
        <v>2.3618000000000001</v>
      </c>
      <c r="M110" s="222">
        <v>2.9266666666666701E-2</v>
      </c>
      <c r="N110" s="222">
        <v>0.393166666666667</v>
      </c>
      <c r="O110" s="222">
        <v>0.33456666666666701</v>
      </c>
      <c r="P110" s="222">
        <v>6.0066666666666699E-2</v>
      </c>
      <c r="Q110" s="222">
        <v>9.6333333333333306E-3</v>
      </c>
      <c r="R110" s="222">
        <v>0.28363333333333302</v>
      </c>
      <c r="S110" s="221">
        <v>98.603300000000004</v>
      </c>
      <c r="T110" s="221">
        <v>68.699999496149104</v>
      </c>
      <c r="U110" s="221">
        <v>0.40521254364681403</v>
      </c>
      <c r="V110" s="221">
        <v>4.3490254248300104</v>
      </c>
      <c r="W110" s="221">
        <v>2.3026526098882001</v>
      </c>
      <c r="X110" s="221">
        <v>24.93</v>
      </c>
      <c r="Y110" s="221">
        <v>306.77</v>
      </c>
      <c r="Z110" s="221">
        <v>7.87</v>
      </c>
      <c r="AA110" s="221">
        <v>366.39</v>
      </c>
      <c r="AB110" s="221">
        <v>29.17</v>
      </c>
      <c r="AC110" s="221">
        <v>185.2</v>
      </c>
      <c r="AD110" s="221">
        <v>15.54</v>
      </c>
      <c r="AE110" s="221">
        <v>121.18</v>
      </c>
      <c r="AF110" s="221">
        <v>13.22</v>
      </c>
      <c r="AG110" s="221">
        <v>32.79</v>
      </c>
      <c r="AH110" s="221">
        <v>5.62</v>
      </c>
      <c r="AI110" s="221">
        <v>28.13</v>
      </c>
      <c r="AJ110" s="221">
        <v>7.43</v>
      </c>
      <c r="AK110" s="221">
        <v>2.95</v>
      </c>
      <c r="AL110" s="221">
        <v>7.27</v>
      </c>
      <c r="AM110" s="221">
        <v>1.17</v>
      </c>
      <c r="AN110" s="221">
        <v>7.28</v>
      </c>
      <c r="AO110" s="221">
        <v>1.3</v>
      </c>
      <c r="AP110" s="221">
        <v>3.12</v>
      </c>
      <c r="AQ110" s="221">
        <v>0.39900000000000002</v>
      </c>
      <c r="AR110" s="221">
        <v>2.5499999999999998</v>
      </c>
      <c r="AS110" s="221">
        <v>0.34200000000000003</v>
      </c>
      <c r="AT110" s="221">
        <v>5.49</v>
      </c>
      <c r="AU110" s="221">
        <v>1.1399999999999999</v>
      </c>
      <c r="AV110" s="221">
        <v>1.07</v>
      </c>
      <c r="AW110" s="221">
        <v>0.39800000000000002</v>
      </c>
      <c r="AX110" s="223">
        <v>1186.4043999999999</v>
      </c>
      <c r="AY110" s="221">
        <v>88.325699999999998</v>
      </c>
      <c r="AZ110" s="223">
        <v>66.574200000000005</v>
      </c>
    </row>
    <row r="111" spans="1:52" x14ac:dyDescent="0.35">
      <c r="A111" s="301" t="s">
        <v>1512</v>
      </c>
      <c r="B111" s="301">
        <v>1959</v>
      </c>
      <c r="C111" s="301">
        <v>579.12</v>
      </c>
      <c r="D111" s="221">
        <v>48.798749999999998</v>
      </c>
      <c r="E111" s="221">
        <v>2.76105</v>
      </c>
      <c r="F111" s="221">
        <v>12.459250000000001</v>
      </c>
      <c r="G111" s="222">
        <v>7.6399999999999996E-2</v>
      </c>
      <c r="H111" s="221">
        <v>11.85275</v>
      </c>
      <c r="I111" s="222">
        <v>0.157</v>
      </c>
      <c r="J111" s="221">
        <v>8.7093500000000006</v>
      </c>
      <c r="K111" s="221">
        <v>11.50745</v>
      </c>
      <c r="L111" s="221">
        <v>2.3170500000000001</v>
      </c>
      <c r="N111" s="222">
        <v>0.58535000000000004</v>
      </c>
      <c r="O111" s="222">
        <v>0.34225</v>
      </c>
      <c r="P111" s="222">
        <v>5.9450000000000003E-2</v>
      </c>
      <c r="Q111" s="222">
        <v>1.485E-2</v>
      </c>
      <c r="R111" s="222">
        <v>0.14526401999999999</v>
      </c>
      <c r="S111" s="221">
        <v>98.786214020000003</v>
      </c>
      <c r="T111" s="221"/>
      <c r="U111" s="221"/>
      <c r="V111" s="221"/>
      <c r="W111" s="221"/>
      <c r="X111" s="221">
        <v>29.04</v>
      </c>
      <c r="Y111" s="221">
        <v>309.93</v>
      </c>
      <c r="Z111" s="221">
        <v>9.49</v>
      </c>
      <c r="AA111" s="221">
        <v>355.6</v>
      </c>
      <c r="AB111" s="221">
        <v>19.11</v>
      </c>
      <c r="AC111" s="221">
        <v>127.69</v>
      </c>
      <c r="AD111" s="221">
        <v>15.4</v>
      </c>
      <c r="AE111" s="221">
        <v>131.04</v>
      </c>
      <c r="AF111" s="221">
        <v>15.49</v>
      </c>
      <c r="AG111" s="221">
        <v>36.04</v>
      </c>
      <c r="AH111" s="221">
        <v>4.8</v>
      </c>
      <c r="AI111" s="221">
        <v>22.22</v>
      </c>
      <c r="AJ111" s="221">
        <v>5.54</v>
      </c>
      <c r="AK111" s="221">
        <v>1.87</v>
      </c>
      <c r="AL111" s="221">
        <v>4.45</v>
      </c>
      <c r="AM111" s="221">
        <v>0.73499999999999999</v>
      </c>
      <c r="AN111" s="221">
        <v>4.0599999999999996</v>
      </c>
      <c r="AO111" s="221">
        <v>0.85199999999999998</v>
      </c>
      <c r="AP111" s="221">
        <v>1.92</v>
      </c>
      <c r="AQ111" s="221">
        <v>0.23499999999999999</v>
      </c>
      <c r="AR111" s="221">
        <v>1.81</v>
      </c>
      <c r="AS111" s="221">
        <v>0.23499999999999999</v>
      </c>
      <c r="AT111" s="221">
        <v>3.74</v>
      </c>
      <c r="AU111" s="221">
        <v>0.90100000000000002</v>
      </c>
      <c r="AV111" s="221">
        <v>0.61</v>
      </c>
      <c r="AW111" s="221">
        <v>0.44400000000000001</v>
      </c>
      <c r="AX111" s="223">
        <v>1189.057935</v>
      </c>
      <c r="AY111" s="221">
        <v>86.887349999999998</v>
      </c>
      <c r="AZ111" s="223">
        <v>59.279600000000002</v>
      </c>
    </row>
    <row r="112" spans="1:52" x14ac:dyDescent="0.35">
      <c r="A112" s="301" t="s">
        <v>1513</v>
      </c>
      <c r="B112" s="301">
        <v>1959</v>
      </c>
      <c r="C112" s="301">
        <v>579.12</v>
      </c>
      <c r="D112" s="221">
        <v>50.063499999999998</v>
      </c>
      <c r="E112" s="221">
        <v>2.5803500000000001</v>
      </c>
      <c r="F112" s="221">
        <v>13.204499999999999</v>
      </c>
      <c r="G112" s="222">
        <v>6.4250000000000002E-2</v>
      </c>
      <c r="H112" s="221">
        <v>9.9283999999999999</v>
      </c>
      <c r="I112" s="222">
        <v>0.14549999999999999</v>
      </c>
      <c r="J112" s="221">
        <v>8.0877499999999998</v>
      </c>
      <c r="K112" s="221">
        <v>12.14385</v>
      </c>
      <c r="L112" s="221">
        <v>2.3016999999999999</v>
      </c>
      <c r="M112" s="222">
        <v>1.8700000000000001E-2</v>
      </c>
      <c r="N112" s="222">
        <v>0.51134999999999997</v>
      </c>
      <c r="O112" s="222">
        <v>0.30464999999999998</v>
      </c>
      <c r="P112" s="222">
        <v>6.1749999999999999E-2</v>
      </c>
      <c r="Q112" s="222">
        <v>1.6199999999999999E-2</v>
      </c>
      <c r="R112" s="222">
        <v>0.24440000000000001</v>
      </c>
      <c r="S112" s="221">
        <v>99.676850000000002</v>
      </c>
      <c r="T112" s="221">
        <v>134.91904705313999</v>
      </c>
      <c r="U112" s="221">
        <v>0.120154251870945</v>
      </c>
      <c r="V112" s="221">
        <v>4.9497788135142704</v>
      </c>
      <c r="W112" s="221">
        <v>2.96493391334036</v>
      </c>
      <c r="X112" s="221">
        <v>26.12</v>
      </c>
      <c r="Y112" s="221">
        <v>324.70999999999998</v>
      </c>
      <c r="Z112" s="221">
        <v>10.119999999999999</v>
      </c>
      <c r="AA112" s="221">
        <v>432.28</v>
      </c>
      <c r="AB112" s="221">
        <v>28.28</v>
      </c>
      <c r="AC112" s="221">
        <v>197.35</v>
      </c>
      <c r="AD112" s="221">
        <v>19.239999999999998</v>
      </c>
      <c r="AE112" s="221">
        <v>152.97</v>
      </c>
      <c r="AF112" s="221">
        <v>16.8</v>
      </c>
      <c r="AG112" s="221">
        <v>38.729999999999997</v>
      </c>
      <c r="AH112" s="221">
        <v>5.66</v>
      </c>
      <c r="AI112" s="221">
        <v>27.07</v>
      </c>
      <c r="AJ112" s="221">
        <v>7.72</v>
      </c>
      <c r="AK112" s="221">
        <v>2.34</v>
      </c>
      <c r="AL112" s="221">
        <v>5.39</v>
      </c>
      <c r="AM112" s="221">
        <v>0.94</v>
      </c>
      <c r="AN112" s="221">
        <v>6.22</v>
      </c>
      <c r="AO112" s="221">
        <v>1.05</v>
      </c>
      <c r="AP112" s="221">
        <v>2.63</v>
      </c>
      <c r="AQ112" s="221">
        <v>0.42499999999999999</v>
      </c>
      <c r="AR112" s="221">
        <v>2.41</v>
      </c>
      <c r="AS112" s="221">
        <v>0.33100000000000002</v>
      </c>
      <c r="AT112" s="221">
        <v>4.75</v>
      </c>
      <c r="AU112" s="221">
        <v>1.1000000000000001</v>
      </c>
      <c r="AV112" s="221">
        <v>0.92</v>
      </c>
      <c r="AW112" s="221">
        <v>0.45100000000000001</v>
      </c>
      <c r="AX112" s="223">
        <v>1176.5637750000001</v>
      </c>
      <c r="AY112" s="221">
        <v>84.184799999999996</v>
      </c>
      <c r="AZ112" s="223">
        <v>61.742899999999999</v>
      </c>
    </row>
    <row r="113" spans="1:52" x14ac:dyDescent="0.35">
      <c r="A113" s="301" t="s">
        <v>1514</v>
      </c>
      <c r="B113" s="301">
        <v>1959</v>
      </c>
      <c r="C113" s="301">
        <v>579.12</v>
      </c>
      <c r="D113" s="221">
        <v>49.650199999999998</v>
      </c>
      <c r="E113" s="221">
        <v>2.6789999999999998</v>
      </c>
      <c r="F113" s="221">
        <v>12.848649999999999</v>
      </c>
      <c r="G113" s="222">
        <v>9.1300000000000006E-2</v>
      </c>
      <c r="H113" s="221">
        <v>11.41675</v>
      </c>
      <c r="I113" s="222">
        <v>0.17455000000000001</v>
      </c>
      <c r="J113" s="221">
        <v>8.8718500000000002</v>
      </c>
      <c r="K113" s="221">
        <v>11.09765</v>
      </c>
      <c r="L113" s="221">
        <v>2.2974999999999999</v>
      </c>
      <c r="M113" s="222">
        <v>3.7650000000000003E-2</v>
      </c>
      <c r="N113" s="222">
        <v>0.53539999999999999</v>
      </c>
      <c r="O113" s="222">
        <v>0.24560000000000001</v>
      </c>
      <c r="P113" s="222">
        <v>5.3949999999999998E-2</v>
      </c>
      <c r="Q113" s="222">
        <v>1.37E-2</v>
      </c>
      <c r="R113" s="222">
        <v>0.19425000000000001</v>
      </c>
      <c r="S113" s="221">
        <v>100.208</v>
      </c>
      <c r="T113" s="221">
        <v>553.59240274850004</v>
      </c>
      <c r="U113" s="221">
        <v>0.417432125619707</v>
      </c>
      <c r="V113" s="221">
        <v>5.0888869130915904</v>
      </c>
      <c r="W113" s="221">
        <v>0.12239131281332601</v>
      </c>
      <c r="X113" s="221">
        <v>29.78</v>
      </c>
      <c r="Y113" s="221">
        <v>292.49</v>
      </c>
      <c r="Z113" s="221">
        <v>9.1999999999999993</v>
      </c>
      <c r="AA113" s="221">
        <v>344.82</v>
      </c>
      <c r="AB113" s="221">
        <v>20.95</v>
      </c>
      <c r="AC113" s="221">
        <v>132.19</v>
      </c>
      <c r="AD113" s="221">
        <v>15.3</v>
      </c>
      <c r="AE113" s="221">
        <v>128.74</v>
      </c>
      <c r="AF113" s="221">
        <v>15.69</v>
      </c>
      <c r="AG113" s="221">
        <v>36.51</v>
      </c>
      <c r="AH113" s="221">
        <v>4.88</v>
      </c>
      <c r="AI113" s="221">
        <v>22.95</v>
      </c>
      <c r="AJ113" s="221">
        <v>5.42</v>
      </c>
      <c r="AK113" s="221">
        <v>1.98</v>
      </c>
      <c r="AL113" s="221">
        <v>5.63</v>
      </c>
      <c r="AM113" s="221">
        <v>0.84299999999999997</v>
      </c>
      <c r="AN113" s="221">
        <v>4.6399999999999997</v>
      </c>
      <c r="AO113" s="221">
        <v>0.88600000000000001</v>
      </c>
      <c r="AP113" s="221">
        <v>2.12</v>
      </c>
      <c r="AQ113" s="221">
        <v>0.28399999999999997</v>
      </c>
      <c r="AR113" s="221">
        <v>1.93</v>
      </c>
      <c r="AS113" s="221">
        <v>0.24</v>
      </c>
      <c r="AT113" s="221">
        <v>4.32</v>
      </c>
      <c r="AU113" s="221">
        <v>0.95299999999999996</v>
      </c>
      <c r="AV113" s="221">
        <v>0.78</v>
      </c>
      <c r="AW113" s="221">
        <v>0.48399999999999999</v>
      </c>
      <c r="AX113" s="223">
        <v>1192.3241849999999</v>
      </c>
      <c r="AY113" s="221">
        <v>85.943799999999996</v>
      </c>
      <c r="AZ113" s="223">
        <v>60.623199999999997</v>
      </c>
    </row>
    <row r="114" spans="1:52" x14ac:dyDescent="0.35">
      <c r="A114" s="301" t="s">
        <v>1515</v>
      </c>
      <c r="B114" s="301">
        <v>1959</v>
      </c>
      <c r="C114" s="301">
        <v>579.12</v>
      </c>
      <c r="D114" s="221">
        <v>49.732599999999998</v>
      </c>
      <c r="E114" s="221">
        <v>2.6511999999999998</v>
      </c>
      <c r="F114" s="221">
        <v>12.3573</v>
      </c>
      <c r="G114" s="222">
        <v>8.8599999999999998E-2</v>
      </c>
      <c r="H114" s="221">
        <v>10.8813</v>
      </c>
      <c r="I114" s="222">
        <v>0.17655000000000001</v>
      </c>
      <c r="J114" s="221">
        <v>8.6321999999999992</v>
      </c>
      <c r="K114" s="221">
        <v>11.4476</v>
      </c>
      <c r="L114" s="221">
        <v>2.2063999999999999</v>
      </c>
      <c r="M114" s="222">
        <v>2.9100000000000001E-2</v>
      </c>
      <c r="N114" s="222">
        <v>0.52275000000000005</v>
      </c>
      <c r="O114" s="222">
        <v>0.31340000000000001</v>
      </c>
      <c r="P114" s="222">
        <v>6.3649999999999998E-2</v>
      </c>
      <c r="Q114" s="222">
        <v>1.6650000000000002E-2</v>
      </c>
      <c r="R114" s="222">
        <v>0.33495000000000003</v>
      </c>
      <c r="S114" s="221">
        <v>99.454250000000002</v>
      </c>
      <c r="T114" s="221">
        <v>216.47940093989999</v>
      </c>
      <c r="U114" s="221">
        <v>0.44407725423194799</v>
      </c>
      <c r="V114" s="221">
        <v>4.8023382882089702</v>
      </c>
      <c r="W114" s="221">
        <v>2.7847034622190501</v>
      </c>
      <c r="X114" s="221">
        <v>29.32</v>
      </c>
      <c r="Y114" s="221">
        <v>262.14</v>
      </c>
      <c r="Z114" s="221">
        <v>9.4600000000000009</v>
      </c>
      <c r="AA114" s="221">
        <v>312.19</v>
      </c>
      <c r="AB114" s="221">
        <v>19.71</v>
      </c>
      <c r="AC114" s="221">
        <v>128.66999999999999</v>
      </c>
      <c r="AD114" s="221">
        <v>15.65</v>
      </c>
      <c r="AE114" s="221">
        <v>120.76</v>
      </c>
      <c r="AF114" s="221">
        <v>15.63</v>
      </c>
      <c r="AG114" s="221">
        <v>32.92</v>
      </c>
      <c r="AH114" s="221">
        <v>5</v>
      </c>
      <c r="AI114" s="221">
        <v>21.38</v>
      </c>
      <c r="AJ114" s="221">
        <v>4.28</v>
      </c>
      <c r="AK114" s="221">
        <v>1.86</v>
      </c>
      <c r="AL114" s="221">
        <v>4.6100000000000003</v>
      </c>
      <c r="AM114" s="221">
        <v>0.78100000000000003</v>
      </c>
      <c r="AN114" s="221">
        <v>4.5599999999999996</v>
      </c>
      <c r="AO114" s="221">
        <v>1.004</v>
      </c>
      <c r="AP114" s="221">
        <v>2.0099999999999998</v>
      </c>
      <c r="AQ114" s="221">
        <v>0.253</v>
      </c>
      <c r="AR114" s="221">
        <v>1.45</v>
      </c>
      <c r="AS114" s="221">
        <v>0.219</v>
      </c>
      <c r="AT114" s="221">
        <v>3.92</v>
      </c>
      <c r="AU114" s="221">
        <v>0.85399999999999998</v>
      </c>
      <c r="AV114" s="221">
        <v>0.86</v>
      </c>
      <c r="AW114" s="221">
        <v>0.437</v>
      </c>
      <c r="AX114" s="223">
        <v>1187.50722</v>
      </c>
      <c r="AY114" s="221">
        <v>85.873000000000005</v>
      </c>
      <c r="AZ114" s="223">
        <v>61.115099999999998</v>
      </c>
    </row>
    <row r="115" spans="1:52" x14ac:dyDescent="0.35">
      <c r="A115" s="301" t="s">
        <v>1516</v>
      </c>
      <c r="B115" s="301">
        <v>1959</v>
      </c>
      <c r="C115" s="301">
        <v>579.12</v>
      </c>
      <c r="D115" s="221">
        <v>50.561</v>
      </c>
      <c r="E115" s="221">
        <v>3.3754</v>
      </c>
      <c r="F115" s="221">
        <v>14.6981</v>
      </c>
      <c r="G115" s="222">
        <v>0.10150000000000001</v>
      </c>
      <c r="H115" s="221">
        <v>8.2482000000000006</v>
      </c>
      <c r="I115" s="222">
        <v>0.16839999999999999</v>
      </c>
      <c r="J115" s="221">
        <v>6.7950999999999997</v>
      </c>
      <c r="K115" s="221">
        <v>12.9156</v>
      </c>
      <c r="L115" s="221">
        <v>2.1865999999999999</v>
      </c>
      <c r="M115" s="222">
        <v>3.3500000000000002E-2</v>
      </c>
      <c r="N115" s="222">
        <v>0.56799999999999995</v>
      </c>
      <c r="O115" s="222">
        <v>0.31059999999999999</v>
      </c>
      <c r="P115" s="222">
        <v>8.7499999999999994E-2</v>
      </c>
      <c r="Q115" s="222">
        <v>2.35E-2</v>
      </c>
      <c r="R115" s="222">
        <v>0.16826292000000001</v>
      </c>
      <c r="S115" s="221">
        <v>100.24126292</v>
      </c>
      <c r="T115" s="221"/>
      <c r="U115" s="221"/>
      <c r="V115" s="221"/>
      <c r="W115" s="221"/>
      <c r="X115" s="221">
        <v>37.619999999999997</v>
      </c>
      <c r="Y115" s="221">
        <v>380.92</v>
      </c>
      <c r="Z115" s="221">
        <v>10.71</v>
      </c>
      <c r="AA115" s="221">
        <v>352.8</v>
      </c>
      <c r="AB115" s="221">
        <v>27.19</v>
      </c>
      <c r="AC115" s="221">
        <v>203.44</v>
      </c>
      <c r="AD115" s="221">
        <v>20.29</v>
      </c>
      <c r="AE115" s="221">
        <v>172.65</v>
      </c>
      <c r="AF115" s="221">
        <v>17.09</v>
      </c>
      <c r="AG115" s="221">
        <v>37.53</v>
      </c>
      <c r="AH115" s="221">
        <v>6.24</v>
      </c>
      <c r="AI115" s="221">
        <v>29.56</v>
      </c>
      <c r="AJ115" s="221">
        <v>7.23</v>
      </c>
      <c r="AK115" s="221">
        <v>2.92</v>
      </c>
      <c r="AL115" s="221">
        <v>8.99</v>
      </c>
      <c r="AM115" s="221">
        <v>1.1299999999999999</v>
      </c>
      <c r="AN115" s="221">
        <v>5.28</v>
      </c>
      <c r="AO115" s="221">
        <v>1.03</v>
      </c>
      <c r="AP115" s="221">
        <v>2.95</v>
      </c>
      <c r="AQ115" s="221">
        <v>0.249</v>
      </c>
      <c r="AR115" s="221">
        <v>2.57</v>
      </c>
      <c r="AS115" s="221">
        <v>0.43</v>
      </c>
      <c r="AT115" s="221">
        <v>2.67</v>
      </c>
      <c r="AU115" s="221">
        <v>0.68</v>
      </c>
      <c r="AV115" s="221">
        <v>1.44</v>
      </c>
      <c r="AW115" s="221">
        <v>0.61</v>
      </c>
      <c r="AX115" s="223">
        <v>1150.58151</v>
      </c>
      <c r="AY115" s="221">
        <v>86.8459</v>
      </c>
      <c r="AZ115" s="223">
        <v>62.008400000000002</v>
      </c>
    </row>
    <row r="116" spans="1:52" x14ac:dyDescent="0.35">
      <c r="A116" s="301" t="s">
        <v>1517</v>
      </c>
      <c r="B116" s="301">
        <v>1959</v>
      </c>
      <c r="C116" s="301">
        <v>579.12</v>
      </c>
      <c r="D116" s="221">
        <v>50.846499999999999</v>
      </c>
      <c r="E116" s="221">
        <v>2.9899</v>
      </c>
      <c r="F116" s="221">
        <v>14.363200000000001</v>
      </c>
      <c r="G116" s="222">
        <v>5.0700000000000002E-2</v>
      </c>
      <c r="H116" s="221">
        <v>8.3343000000000007</v>
      </c>
      <c r="I116" s="222">
        <v>0.14230000000000001</v>
      </c>
      <c r="J116" s="221">
        <v>6.5571999999999999</v>
      </c>
      <c r="K116" s="221">
        <v>12.6242</v>
      </c>
      <c r="L116" s="221">
        <v>2.3711000000000002</v>
      </c>
      <c r="M116" s="222">
        <v>7.6499999999999999E-2</v>
      </c>
      <c r="N116" s="222">
        <v>0.69989999999999997</v>
      </c>
      <c r="O116" s="222">
        <v>0.28420000000000001</v>
      </c>
      <c r="P116" s="222">
        <v>3.1099999999999999E-2</v>
      </c>
      <c r="Q116" s="222">
        <v>0.1336</v>
      </c>
      <c r="R116" s="222">
        <v>0.18310092</v>
      </c>
      <c r="S116" s="221">
        <v>99.687800920000001</v>
      </c>
      <c r="T116" s="221"/>
      <c r="U116" s="221"/>
      <c r="V116" s="221"/>
      <c r="W116" s="221"/>
      <c r="X116" s="221">
        <v>29.19</v>
      </c>
      <c r="Y116" s="221">
        <v>313.45</v>
      </c>
      <c r="Z116" s="221">
        <v>10.51</v>
      </c>
      <c r="AA116" s="221">
        <v>426.78</v>
      </c>
      <c r="AB116" s="221">
        <v>22.49</v>
      </c>
      <c r="AC116" s="221">
        <v>176.67</v>
      </c>
      <c r="AD116" s="221">
        <v>17.13</v>
      </c>
      <c r="AE116" s="221">
        <v>133.79</v>
      </c>
      <c r="AF116" s="221">
        <v>17.37</v>
      </c>
      <c r="AG116" s="221">
        <v>37</v>
      </c>
      <c r="AH116" s="221">
        <v>4.6399999999999997</v>
      </c>
      <c r="AI116" s="221">
        <v>23.42</v>
      </c>
      <c r="AJ116" s="221">
        <v>5.33</v>
      </c>
      <c r="AK116" s="221">
        <v>1.81</v>
      </c>
      <c r="AL116" s="221">
        <v>6.47</v>
      </c>
      <c r="AM116" s="221">
        <v>0.80300000000000005</v>
      </c>
      <c r="AN116" s="221">
        <v>5.14</v>
      </c>
      <c r="AO116" s="221">
        <v>0.74399999999999999</v>
      </c>
      <c r="AP116" s="221">
        <v>2.82</v>
      </c>
      <c r="AQ116" s="221">
        <v>0.23400000000000001</v>
      </c>
      <c r="AR116" s="221">
        <v>1.69</v>
      </c>
      <c r="AS116" s="221">
        <v>0.216</v>
      </c>
      <c r="AT116" s="221">
        <v>3.78</v>
      </c>
      <c r="AU116" s="221">
        <v>0.9</v>
      </c>
      <c r="AV116" s="221">
        <v>1.46</v>
      </c>
      <c r="AW116" s="221">
        <v>0.56999999999999995</v>
      </c>
      <c r="AX116" s="223">
        <v>1145.79972</v>
      </c>
      <c r="AY116" s="221">
        <v>87.145700000000005</v>
      </c>
      <c r="AZ116" s="223">
        <v>60.918399999999998</v>
      </c>
    </row>
    <row r="117" spans="1:52" x14ac:dyDescent="0.35">
      <c r="A117" s="301" t="s">
        <v>1518</v>
      </c>
      <c r="B117" s="301">
        <v>1959</v>
      </c>
      <c r="C117" s="301">
        <v>579.12</v>
      </c>
      <c r="D117" s="221">
        <v>49.697099999999999</v>
      </c>
      <c r="E117" s="221">
        <v>2.5430000000000001</v>
      </c>
      <c r="F117" s="221">
        <v>12.305999999999999</v>
      </c>
      <c r="G117" s="222">
        <v>7.0400000000000004E-2</v>
      </c>
      <c r="H117" s="221">
        <v>12.7494</v>
      </c>
      <c r="I117" s="222">
        <v>0.24</v>
      </c>
      <c r="J117" s="221">
        <v>7.2948000000000004</v>
      </c>
      <c r="K117" s="221">
        <v>11.5136</v>
      </c>
      <c r="L117" s="221">
        <v>2.1156999999999999</v>
      </c>
      <c r="M117" s="222">
        <v>5.0700000000000002E-2</v>
      </c>
      <c r="N117" s="222">
        <v>0.50780000000000003</v>
      </c>
      <c r="O117" s="222">
        <v>0.32719999999999999</v>
      </c>
      <c r="P117" s="222">
        <v>6.6100000000000006E-2</v>
      </c>
      <c r="Q117" s="222">
        <v>2.0500000000000001E-2</v>
      </c>
      <c r="R117" s="222">
        <v>0.22746653999999999</v>
      </c>
      <c r="S117" s="221">
        <v>99.72976654</v>
      </c>
      <c r="T117" s="221"/>
      <c r="U117" s="221"/>
      <c r="V117" s="221"/>
      <c r="W117" s="221"/>
      <c r="X117" s="221">
        <v>39.450000000000003</v>
      </c>
      <c r="Y117" s="221">
        <v>342.29</v>
      </c>
      <c r="Z117" s="221">
        <v>8.6</v>
      </c>
      <c r="AA117" s="221">
        <v>469.12</v>
      </c>
      <c r="AB117" s="221">
        <v>23.71</v>
      </c>
      <c r="AC117" s="221">
        <v>216.67</v>
      </c>
      <c r="AD117" s="221">
        <v>20.29</v>
      </c>
      <c r="AE117" s="221">
        <v>129.94999999999999</v>
      </c>
      <c r="AF117" s="221">
        <v>16.14</v>
      </c>
      <c r="AG117" s="221">
        <v>31.49</v>
      </c>
      <c r="AH117" s="221">
        <v>4.9800000000000004</v>
      </c>
      <c r="AI117" s="221">
        <v>22.12</v>
      </c>
      <c r="AJ117" s="221">
        <v>6.94</v>
      </c>
      <c r="AK117" s="221">
        <v>1.48</v>
      </c>
      <c r="AL117" s="221">
        <v>6.49</v>
      </c>
      <c r="AM117" s="221">
        <v>0.76</v>
      </c>
      <c r="AN117" s="221">
        <v>4.59</v>
      </c>
      <c r="AO117" s="221">
        <v>1.26</v>
      </c>
      <c r="AP117" s="221">
        <v>5.24</v>
      </c>
      <c r="AQ117" s="221">
        <v>0.22</v>
      </c>
      <c r="AR117" s="221">
        <v>1.06</v>
      </c>
      <c r="AS117" s="221">
        <v>0.16</v>
      </c>
      <c r="AT117" s="221">
        <v>3.68</v>
      </c>
      <c r="AU117" s="221">
        <v>0.69</v>
      </c>
      <c r="AV117" s="221"/>
      <c r="AW117" s="221">
        <v>0.59</v>
      </c>
      <c r="AX117" s="223">
        <v>1160.6254799999999</v>
      </c>
      <c r="AY117" s="221">
        <v>83.994600000000005</v>
      </c>
      <c r="AZ117" s="223">
        <v>53.130299999999998</v>
      </c>
    </row>
    <row r="118" spans="1:52" x14ac:dyDescent="0.35">
      <c r="A118" s="301" t="s">
        <v>1519</v>
      </c>
      <c r="B118" s="301">
        <v>1960.027</v>
      </c>
      <c r="C118" s="301">
        <v>426.72</v>
      </c>
      <c r="D118" s="221">
        <v>51.484400000000001</v>
      </c>
      <c r="E118" s="221">
        <v>2.7085499999999998</v>
      </c>
      <c r="F118" s="221">
        <v>13.951750000000001</v>
      </c>
      <c r="G118" s="222">
        <v>4.4450000000000003E-2</v>
      </c>
      <c r="H118" s="221">
        <v>8.50535</v>
      </c>
      <c r="I118" s="222">
        <v>0.12529999999999999</v>
      </c>
      <c r="J118" s="221">
        <v>6.7625999999999999</v>
      </c>
      <c r="K118" s="221">
        <v>12.521100000000001</v>
      </c>
      <c r="L118" s="221">
        <v>2.5079500000000001</v>
      </c>
      <c r="M118" s="222">
        <v>1.89E-2</v>
      </c>
      <c r="N118" s="222">
        <v>0.58630000000000004</v>
      </c>
      <c r="O118" s="222">
        <v>0.29635</v>
      </c>
      <c r="P118" s="222">
        <v>6.3600000000000004E-2</v>
      </c>
      <c r="Q118" s="222">
        <v>2.0650000000000002E-2</v>
      </c>
      <c r="R118" s="222">
        <v>0.23430000000000001</v>
      </c>
      <c r="S118" s="221">
        <v>99.831549999999993</v>
      </c>
      <c r="T118" s="221">
        <v>140.00472044557799</v>
      </c>
      <c r="U118" s="221">
        <v>0.50121402663792303</v>
      </c>
      <c r="V118" s="221">
        <v>3.2926980857646102</v>
      </c>
      <c r="W118" s="221">
        <v>1.65560288579388</v>
      </c>
      <c r="X118" s="221">
        <v>29.72</v>
      </c>
      <c r="Y118" s="221">
        <v>301.22000000000003</v>
      </c>
      <c r="Z118" s="221">
        <v>10.49</v>
      </c>
      <c r="AA118" s="221">
        <v>383.14</v>
      </c>
      <c r="AB118" s="221">
        <v>22.25</v>
      </c>
      <c r="AC118" s="221">
        <v>153.62</v>
      </c>
      <c r="AD118" s="221">
        <v>16.09</v>
      </c>
      <c r="AE118" s="221">
        <v>139.55000000000001</v>
      </c>
      <c r="AF118" s="221">
        <v>16.98</v>
      </c>
      <c r="AG118" s="221">
        <v>39.61</v>
      </c>
      <c r="AH118" s="221">
        <v>5.84</v>
      </c>
      <c r="AI118" s="221">
        <v>27.37</v>
      </c>
      <c r="AJ118" s="221">
        <v>6.79</v>
      </c>
      <c r="AK118" s="221">
        <v>2.2799999999999998</v>
      </c>
      <c r="AL118" s="221">
        <v>6.21</v>
      </c>
      <c r="AM118" s="221">
        <v>0.97199999999999998</v>
      </c>
      <c r="AN118" s="221">
        <v>5.43</v>
      </c>
      <c r="AO118" s="221">
        <v>1.0489999999999999</v>
      </c>
      <c r="AP118" s="221">
        <v>2.54</v>
      </c>
      <c r="AQ118" s="221">
        <v>0.32100000000000001</v>
      </c>
      <c r="AR118" s="221">
        <v>2.12</v>
      </c>
      <c r="AS118" s="221">
        <v>0.30099999999999999</v>
      </c>
      <c r="AT118" s="221">
        <v>4.5</v>
      </c>
      <c r="AU118" s="221">
        <v>1.008</v>
      </c>
      <c r="AV118" s="221">
        <v>1.1100000000000001</v>
      </c>
      <c r="AW118" s="221">
        <v>0.49099999999999999</v>
      </c>
      <c r="AX118" s="223">
        <v>1149.9282599999999</v>
      </c>
      <c r="AY118" s="221">
        <v>86.657799999999995</v>
      </c>
      <c r="AZ118" s="223">
        <v>61.168700000000001</v>
      </c>
    </row>
    <row r="119" spans="1:52" x14ac:dyDescent="0.35">
      <c r="A119" s="301" t="s">
        <v>1520</v>
      </c>
      <c r="B119" s="301">
        <v>1960.027</v>
      </c>
      <c r="C119" s="301">
        <v>426.72</v>
      </c>
      <c r="D119" s="221">
        <v>50.7532</v>
      </c>
      <c r="E119" s="221">
        <v>2.2723</v>
      </c>
      <c r="F119" s="221">
        <v>13.276899999999999</v>
      </c>
      <c r="G119" s="222">
        <v>5.7599999999999998E-2</v>
      </c>
      <c r="H119" s="221">
        <v>9.8093000000000004</v>
      </c>
      <c r="I119" s="222">
        <v>0.16400000000000001</v>
      </c>
      <c r="J119" s="221">
        <v>6.7366000000000001</v>
      </c>
      <c r="K119" s="221">
        <v>13.0343</v>
      </c>
      <c r="L119" s="221">
        <v>2.0878000000000001</v>
      </c>
      <c r="M119" s="222">
        <v>3.15E-2</v>
      </c>
      <c r="N119" s="222">
        <v>0.72950000000000004</v>
      </c>
      <c r="O119" s="222">
        <v>0.40129999999999999</v>
      </c>
      <c r="P119" s="222">
        <v>5.9400000000000001E-2</v>
      </c>
      <c r="Q119" s="222">
        <v>2.3699999999999999E-2</v>
      </c>
      <c r="R119" s="222">
        <v>0.2218</v>
      </c>
      <c r="S119" s="221">
        <v>99.659199999999998</v>
      </c>
      <c r="T119" s="221">
        <v>78.526407987203598</v>
      </c>
      <c r="U119" s="221">
        <v>0.49129295916804899</v>
      </c>
      <c r="V119" s="221">
        <v>3.2468446526898598</v>
      </c>
      <c r="W119" s="221">
        <v>1.94788301721208</v>
      </c>
      <c r="X119" s="221">
        <v>36.049999999999997</v>
      </c>
      <c r="Y119" s="221">
        <v>325.14999999999998</v>
      </c>
      <c r="Z119" s="221">
        <v>13.95</v>
      </c>
      <c r="AA119" s="221">
        <v>292.39999999999998</v>
      </c>
      <c r="AB119" s="221">
        <v>17.84</v>
      </c>
      <c r="AC119" s="221">
        <v>99.84</v>
      </c>
      <c r="AD119" s="221">
        <v>13.28</v>
      </c>
      <c r="AE119" s="221">
        <v>173.95</v>
      </c>
      <c r="AF119" s="221">
        <v>10.83</v>
      </c>
      <c r="AG119" s="221">
        <v>22.89</v>
      </c>
      <c r="AH119" s="221">
        <v>3.04</v>
      </c>
      <c r="AI119" s="221">
        <v>18.05</v>
      </c>
      <c r="AJ119" s="221">
        <v>5.45</v>
      </c>
      <c r="AK119" s="221">
        <v>1.92</v>
      </c>
      <c r="AL119" s="221">
        <v>4.6900000000000004</v>
      </c>
      <c r="AM119" s="221">
        <v>0.77</v>
      </c>
      <c r="AN119" s="221">
        <v>4.2699999999999996</v>
      </c>
      <c r="AO119" s="221">
        <v>0.89800000000000002</v>
      </c>
      <c r="AP119" s="221">
        <v>2.42</v>
      </c>
      <c r="AQ119" s="221">
        <v>0.189</v>
      </c>
      <c r="AR119" s="221">
        <v>1.89</v>
      </c>
      <c r="AS119" s="221">
        <v>0.25800000000000001</v>
      </c>
      <c r="AT119" s="221">
        <v>2.69</v>
      </c>
      <c r="AU119" s="221">
        <v>0.83199999999999996</v>
      </c>
      <c r="AV119" s="221">
        <v>1.05</v>
      </c>
      <c r="AW119" s="221">
        <v>0.36699999999999999</v>
      </c>
      <c r="AX119" s="223">
        <v>1149.4056599999999</v>
      </c>
      <c r="AY119" s="221">
        <v>85.145399999999995</v>
      </c>
      <c r="AZ119" s="223">
        <v>57.637799999999999</v>
      </c>
    </row>
    <row r="120" spans="1:52" x14ac:dyDescent="0.35">
      <c r="A120" s="301" t="s">
        <v>1521</v>
      </c>
      <c r="B120" s="301">
        <v>1960.027</v>
      </c>
      <c r="C120" s="301">
        <v>426.72</v>
      </c>
      <c r="D120" s="221">
        <v>51.183199999999999</v>
      </c>
      <c r="E120" s="221">
        <v>2.6987000000000001</v>
      </c>
      <c r="F120" s="221">
        <v>14.158200000000001</v>
      </c>
      <c r="G120" s="222">
        <v>5.4699999999999999E-2</v>
      </c>
      <c r="H120" s="221">
        <v>8.5996000000000006</v>
      </c>
      <c r="I120" s="222">
        <v>0.12180000000000001</v>
      </c>
      <c r="J120" s="221">
        <v>6.6337000000000002</v>
      </c>
      <c r="K120" s="221">
        <v>13.125400000000001</v>
      </c>
      <c r="L120" s="221">
        <v>2.3582999999999998</v>
      </c>
      <c r="M120" s="222">
        <v>2.8400000000000002E-2</v>
      </c>
      <c r="N120" s="222">
        <v>0.51470000000000005</v>
      </c>
      <c r="O120" s="222">
        <v>0.308</v>
      </c>
      <c r="P120" s="222">
        <v>7.1800000000000003E-2</v>
      </c>
      <c r="Q120" s="222">
        <v>1.72E-2</v>
      </c>
      <c r="R120" s="222">
        <v>0.23480000000000001</v>
      </c>
      <c r="S120" s="221">
        <v>100.10850000000001</v>
      </c>
      <c r="T120" s="221">
        <v>122.541485222425</v>
      </c>
      <c r="U120" s="221">
        <v>0.52468410746257399</v>
      </c>
      <c r="V120" s="221">
        <v>2.9356519999654198</v>
      </c>
      <c r="W120" s="221">
        <v>1.5380505790789201</v>
      </c>
      <c r="X120" s="221">
        <v>31.75</v>
      </c>
      <c r="Y120" s="221">
        <v>365.85</v>
      </c>
      <c r="Z120" s="221">
        <v>10.17</v>
      </c>
      <c r="AA120" s="221">
        <v>351.95</v>
      </c>
      <c r="AB120" s="221">
        <v>25.12</v>
      </c>
      <c r="AC120" s="221">
        <v>134.49</v>
      </c>
      <c r="AD120" s="221">
        <v>14.96</v>
      </c>
      <c r="AE120" s="221">
        <v>126.73</v>
      </c>
      <c r="AF120" s="221">
        <v>15.59</v>
      </c>
      <c r="AG120" s="221">
        <v>36.700000000000003</v>
      </c>
      <c r="AH120" s="221">
        <v>5.15</v>
      </c>
      <c r="AI120" s="221">
        <v>22.67</v>
      </c>
      <c r="AJ120" s="221">
        <v>5.69</v>
      </c>
      <c r="AK120" s="221">
        <v>2.1</v>
      </c>
      <c r="AL120" s="221">
        <v>5.98</v>
      </c>
      <c r="AM120" s="221">
        <v>0.88600000000000001</v>
      </c>
      <c r="AN120" s="221">
        <v>4.74</v>
      </c>
      <c r="AO120" s="221">
        <v>0.95299999999999996</v>
      </c>
      <c r="AP120" s="221">
        <v>2.27</v>
      </c>
      <c r="AQ120" s="221">
        <v>0.33900000000000002</v>
      </c>
      <c r="AR120" s="221">
        <v>2.2400000000000002</v>
      </c>
      <c r="AS120" s="221">
        <v>0.28999999999999998</v>
      </c>
      <c r="AT120" s="221">
        <v>3.37</v>
      </c>
      <c r="AU120" s="221">
        <v>0.94699999999999995</v>
      </c>
      <c r="AV120" s="221">
        <v>1.1599999999999999</v>
      </c>
      <c r="AW120" s="221">
        <v>0.33100000000000002</v>
      </c>
      <c r="AX120" s="223">
        <v>1147.33737</v>
      </c>
      <c r="AY120" s="221">
        <v>86.308899999999994</v>
      </c>
      <c r="AZ120" s="223">
        <v>60.447499999999998</v>
      </c>
    </row>
    <row r="121" spans="1:52" x14ac:dyDescent="0.35">
      <c r="A121" s="301" t="s">
        <v>1522</v>
      </c>
      <c r="B121" s="301">
        <v>1960.027</v>
      </c>
      <c r="C121" s="301">
        <v>426.72</v>
      </c>
      <c r="D121" s="221">
        <v>51.119900000000001</v>
      </c>
      <c r="E121" s="221">
        <v>2.3386999999999998</v>
      </c>
      <c r="F121" s="221">
        <v>12.943099999999999</v>
      </c>
      <c r="G121" s="222">
        <v>3.2199999999999999E-2</v>
      </c>
      <c r="H121" s="221">
        <v>12.076599999999999</v>
      </c>
      <c r="I121" s="222">
        <v>0.17899999999999999</v>
      </c>
      <c r="J121" s="221">
        <v>6.1614000000000004</v>
      </c>
      <c r="K121" s="221">
        <v>11.310600000000001</v>
      </c>
      <c r="L121" s="221">
        <v>1.9544999999999999</v>
      </c>
      <c r="M121" s="222">
        <v>2.9600000000000001E-2</v>
      </c>
      <c r="N121" s="222">
        <v>0.45910000000000001</v>
      </c>
      <c r="O121" s="222">
        <v>0.25950000000000001</v>
      </c>
      <c r="P121" s="222">
        <v>7.6399999999999996E-2</v>
      </c>
      <c r="Q121" s="222">
        <v>0.02</v>
      </c>
      <c r="R121" s="222">
        <v>0.24660000000000001</v>
      </c>
      <c r="S121" s="221">
        <v>99.2072</v>
      </c>
      <c r="T121" s="221">
        <v>256.56456506695503</v>
      </c>
      <c r="U121" s="221">
        <v>0.53983777871467897</v>
      </c>
      <c r="V121" s="221">
        <v>4.23959979970126</v>
      </c>
      <c r="W121" s="221">
        <v>1.2574340543770099</v>
      </c>
      <c r="X121" s="221">
        <v>25.27</v>
      </c>
      <c r="Y121" s="221">
        <v>280.8</v>
      </c>
      <c r="Z121" s="221">
        <v>7.36</v>
      </c>
      <c r="AA121" s="221">
        <v>319.77999999999997</v>
      </c>
      <c r="AB121" s="221">
        <v>22.44</v>
      </c>
      <c r="AC121" s="221">
        <v>118.68</v>
      </c>
      <c r="AD121" s="221">
        <v>14.15</v>
      </c>
      <c r="AE121" s="221">
        <v>110.36</v>
      </c>
      <c r="AF121" s="221">
        <v>11.99</v>
      </c>
      <c r="AG121" s="221">
        <v>34.04</v>
      </c>
      <c r="AH121" s="221">
        <v>4.4800000000000004</v>
      </c>
      <c r="AI121" s="221">
        <v>19.190000000000001</v>
      </c>
      <c r="AJ121" s="221">
        <v>5.57</v>
      </c>
      <c r="AK121" s="221">
        <v>1.92</v>
      </c>
      <c r="AL121" s="221">
        <v>5.62</v>
      </c>
      <c r="AM121" s="221">
        <v>0.73799999999999999</v>
      </c>
      <c r="AN121" s="221">
        <v>4.88</v>
      </c>
      <c r="AO121" s="221">
        <v>0.83899999999999997</v>
      </c>
      <c r="AP121" s="221">
        <v>1.88</v>
      </c>
      <c r="AQ121" s="221">
        <v>0.33600000000000002</v>
      </c>
      <c r="AR121" s="221">
        <v>2.4700000000000002</v>
      </c>
      <c r="AS121" s="221">
        <v>0.26800000000000002</v>
      </c>
      <c r="AT121" s="221">
        <v>3.14</v>
      </c>
      <c r="AU121" s="221">
        <v>0.74</v>
      </c>
      <c r="AV121" s="221">
        <v>1.43</v>
      </c>
      <c r="AW121" s="221">
        <v>0.34300000000000003</v>
      </c>
      <c r="AX121" s="223">
        <v>1137.8441399999999</v>
      </c>
      <c r="AY121" s="221">
        <v>78.869399999999999</v>
      </c>
      <c r="AZ121" s="223">
        <v>50.268300000000004</v>
      </c>
    </row>
    <row r="122" spans="1:52" x14ac:dyDescent="0.35">
      <c r="A122" s="301" t="s">
        <v>1523</v>
      </c>
      <c r="B122" s="301">
        <v>1960.027</v>
      </c>
      <c r="C122" s="301">
        <v>426.72</v>
      </c>
      <c r="D122" s="221">
        <v>50.477899999999998</v>
      </c>
      <c r="E122" s="221">
        <v>2.4971999999999999</v>
      </c>
      <c r="F122" s="221">
        <v>12.8164</v>
      </c>
      <c r="G122" s="222">
        <v>0.04</v>
      </c>
      <c r="H122" s="221">
        <v>12.518700000000001</v>
      </c>
      <c r="I122" s="222">
        <v>0.1968</v>
      </c>
      <c r="J122" s="221">
        <v>6.0755999999999997</v>
      </c>
      <c r="K122" s="221">
        <v>11.9495</v>
      </c>
      <c r="L122" s="221">
        <v>2.1299000000000001</v>
      </c>
      <c r="M122" s="222">
        <v>8.3000000000000001E-3</v>
      </c>
      <c r="N122" s="222">
        <v>0.438</v>
      </c>
      <c r="O122" s="222">
        <v>0.2586</v>
      </c>
      <c r="P122" s="222">
        <v>7.3999999999999996E-2</v>
      </c>
      <c r="Q122" s="222">
        <v>1.89E-2</v>
      </c>
      <c r="R122" s="222">
        <v>0.2873</v>
      </c>
      <c r="S122" s="221">
        <v>99.787099999999995</v>
      </c>
      <c r="T122" s="221">
        <v>286.49603906494798</v>
      </c>
      <c r="U122" s="221">
        <v>0.50602134690461298</v>
      </c>
      <c r="V122" s="221">
        <v>4.1301995864870404</v>
      </c>
      <c r="W122" s="221">
        <v>1.43962225193098</v>
      </c>
      <c r="X122" s="221">
        <v>29.99</v>
      </c>
      <c r="Y122" s="221">
        <v>333.74</v>
      </c>
      <c r="Z122" s="221">
        <v>9.8800000000000008</v>
      </c>
      <c r="AA122" s="221">
        <v>304.47000000000003</v>
      </c>
      <c r="AB122" s="221">
        <v>21.87</v>
      </c>
      <c r="AC122" s="221">
        <v>137.78</v>
      </c>
      <c r="AD122" s="221">
        <v>17.149999999999999</v>
      </c>
      <c r="AE122" s="221">
        <v>123.02</v>
      </c>
      <c r="AF122" s="221">
        <v>16.73</v>
      </c>
      <c r="AG122" s="221">
        <v>33.340000000000003</v>
      </c>
      <c r="AH122" s="221">
        <v>4.9800000000000004</v>
      </c>
      <c r="AI122" s="221">
        <v>19.670000000000002</v>
      </c>
      <c r="AJ122" s="221">
        <v>5.66</v>
      </c>
      <c r="AK122" s="221">
        <v>2.2200000000000002</v>
      </c>
      <c r="AL122" s="221">
        <v>4.41</v>
      </c>
      <c r="AM122" s="221">
        <v>0.748</v>
      </c>
      <c r="AN122" s="221">
        <v>4.74</v>
      </c>
      <c r="AO122" s="221">
        <v>0.93</v>
      </c>
      <c r="AP122" s="221">
        <v>2.0299999999999998</v>
      </c>
      <c r="AQ122" s="221">
        <v>0.32</v>
      </c>
      <c r="AR122" s="221">
        <v>2.09</v>
      </c>
      <c r="AS122" s="221">
        <v>0.26</v>
      </c>
      <c r="AT122" s="221">
        <v>2.97</v>
      </c>
      <c r="AU122" s="221">
        <v>0.75</v>
      </c>
      <c r="AV122" s="221">
        <v>1.1200000000000001</v>
      </c>
      <c r="AW122" s="221">
        <v>0.36099999999999999</v>
      </c>
      <c r="AX122" s="223">
        <v>1136.1195600000001</v>
      </c>
      <c r="AY122" s="221">
        <v>78.935699999999997</v>
      </c>
      <c r="AZ122" s="223">
        <v>49.018999999999998</v>
      </c>
    </row>
    <row r="123" spans="1:52" x14ac:dyDescent="0.35">
      <c r="A123" s="301" t="s">
        <v>1524</v>
      </c>
      <c r="B123" s="301">
        <v>1960.027</v>
      </c>
      <c r="C123" s="301">
        <v>426.72</v>
      </c>
      <c r="D123" s="221">
        <v>52.526449999999997</v>
      </c>
      <c r="E123" s="221">
        <v>2.5021499999999999</v>
      </c>
      <c r="F123" s="221">
        <v>13.5032</v>
      </c>
      <c r="G123" s="222">
        <v>4.3549999999999998E-2</v>
      </c>
      <c r="H123" s="221">
        <v>9.3130000000000006</v>
      </c>
      <c r="I123" s="222">
        <v>0.14319999999999999</v>
      </c>
      <c r="J123" s="221">
        <v>6.4325000000000001</v>
      </c>
      <c r="K123" s="221">
        <v>12.002000000000001</v>
      </c>
      <c r="L123" s="221">
        <v>2.3677999999999999</v>
      </c>
      <c r="M123" s="222">
        <v>1.915E-2</v>
      </c>
      <c r="N123" s="222">
        <v>0.4985</v>
      </c>
      <c r="O123" s="222">
        <v>0.29749999999999999</v>
      </c>
      <c r="P123" s="222">
        <v>4.7E-2</v>
      </c>
      <c r="Q123" s="222">
        <v>1.975E-2</v>
      </c>
      <c r="R123" s="222">
        <v>0.18525</v>
      </c>
      <c r="S123" s="221">
        <v>99.900999999999996</v>
      </c>
      <c r="T123" s="221">
        <v>123.666756404013</v>
      </c>
      <c r="U123" s="221">
        <v>0.51695615868204403</v>
      </c>
      <c r="V123" s="221">
        <v>3.4742852177511301</v>
      </c>
      <c r="W123" s="221">
        <v>1.6082671664513799</v>
      </c>
      <c r="X123" s="221">
        <v>36.93</v>
      </c>
      <c r="Y123" s="221">
        <v>356.23</v>
      </c>
      <c r="Z123" s="221">
        <v>8.27</v>
      </c>
      <c r="AA123" s="221">
        <v>329.48</v>
      </c>
      <c r="AB123" s="221">
        <v>21.34</v>
      </c>
      <c r="AC123" s="221">
        <v>117.51</v>
      </c>
      <c r="AD123" s="221">
        <v>11.39</v>
      </c>
      <c r="AE123" s="221">
        <v>108.57</v>
      </c>
      <c r="AF123" s="221">
        <v>13.13</v>
      </c>
      <c r="AG123" s="221">
        <v>29.66</v>
      </c>
      <c r="AH123" s="221">
        <v>4.26</v>
      </c>
      <c r="AI123" s="221">
        <v>18.77</v>
      </c>
      <c r="AJ123" s="221">
        <v>5.49</v>
      </c>
      <c r="AK123" s="221">
        <v>1.92</v>
      </c>
      <c r="AL123" s="221">
        <v>4.41</v>
      </c>
      <c r="AM123" s="221">
        <v>0.86599999999999999</v>
      </c>
      <c r="AN123" s="221">
        <v>4.45</v>
      </c>
      <c r="AO123" s="221">
        <v>0.872</v>
      </c>
      <c r="AP123" s="221">
        <v>2.2999999999999998</v>
      </c>
      <c r="AQ123" s="221">
        <v>0.27900000000000003</v>
      </c>
      <c r="AR123" s="221">
        <v>2.29</v>
      </c>
      <c r="AS123" s="221">
        <v>0.25600000000000001</v>
      </c>
      <c r="AT123" s="221">
        <v>3.07</v>
      </c>
      <c r="AU123" s="221">
        <v>0.78</v>
      </c>
      <c r="AV123" s="221">
        <v>0.92</v>
      </c>
      <c r="AW123" s="221">
        <v>0.30199999999999999</v>
      </c>
      <c r="AX123" s="223">
        <v>1143.2932499999999</v>
      </c>
      <c r="AY123" s="221">
        <v>84.080500000000001</v>
      </c>
      <c r="AZ123" s="223">
        <v>57.7776</v>
      </c>
    </row>
    <row r="124" spans="1:52" x14ac:dyDescent="0.35">
      <c r="A124" s="301" t="s">
        <v>1525</v>
      </c>
      <c r="B124" s="301">
        <v>1960.027</v>
      </c>
      <c r="C124" s="301">
        <v>426.72</v>
      </c>
      <c r="D124" s="221">
        <v>50.98265</v>
      </c>
      <c r="E124" s="221">
        <v>3.0406</v>
      </c>
      <c r="F124" s="221">
        <v>13.83475</v>
      </c>
      <c r="G124" s="222">
        <v>7.5399999999999995E-2</v>
      </c>
      <c r="H124" s="221">
        <v>8.0973500000000005</v>
      </c>
      <c r="I124" s="222">
        <v>0.12415</v>
      </c>
      <c r="J124" s="221">
        <v>6.9078499999999998</v>
      </c>
      <c r="K124" s="221">
        <v>13.34225</v>
      </c>
      <c r="L124" s="221">
        <v>2.55775</v>
      </c>
      <c r="M124" s="222">
        <v>3.2750000000000001E-2</v>
      </c>
      <c r="N124" s="222">
        <v>0.42685000000000001</v>
      </c>
      <c r="O124" s="222">
        <v>0.34725</v>
      </c>
      <c r="P124" s="222">
        <v>8.0250000000000002E-2</v>
      </c>
      <c r="Q124" s="222">
        <v>1.2800000000000001E-2</v>
      </c>
      <c r="R124" s="222">
        <v>0.34025</v>
      </c>
      <c r="S124" s="221">
        <v>100.2029</v>
      </c>
      <c r="T124" s="221">
        <v>193.030993848805</v>
      </c>
      <c r="U124" s="221">
        <v>0.53313685449526804</v>
      </c>
      <c r="V124" s="221">
        <v>3.3630009827547398</v>
      </c>
      <c r="W124" s="221">
        <v>1.59394736246258</v>
      </c>
      <c r="X124" s="221">
        <v>30.7</v>
      </c>
      <c r="Y124" s="221">
        <v>335.57</v>
      </c>
      <c r="Z124" s="221">
        <v>8.01</v>
      </c>
      <c r="AA124" s="221">
        <v>308.58</v>
      </c>
      <c r="AB124" s="221">
        <v>25.59</v>
      </c>
      <c r="AC124" s="221">
        <v>134.54</v>
      </c>
      <c r="AD124" s="221">
        <v>9.6</v>
      </c>
      <c r="AE124" s="221">
        <v>89.88</v>
      </c>
      <c r="AF124" s="221">
        <v>10.050000000000001</v>
      </c>
      <c r="AG124" s="221">
        <v>27.04</v>
      </c>
      <c r="AH124" s="221">
        <v>4.07</v>
      </c>
      <c r="AI124" s="221">
        <v>19.72</v>
      </c>
      <c r="AJ124" s="221">
        <v>6.35</v>
      </c>
      <c r="AK124" s="221">
        <v>2.14</v>
      </c>
      <c r="AL124" s="221">
        <v>5.71</v>
      </c>
      <c r="AM124" s="221">
        <v>0.98799999999999999</v>
      </c>
      <c r="AN124" s="221">
        <v>5.94</v>
      </c>
      <c r="AO124" s="221">
        <v>1.0069999999999999</v>
      </c>
      <c r="AP124" s="221">
        <v>2.35</v>
      </c>
      <c r="AQ124" s="221">
        <v>0.32800000000000001</v>
      </c>
      <c r="AR124" s="221">
        <v>2.38</v>
      </c>
      <c r="AS124" s="221">
        <v>0.33200000000000002</v>
      </c>
      <c r="AT124" s="221">
        <v>3.64</v>
      </c>
      <c r="AU124" s="221">
        <v>0.54800000000000004</v>
      </c>
      <c r="AV124" s="221">
        <v>0.91</v>
      </c>
      <c r="AW124" s="221">
        <v>0.193</v>
      </c>
      <c r="AX124" s="223">
        <v>1152.8477849999999</v>
      </c>
      <c r="AY124" s="221">
        <v>88.233400000000003</v>
      </c>
      <c r="AZ124" s="223">
        <v>62.827399999999997</v>
      </c>
    </row>
    <row r="125" spans="1:52" x14ac:dyDescent="0.35">
      <c r="A125" s="301" t="s">
        <v>1526</v>
      </c>
      <c r="B125" s="301">
        <v>1960.027</v>
      </c>
      <c r="C125" s="301">
        <v>426.72</v>
      </c>
      <c r="D125" s="221">
        <v>51.421300000000002</v>
      </c>
      <c r="E125" s="221">
        <v>2.9681000000000002</v>
      </c>
      <c r="F125" s="221">
        <v>14.008800000000001</v>
      </c>
      <c r="G125" s="222">
        <v>4.9200000000000001E-2</v>
      </c>
      <c r="H125" s="221">
        <v>7.7485999999999997</v>
      </c>
      <c r="I125" s="222">
        <v>8.8400000000000006E-2</v>
      </c>
      <c r="J125" s="221">
        <v>6.9100999999999999</v>
      </c>
      <c r="K125" s="221">
        <v>13.3437</v>
      </c>
      <c r="L125" s="221">
        <v>2.5173000000000001</v>
      </c>
      <c r="M125" s="222">
        <v>3.3399999999999999E-2</v>
      </c>
      <c r="N125" s="222">
        <v>0.46479999999999999</v>
      </c>
      <c r="O125" s="222">
        <v>0.60040000000000004</v>
      </c>
      <c r="P125" s="222">
        <v>7.9200000000000007E-2</v>
      </c>
      <c r="Q125" s="222">
        <v>1.2500000000000001E-2</v>
      </c>
      <c r="R125" s="222">
        <v>0.2656</v>
      </c>
      <c r="S125" s="221">
        <v>100.51139999999999</v>
      </c>
      <c r="T125" s="221">
        <v>34.196449162542002</v>
      </c>
      <c r="U125" s="221">
        <v>0.52500467070526502</v>
      </c>
      <c r="V125" s="221">
        <v>3.0731302421831899</v>
      </c>
      <c r="W125" s="221">
        <v>1.2452848908409899</v>
      </c>
      <c r="X125" s="221">
        <v>32.33</v>
      </c>
      <c r="Y125" s="221">
        <v>363.13</v>
      </c>
      <c r="Z125" s="221">
        <v>7.97</v>
      </c>
      <c r="AA125" s="221">
        <v>344.43</v>
      </c>
      <c r="AB125" s="221">
        <v>25.68</v>
      </c>
      <c r="AC125" s="221">
        <v>99.67</v>
      </c>
      <c r="AD125" s="221">
        <v>11.56</v>
      </c>
      <c r="AE125" s="221">
        <v>105.07</v>
      </c>
      <c r="AF125" s="221">
        <v>10.27</v>
      </c>
      <c r="AG125" s="221">
        <v>26.69</v>
      </c>
      <c r="AH125" s="221">
        <v>4.13</v>
      </c>
      <c r="AI125" s="221">
        <v>21.73</v>
      </c>
      <c r="AJ125" s="221">
        <v>6.1</v>
      </c>
      <c r="AK125" s="221">
        <v>2.42</v>
      </c>
      <c r="AL125" s="221">
        <v>7.37</v>
      </c>
      <c r="AM125" s="221">
        <v>1.07</v>
      </c>
      <c r="AN125" s="221">
        <v>5.66</v>
      </c>
      <c r="AO125" s="221">
        <v>1.1200000000000001</v>
      </c>
      <c r="AP125" s="221">
        <v>2.85</v>
      </c>
      <c r="AQ125" s="221">
        <v>0.34</v>
      </c>
      <c r="AR125" s="221">
        <v>2.0099999999999998</v>
      </c>
      <c r="AS125" s="221">
        <v>0.309</v>
      </c>
      <c r="AT125" s="221">
        <v>4.34</v>
      </c>
      <c r="AU125" s="221">
        <v>0.75</v>
      </c>
      <c r="AV125" s="221">
        <v>0.95</v>
      </c>
      <c r="AW125" s="221">
        <v>0.39100000000000001</v>
      </c>
      <c r="AX125" s="223">
        <v>1152.89301</v>
      </c>
      <c r="AY125" s="221">
        <v>88.045199999999994</v>
      </c>
      <c r="AZ125" s="223">
        <v>63.857199999999999</v>
      </c>
    </row>
    <row r="126" spans="1:52" x14ac:dyDescent="0.35">
      <c r="A126" s="301" t="s">
        <v>1527</v>
      </c>
      <c r="B126" s="301">
        <v>1960.027</v>
      </c>
      <c r="C126" s="301">
        <v>426.72</v>
      </c>
      <c r="D126" s="221">
        <v>51.310499999999998</v>
      </c>
      <c r="E126" s="221">
        <v>2.6880000000000002</v>
      </c>
      <c r="F126" s="221">
        <v>13.927199999999999</v>
      </c>
      <c r="G126" s="222">
        <v>5.0700000000000002E-2</v>
      </c>
      <c r="H126" s="221">
        <v>8.7690999999999999</v>
      </c>
      <c r="I126" s="222">
        <v>0.12790000000000001</v>
      </c>
      <c r="J126" s="221">
        <v>6.6726000000000001</v>
      </c>
      <c r="K126" s="221">
        <v>12.743600000000001</v>
      </c>
      <c r="L126" s="221">
        <v>2.5804</v>
      </c>
      <c r="M126" s="222">
        <v>2.3E-2</v>
      </c>
      <c r="N126" s="222">
        <v>0.53420000000000001</v>
      </c>
      <c r="O126" s="222">
        <v>0.34239999999999998</v>
      </c>
      <c r="P126" s="222">
        <v>6.3200000000000006E-2</v>
      </c>
      <c r="Q126" s="222">
        <v>1.2200000000000001E-2</v>
      </c>
      <c r="R126" s="222">
        <v>4.82E-2</v>
      </c>
      <c r="S126" s="221">
        <v>99.893199999999993</v>
      </c>
      <c r="T126" s="221">
        <v>28.797551834950301</v>
      </c>
      <c r="U126" s="221">
        <v>0.50850958534159096</v>
      </c>
      <c r="V126" s="221">
        <v>3.33849824901568</v>
      </c>
      <c r="W126" s="221">
        <v>1.65194285402232</v>
      </c>
      <c r="X126" s="221">
        <v>31.95</v>
      </c>
      <c r="Y126" s="221">
        <v>328.15</v>
      </c>
      <c r="Z126" s="221">
        <v>10.18</v>
      </c>
      <c r="AA126" s="221">
        <v>377.77</v>
      </c>
      <c r="AB126" s="221">
        <v>23.18</v>
      </c>
      <c r="AC126" s="221">
        <v>163.32</v>
      </c>
      <c r="AD126" s="221">
        <v>13.83</v>
      </c>
      <c r="AE126" s="221">
        <v>131.37</v>
      </c>
      <c r="AF126" s="221">
        <v>13.93</v>
      </c>
      <c r="AG126" s="221">
        <v>35.909999999999997</v>
      </c>
      <c r="AH126" s="221">
        <v>4.96</v>
      </c>
      <c r="AI126" s="221">
        <v>26.3</v>
      </c>
      <c r="AJ126" s="221">
        <v>6.03</v>
      </c>
      <c r="AK126" s="221">
        <v>2.5299999999999998</v>
      </c>
      <c r="AL126" s="221">
        <v>6.79</v>
      </c>
      <c r="AM126" s="221">
        <v>0.96099999999999997</v>
      </c>
      <c r="AN126" s="221">
        <v>5.34</v>
      </c>
      <c r="AO126" s="221">
        <v>1.109</v>
      </c>
      <c r="AP126" s="221">
        <v>2.36</v>
      </c>
      <c r="AQ126" s="221">
        <v>0.27700000000000002</v>
      </c>
      <c r="AR126" s="221">
        <v>2.13</v>
      </c>
      <c r="AS126" s="221">
        <v>0.33400000000000002</v>
      </c>
      <c r="AT126" s="221">
        <v>4.99</v>
      </c>
      <c r="AU126" s="221">
        <v>0.87</v>
      </c>
      <c r="AV126" s="221">
        <v>0.56000000000000005</v>
      </c>
      <c r="AW126" s="221">
        <v>0.34599999999999997</v>
      </c>
      <c r="AX126" s="223">
        <v>1148.1192599999999</v>
      </c>
      <c r="AY126" s="221">
        <v>86.123599999999996</v>
      </c>
      <c r="AZ126" s="223">
        <v>60.120199999999997</v>
      </c>
    </row>
    <row r="127" spans="1:52" x14ac:dyDescent="0.35">
      <c r="A127" s="301" t="s">
        <v>1528</v>
      </c>
      <c r="B127" s="301">
        <v>1960.027</v>
      </c>
      <c r="C127" s="301">
        <v>426.72</v>
      </c>
      <c r="D127" s="221">
        <v>51.403599999999997</v>
      </c>
      <c r="E127" s="221">
        <v>2.6406499999999999</v>
      </c>
      <c r="F127" s="221">
        <v>13.606199999999999</v>
      </c>
      <c r="G127" s="222">
        <v>5.0900000000000001E-2</v>
      </c>
      <c r="H127" s="221">
        <v>9.0845000000000002</v>
      </c>
      <c r="I127" s="222">
        <v>0.15425</v>
      </c>
      <c r="J127" s="221">
        <v>6.6914999999999996</v>
      </c>
      <c r="K127" s="221">
        <v>12.722899999999999</v>
      </c>
      <c r="L127" s="221">
        <v>2.4768500000000002</v>
      </c>
      <c r="M127" s="222">
        <v>1.7149999999999999E-2</v>
      </c>
      <c r="N127" s="222">
        <v>0.42359999999999998</v>
      </c>
      <c r="O127" s="222">
        <v>0.34050000000000002</v>
      </c>
      <c r="P127" s="222">
        <v>7.6249999999999998E-2</v>
      </c>
      <c r="Q127" s="222">
        <v>1.6400000000000001E-2</v>
      </c>
      <c r="R127" s="222">
        <v>0.1118</v>
      </c>
      <c r="S127" s="221">
        <v>99.817049999999995</v>
      </c>
      <c r="T127" s="221">
        <v>159.727545242774</v>
      </c>
      <c r="U127" s="221">
        <v>0.52080407393822903</v>
      </c>
      <c r="V127" s="221">
        <v>3.2405624440452701</v>
      </c>
      <c r="W127" s="221">
        <v>1.67130278671963</v>
      </c>
      <c r="X127" s="221">
        <v>33.26</v>
      </c>
      <c r="Y127" s="221">
        <v>366.65</v>
      </c>
      <c r="Z127" s="221">
        <v>9.5</v>
      </c>
      <c r="AA127" s="221">
        <v>351.75</v>
      </c>
      <c r="AB127" s="221">
        <v>24.46</v>
      </c>
      <c r="AC127" s="221">
        <v>148.96</v>
      </c>
      <c r="AD127" s="221">
        <v>13.23</v>
      </c>
      <c r="AE127" s="221">
        <v>117.34</v>
      </c>
      <c r="AF127" s="221">
        <v>14.09</v>
      </c>
      <c r="AG127" s="221">
        <v>34.869999999999997</v>
      </c>
      <c r="AH127" s="221">
        <v>4.72</v>
      </c>
      <c r="AI127" s="221">
        <v>28.24</v>
      </c>
      <c r="AJ127" s="221">
        <v>6.37</v>
      </c>
      <c r="AK127" s="221">
        <v>2.33</v>
      </c>
      <c r="AL127" s="221">
        <v>5.27</v>
      </c>
      <c r="AM127" s="221">
        <v>0.95</v>
      </c>
      <c r="AN127" s="221">
        <v>4.47</v>
      </c>
      <c r="AO127" s="221">
        <v>1.0900000000000001</v>
      </c>
      <c r="AP127" s="221">
        <v>2.23</v>
      </c>
      <c r="AQ127" s="221">
        <v>0.25600000000000001</v>
      </c>
      <c r="AR127" s="221">
        <v>1.75</v>
      </c>
      <c r="AS127" s="221">
        <v>0.34799999999999998</v>
      </c>
      <c r="AT127" s="221">
        <v>4.1399999999999997</v>
      </c>
      <c r="AU127" s="221">
        <v>0.81</v>
      </c>
      <c r="AV127" s="221">
        <v>1.38</v>
      </c>
      <c r="AW127" s="221">
        <v>0.39100000000000001</v>
      </c>
      <c r="AX127" s="223">
        <v>1148.4991500000001</v>
      </c>
      <c r="AY127" s="221">
        <v>86.323099999999997</v>
      </c>
      <c r="AZ127" s="223">
        <v>59.338299999999997</v>
      </c>
    </row>
    <row r="128" spans="1:52" x14ac:dyDescent="0.35">
      <c r="A128" s="301" t="s">
        <v>1529</v>
      </c>
      <c r="B128" s="301">
        <v>1960.027</v>
      </c>
      <c r="C128" s="301">
        <v>426.72</v>
      </c>
      <c r="D128" s="221">
        <v>50.968499999999999</v>
      </c>
      <c r="E128" s="221">
        <v>3.0779000000000001</v>
      </c>
      <c r="F128" s="221">
        <v>13.9085</v>
      </c>
      <c r="G128" s="222">
        <v>5.2499999999999998E-2</v>
      </c>
      <c r="H128" s="221">
        <v>9.1786999999999992</v>
      </c>
      <c r="I128" s="222">
        <v>0.13039999999999999</v>
      </c>
      <c r="J128" s="221">
        <v>6.6154000000000002</v>
      </c>
      <c r="K128" s="221">
        <v>12.624499999999999</v>
      </c>
      <c r="L128" s="221">
        <v>2.4712000000000001</v>
      </c>
      <c r="M128" s="222">
        <v>3.56E-2</v>
      </c>
      <c r="N128" s="222">
        <v>0.55489999999999995</v>
      </c>
      <c r="O128" s="222">
        <v>0.32779999999999998</v>
      </c>
      <c r="P128" s="222">
        <v>7.7700000000000005E-2</v>
      </c>
      <c r="Q128" s="222">
        <v>2.0400000000000001E-2</v>
      </c>
      <c r="R128" s="222">
        <v>0.25900000000000001</v>
      </c>
      <c r="S128" s="221">
        <v>100.303</v>
      </c>
      <c r="T128" s="221">
        <v>165.12727450096099</v>
      </c>
      <c r="U128" s="221">
        <v>0.522795100864899</v>
      </c>
      <c r="V128" s="221">
        <v>3.3312174356256499</v>
      </c>
      <c r="W128" s="221">
        <v>1.44968841471721</v>
      </c>
      <c r="X128" s="221">
        <v>30.37</v>
      </c>
      <c r="Y128" s="221">
        <v>314.70999999999998</v>
      </c>
      <c r="Z128" s="221">
        <v>7.94</v>
      </c>
      <c r="AA128" s="221">
        <v>309.3</v>
      </c>
      <c r="AB128" s="221">
        <v>21.31</v>
      </c>
      <c r="AC128" s="221">
        <v>138.16999999999999</v>
      </c>
      <c r="AD128" s="221">
        <v>11.11</v>
      </c>
      <c r="AE128" s="221">
        <v>99.09</v>
      </c>
      <c r="AF128" s="221">
        <v>12.41</v>
      </c>
      <c r="AG128" s="221">
        <v>27.49</v>
      </c>
      <c r="AH128" s="221">
        <v>3.89</v>
      </c>
      <c r="AI128" s="221">
        <v>20.13</v>
      </c>
      <c r="AJ128" s="221">
        <v>5.16</v>
      </c>
      <c r="AK128" s="221">
        <v>2.17</v>
      </c>
      <c r="AL128" s="221">
        <v>5.79</v>
      </c>
      <c r="AM128" s="221">
        <v>0.84099999999999997</v>
      </c>
      <c r="AN128" s="221">
        <v>5.49</v>
      </c>
      <c r="AO128" s="221">
        <v>0.93700000000000006</v>
      </c>
      <c r="AP128" s="221">
        <v>2.34</v>
      </c>
      <c r="AQ128" s="221">
        <v>0.308</v>
      </c>
      <c r="AR128" s="221">
        <v>2.15</v>
      </c>
      <c r="AS128" s="221">
        <v>0.215</v>
      </c>
      <c r="AT128" s="221">
        <v>4.18</v>
      </c>
      <c r="AU128" s="221">
        <v>0.68400000000000005</v>
      </c>
      <c r="AV128" s="221">
        <v>0.47</v>
      </c>
      <c r="AW128" s="221">
        <v>0.374</v>
      </c>
      <c r="AX128" s="223">
        <v>1146.9695400000001</v>
      </c>
      <c r="AY128" s="221">
        <v>86.092500000000001</v>
      </c>
      <c r="AZ128" s="223">
        <v>58.8123</v>
      </c>
    </row>
    <row r="129" spans="1:52" x14ac:dyDescent="0.35">
      <c r="A129" s="301" t="s">
        <v>1530</v>
      </c>
      <c r="B129" s="301">
        <v>1960.027</v>
      </c>
      <c r="C129" s="301">
        <v>426.72</v>
      </c>
      <c r="D129" s="221">
        <v>51.863100000000003</v>
      </c>
      <c r="E129" s="221">
        <v>2.7298499999999999</v>
      </c>
      <c r="F129" s="221">
        <v>13.8346</v>
      </c>
      <c r="G129" s="222">
        <v>3.9E-2</v>
      </c>
      <c r="H129" s="221">
        <v>8.7937499999999993</v>
      </c>
      <c r="I129" s="222">
        <v>0.1384</v>
      </c>
      <c r="J129" s="221">
        <v>6.5633999999999997</v>
      </c>
      <c r="K129" s="221">
        <v>12.3797</v>
      </c>
      <c r="L129" s="221">
        <v>2.5192999999999999</v>
      </c>
      <c r="M129" s="222">
        <v>1.23E-2</v>
      </c>
      <c r="N129" s="222">
        <v>0.49564999999999998</v>
      </c>
      <c r="O129" s="222">
        <v>0.31619999999999998</v>
      </c>
      <c r="P129" s="222">
        <v>6.88E-2</v>
      </c>
      <c r="Q129" s="222">
        <v>1.43E-2</v>
      </c>
      <c r="R129" s="222">
        <v>0.19944999999999999</v>
      </c>
      <c r="S129" s="221">
        <v>99.967799999999997</v>
      </c>
      <c r="T129" s="221">
        <v>69.509160547597403</v>
      </c>
      <c r="U129" s="221">
        <v>0.58013128760342403</v>
      </c>
      <c r="V129" s="221">
        <v>3.0388581102773302</v>
      </c>
      <c r="W129" s="221">
        <v>1.36580031797447</v>
      </c>
      <c r="X129" s="221">
        <v>27.99</v>
      </c>
      <c r="Y129" s="221">
        <v>301.37</v>
      </c>
      <c r="Z129" s="221">
        <v>8.7200000000000006</v>
      </c>
      <c r="AA129" s="221">
        <v>340.87</v>
      </c>
      <c r="AB129" s="221">
        <v>23.41</v>
      </c>
      <c r="AC129" s="221">
        <v>148.58000000000001</v>
      </c>
      <c r="AD129" s="221">
        <v>11.72</v>
      </c>
      <c r="AE129" s="221">
        <v>109.67</v>
      </c>
      <c r="AF129" s="221">
        <v>13.48</v>
      </c>
      <c r="AG129" s="221">
        <v>30.42</v>
      </c>
      <c r="AH129" s="221">
        <v>4.32</v>
      </c>
      <c r="AI129" s="221">
        <v>22.61</v>
      </c>
      <c r="AJ129" s="221">
        <v>6.06</v>
      </c>
      <c r="AK129" s="221">
        <v>2.0699999999999998</v>
      </c>
      <c r="AL129" s="221">
        <v>5.47</v>
      </c>
      <c r="AM129" s="221">
        <v>0.86</v>
      </c>
      <c r="AN129" s="221">
        <v>5.39</v>
      </c>
      <c r="AO129" s="221">
        <v>0.93200000000000005</v>
      </c>
      <c r="AP129" s="221">
        <v>2.2400000000000002</v>
      </c>
      <c r="AQ129" s="221">
        <v>0.29499999999999998</v>
      </c>
      <c r="AR129" s="221">
        <v>1.95</v>
      </c>
      <c r="AS129" s="221">
        <v>0.29499999999999998</v>
      </c>
      <c r="AT129" s="221">
        <v>3.98</v>
      </c>
      <c r="AU129" s="221">
        <v>0.70299999999999996</v>
      </c>
      <c r="AV129" s="221">
        <v>0.94</v>
      </c>
      <c r="AW129" s="221">
        <v>0.27800000000000002</v>
      </c>
      <c r="AX129" s="223">
        <v>1145.92434</v>
      </c>
      <c r="AY129" s="221">
        <v>86.73</v>
      </c>
      <c r="AZ129" s="223">
        <v>59.656300000000002</v>
      </c>
    </row>
    <row r="130" spans="1:52" x14ac:dyDescent="0.35">
      <c r="A130" s="301" t="s">
        <v>1531</v>
      </c>
      <c r="B130" s="301">
        <v>1960.027</v>
      </c>
      <c r="C130" s="301">
        <v>426.72</v>
      </c>
      <c r="D130" s="221">
        <v>50.852849999999997</v>
      </c>
      <c r="E130" s="221">
        <v>2.7869999999999999</v>
      </c>
      <c r="F130" s="221">
        <v>13.82375</v>
      </c>
      <c r="G130" s="222">
        <v>4.5749999999999999E-2</v>
      </c>
      <c r="H130" s="221">
        <v>9.3555499999999991</v>
      </c>
      <c r="I130" s="222">
        <v>0.1431</v>
      </c>
      <c r="J130" s="221">
        <v>6.5808999999999997</v>
      </c>
      <c r="K130" s="221">
        <v>12.795299999999999</v>
      </c>
      <c r="L130" s="221">
        <v>2.4129999999999998</v>
      </c>
      <c r="M130" s="222">
        <v>0.04</v>
      </c>
      <c r="N130" s="222">
        <v>0.46634999999999999</v>
      </c>
      <c r="O130" s="222">
        <v>0.43964999999999999</v>
      </c>
      <c r="P130" s="222">
        <v>7.2450000000000001E-2</v>
      </c>
      <c r="Q130" s="222">
        <v>2.145E-2</v>
      </c>
      <c r="R130" s="222">
        <v>0.28055000000000002</v>
      </c>
      <c r="S130" s="221">
        <v>100.11765</v>
      </c>
      <c r="T130" s="221">
        <v>146.443351383498</v>
      </c>
      <c r="U130" s="221">
        <v>0.51061214364139695</v>
      </c>
      <c r="V130" s="221">
        <v>3.29517883360595</v>
      </c>
      <c r="W130" s="221">
        <v>1.3500180407270099</v>
      </c>
      <c r="X130" s="221">
        <v>33.729999999999997</v>
      </c>
      <c r="Y130" s="221">
        <v>349.19</v>
      </c>
      <c r="Z130" s="221">
        <v>8.6300000000000008</v>
      </c>
      <c r="AA130" s="221">
        <v>355.6</v>
      </c>
      <c r="AB130" s="221">
        <v>23.69</v>
      </c>
      <c r="AC130" s="221">
        <v>141.36000000000001</v>
      </c>
      <c r="AD130" s="221">
        <v>11.89</v>
      </c>
      <c r="AE130" s="221">
        <v>108.96</v>
      </c>
      <c r="AF130" s="221">
        <v>12.55</v>
      </c>
      <c r="AG130" s="221">
        <v>31.93</v>
      </c>
      <c r="AH130" s="221">
        <v>4.3</v>
      </c>
      <c r="AI130" s="221">
        <v>20.76</v>
      </c>
      <c r="AJ130" s="221">
        <v>5.6</v>
      </c>
      <c r="AK130" s="221">
        <v>2.27</v>
      </c>
      <c r="AL130" s="221">
        <v>5.87</v>
      </c>
      <c r="AM130" s="221">
        <v>0.94799999999999995</v>
      </c>
      <c r="AN130" s="221">
        <v>5.04</v>
      </c>
      <c r="AO130" s="221">
        <v>0.96799999999999997</v>
      </c>
      <c r="AP130" s="221">
        <v>2.58</v>
      </c>
      <c r="AQ130" s="221">
        <v>0.34799999999999998</v>
      </c>
      <c r="AR130" s="221">
        <v>2.04</v>
      </c>
      <c r="AS130" s="221">
        <v>0.26700000000000002</v>
      </c>
      <c r="AT130" s="221">
        <v>3.48</v>
      </c>
      <c r="AU130" s="221">
        <v>0.71699999999999997</v>
      </c>
      <c r="AV130" s="221">
        <v>0.94</v>
      </c>
      <c r="AW130" s="221">
        <v>0.32700000000000001</v>
      </c>
      <c r="AX130" s="223">
        <v>1146.2760900000001</v>
      </c>
      <c r="AY130" s="221">
        <v>85.678700000000006</v>
      </c>
      <c r="AZ130" s="223">
        <v>58.222200000000001</v>
      </c>
    </row>
    <row r="131" spans="1:52" x14ac:dyDescent="0.35">
      <c r="A131" s="301" t="s">
        <v>1532</v>
      </c>
      <c r="B131" s="301">
        <v>1960.027</v>
      </c>
      <c r="C131" s="301">
        <v>426.72</v>
      </c>
      <c r="D131" s="221">
        <v>52.227499999999999</v>
      </c>
      <c r="E131" s="221">
        <v>2.5834000000000001</v>
      </c>
      <c r="F131" s="221">
        <v>14.146800000000001</v>
      </c>
      <c r="G131" s="222">
        <v>4.07E-2</v>
      </c>
      <c r="H131" s="221">
        <v>8.91</v>
      </c>
      <c r="I131" s="222">
        <v>0.14330000000000001</v>
      </c>
      <c r="J131" s="221">
        <v>5.9518000000000004</v>
      </c>
      <c r="K131" s="221">
        <v>12.7803</v>
      </c>
      <c r="L131" s="221">
        <v>2.5224000000000002</v>
      </c>
      <c r="M131" s="222">
        <v>2.5899999999999999E-2</v>
      </c>
      <c r="N131" s="222">
        <v>0.41</v>
      </c>
      <c r="O131" s="222">
        <v>0.29220000000000002</v>
      </c>
      <c r="P131" s="222">
        <v>6.4600000000000005E-2</v>
      </c>
      <c r="Q131" s="222">
        <v>1.2500000000000001E-2</v>
      </c>
      <c r="R131" s="222">
        <v>0.2651</v>
      </c>
      <c r="S131" s="221">
        <v>100.37649999999999</v>
      </c>
      <c r="T131" s="221">
        <v>157.59818446625201</v>
      </c>
      <c r="U131" s="221">
        <v>0.52412386068218797</v>
      </c>
      <c r="V131" s="221">
        <v>3.3055354748661201</v>
      </c>
      <c r="W131" s="221">
        <v>1.37059999193729</v>
      </c>
      <c r="X131" s="221">
        <v>37.29</v>
      </c>
      <c r="Y131" s="221">
        <v>346.57</v>
      </c>
      <c r="Z131" s="221">
        <v>5.96</v>
      </c>
      <c r="AA131" s="221">
        <v>302.95</v>
      </c>
      <c r="AB131" s="221">
        <v>24.05</v>
      </c>
      <c r="AC131" s="221">
        <v>120.42</v>
      </c>
      <c r="AD131" s="221">
        <v>10.93</v>
      </c>
      <c r="AE131" s="221">
        <v>81.290000000000006</v>
      </c>
      <c r="AF131" s="221">
        <v>9.4700000000000006</v>
      </c>
      <c r="AG131" s="221">
        <v>25.06</v>
      </c>
      <c r="AH131" s="221">
        <v>3.95</v>
      </c>
      <c r="AI131" s="221">
        <v>18.68</v>
      </c>
      <c r="AJ131" s="221">
        <v>4.8499999999999996</v>
      </c>
      <c r="AK131" s="221">
        <v>2.4500000000000002</v>
      </c>
      <c r="AL131" s="221">
        <v>5.57</v>
      </c>
      <c r="AM131" s="221">
        <v>0.86</v>
      </c>
      <c r="AN131" s="221">
        <v>5.8</v>
      </c>
      <c r="AO131" s="221">
        <v>1.1399999999999999</v>
      </c>
      <c r="AP131" s="221">
        <v>2.41</v>
      </c>
      <c r="AQ131" s="221">
        <v>0.32600000000000001</v>
      </c>
      <c r="AR131" s="221">
        <v>1.86</v>
      </c>
      <c r="AS131" s="221">
        <v>0.35</v>
      </c>
      <c r="AT131" s="221">
        <v>3.02</v>
      </c>
      <c r="AU131" s="221">
        <v>0.34</v>
      </c>
      <c r="AV131" s="221"/>
      <c r="AW131" s="221">
        <v>0.25</v>
      </c>
      <c r="AX131" s="223">
        <v>1133.6311800000001</v>
      </c>
      <c r="AY131" s="221">
        <v>85.789100000000005</v>
      </c>
      <c r="AZ131" s="223">
        <v>56.96</v>
      </c>
    </row>
    <row r="132" spans="1:52" x14ac:dyDescent="0.35">
      <c r="A132" s="301" t="s">
        <v>1533</v>
      </c>
      <c r="B132" s="301">
        <v>1960.027</v>
      </c>
      <c r="C132" s="301">
        <v>426.72</v>
      </c>
      <c r="D132" s="221">
        <v>52.297550000000001</v>
      </c>
      <c r="E132" s="221">
        <v>2.6539999999999999</v>
      </c>
      <c r="F132" s="221">
        <v>14.276450000000001</v>
      </c>
      <c r="G132" s="222">
        <v>3.9800000000000002E-2</v>
      </c>
      <c r="H132" s="221">
        <v>8.0745000000000005</v>
      </c>
      <c r="I132" s="222">
        <v>0.12520000000000001</v>
      </c>
      <c r="J132" s="221">
        <v>6.8673000000000002</v>
      </c>
      <c r="K132" s="221">
        <v>12.462949999999999</v>
      </c>
      <c r="L132" s="221">
        <v>2.56</v>
      </c>
      <c r="M132" s="222">
        <v>3.9050000000000001E-2</v>
      </c>
      <c r="N132" s="222">
        <v>0.37740000000000001</v>
      </c>
      <c r="O132" s="222">
        <v>0.35875000000000001</v>
      </c>
      <c r="P132" s="222">
        <v>7.0000000000000007E-2</v>
      </c>
      <c r="Q132" s="222">
        <v>5.1150000000000001E-2</v>
      </c>
      <c r="R132" s="222">
        <v>0.26674999999999999</v>
      </c>
      <c r="S132" s="221">
        <v>100.52085</v>
      </c>
      <c r="T132" s="221">
        <v>183.15856786080499</v>
      </c>
      <c r="U132" s="221">
        <v>0.56948616666867902</v>
      </c>
      <c r="V132" s="221">
        <v>3.2457989818255202</v>
      </c>
      <c r="W132" s="221">
        <v>1.8330178545476801</v>
      </c>
      <c r="X132" s="221">
        <v>26.67</v>
      </c>
      <c r="Y132" s="221">
        <v>313.20999999999998</v>
      </c>
      <c r="Z132" s="221">
        <v>10.29</v>
      </c>
      <c r="AA132" s="221">
        <v>191.35</v>
      </c>
      <c r="AB132" s="221">
        <v>25.85</v>
      </c>
      <c r="AC132" s="221">
        <v>122.79</v>
      </c>
      <c r="AD132" s="221">
        <v>7.64</v>
      </c>
      <c r="AE132" s="221">
        <v>101.04</v>
      </c>
      <c r="AF132" s="221">
        <v>10.3</v>
      </c>
      <c r="AG132" s="221">
        <v>27.72</v>
      </c>
      <c r="AH132" s="221">
        <v>3.69</v>
      </c>
      <c r="AI132" s="221">
        <v>18.88</v>
      </c>
      <c r="AJ132" s="221">
        <v>6.85</v>
      </c>
      <c r="AK132" s="221">
        <v>1.86</v>
      </c>
      <c r="AL132" s="221">
        <v>6.25</v>
      </c>
      <c r="AM132" s="221">
        <v>1.03</v>
      </c>
      <c r="AN132" s="221">
        <v>5.14</v>
      </c>
      <c r="AO132" s="221">
        <v>1.08</v>
      </c>
      <c r="AP132" s="221">
        <v>2.3199999999999998</v>
      </c>
      <c r="AQ132" s="221">
        <v>0.26700000000000002</v>
      </c>
      <c r="AR132" s="221">
        <v>1.96</v>
      </c>
      <c r="AS132" s="221">
        <v>0.29499999999999998</v>
      </c>
      <c r="AT132" s="221">
        <v>2.88</v>
      </c>
      <c r="AU132" s="221">
        <v>0.44700000000000001</v>
      </c>
      <c r="AV132" s="221">
        <v>0.51</v>
      </c>
      <c r="AW132" s="221">
        <v>0.36899999999999999</v>
      </c>
      <c r="AX132" s="223">
        <v>1152.0327299999999</v>
      </c>
      <c r="AY132" s="221">
        <v>88.105099999999993</v>
      </c>
      <c r="AZ132" s="223">
        <v>62.755899999999997</v>
      </c>
    </row>
    <row r="133" spans="1:52" x14ac:dyDescent="0.35">
      <c r="A133" s="301" t="s">
        <v>1534</v>
      </c>
      <c r="B133" s="301">
        <v>1960.027</v>
      </c>
      <c r="C133" s="301">
        <v>426.72</v>
      </c>
      <c r="D133" s="221">
        <v>52.362299999999998</v>
      </c>
      <c r="E133" s="221">
        <v>2.6987000000000001</v>
      </c>
      <c r="F133" s="221">
        <v>14.7043</v>
      </c>
      <c r="G133" s="222">
        <v>3.5200000000000002E-2</v>
      </c>
      <c r="H133" s="221">
        <v>7.6985000000000001</v>
      </c>
      <c r="I133" s="222">
        <v>0.13070000000000001</v>
      </c>
      <c r="J133" s="221">
        <v>6.5495000000000001</v>
      </c>
      <c r="K133" s="221">
        <v>12.5931</v>
      </c>
      <c r="L133" s="221">
        <v>2.4403999999999999</v>
      </c>
      <c r="M133" s="222">
        <v>4.0800000000000003E-2</v>
      </c>
      <c r="N133" s="222">
        <v>0.49709999999999999</v>
      </c>
      <c r="O133" s="222">
        <v>0.3468</v>
      </c>
      <c r="P133" s="222">
        <v>5.9400000000000001E-2</v>
      </c>
      <c r="Q133" s="222">
        <v>2.18E-2</v>
      </c>
      <c r="R133" s="222">
        <v>0.25069999999999998</v>
      </c>
      <c r="S133" s="221">
        <v>100.4293</v>
      </c>
      <c r="T133" s="221">
        <v>150.17460035683999</v>
      </c>
      <c r="U133" s="221">
        <v>0.64588755886814797</v>
      </c>
      <c r="V133" s="221">
        <v>3.0637885385637902</v>
      </c>
      <c r="W133" s="221">
        <v>2.04139724662571</v>
      </c>
      <c r="X133" s="221">
        <v>25.91</v>
      </c>
      <c r="Y133" s="221">
        <v>269.58</v>
      </c>
      <c r="Z133" s="221">
        <v>9.0399999999999991</v>
      </c>
      <c r="AA133" s="221">
        <v>286.61</v>
      </c>
      <c r="AB133" s="221">
        <v>24.63</v>
      </c>
      <c r="AC133" s="221">
        <v>140.93</v>
      </c>
      <c r="AD133" s="221">
        <v>13.39</v>
      </c>
      <c r="AE133" s="221">
        <v>103.31</v>
      </c>
      <c r="AF133" s="221">
        <v>11.98</v>
      </c>
      <c r="AG133" s="221">
        <v>28.72</v>
      </c>
      <c r="AH133" s="221">
        <v>4.4400000000000004</v>
      </c>
      <c r="AI133" s="221">
        <v>25.74</v>
      </c>
      <c r="AJ133" s="221">
        <v>5.78</v>
      </c>
      <c r="AK133" s="221">
        <v>2.04</v>
      </c>
      <c r="AL133" s="221">
        <v>5.22</v>
      </c>
      <c r="AM133" s="221">
        <v>0.83299999999999996</v>
      </c>
      <c r="AN133" s="221">
        <v>5.0599999999999996</v>
      </c>
      <c r="AO133" s="221">
        <v>1.0169999999999999</v>
      </c>
      <c r="AP133" s="221">
        <v>2.56</v>
      </c>
      <c r="AQ133" s="221">
        <v>0.39700000000000002</v>
      </c>
      <c r="AR133" s="221">
        <v>2.11</v>
      </c>
      <c r="AS133" s="221">
        <v>0.311</v>
      </c>
      <c r="AT133" s="221">
        <v>3.77</v>
      </c>
      <c r="AU133" s="221">
        <v>0.84</v>
      </c>
      <c r="AV133" s="221">
        <v>1.1200000000000001</v>
      </c>
      <c r="AW133" s="221">
        <v>0.34599999999999997</v>
      </c>
      <c r="AX133" s="223">
        <v>1145.6449500000001</v>
      </c>
      <c r="AY133" s="221">
        <v>88.341999999999999</v>
      </c>
      <c r="AZ133" s="223">
        <v>62.762999999999998</v>
      </c>
    </row>
    <row r="134" spans="1:52" x14ac:dyDescent="0.35">
      <c r="A134" s="301" t="s">
        <v>1530</v>
      </c>
      <c r="B134" s="301">
        <v>1960.027</v>
      </c>
      <c r="C134" s="301">
        <v>426.72</v>
      </c>
      <c r="D134" s="221">
        <v>51.565600000000003</v>
      </c>
      <c r="E134" s="221">
        <v>2.6993999999999998</v>
      </c>
      <c r="F134" s="221">
        <v>13.954700000000001</v>
      </c>
      <c r="G134" s="222">
        <v>4.0899999999999999E-2</v>
      </c>
      <c r="H134" s="221">
        <v>8.2629000000000001</v>
      </c>
      <c r="I134" s="222">
        <v>0.1479</v>
      </c>
      <c r="J134" s="221">
        <v>6.9153000000000002</v>
      </c>
      <c r="K134" s="221">
        <v>12.413399999999999</v>
      </c>
      <c r="L134" s="221">
        <v>2.5451000000000001</v>
      </c>
      <c r="M134" s="222">
        <v>1.5800000000000002E-2</v>
      </c>
      <c r="N134" s="222">
        <v>0.51480000000000004</v>
      </c>
      <c r="O134" s="222">
        <v>0.313</v>
      </c>
      <c r="P134" s="222">
        <v>6.8900000000000003E-2</v>
      </c>
      <c r="Q134" s="222">
        <v>1.37E-2</v>
      </c>
      <c r="R134" s="222">
        <v>0.19670000000000001</v>
      </c>
      <c r="S134" s="221">
        <v>99.668099999999995</v>
      </c>
      <c r="T134" s="221">
        <v>76.9052748835812</v>
      </c>
      <c r="U134" s="221">
        <v>0.58013128760342403</v>
      </c>
      <c r="V134" s="221">
        <v>3.0388581102773302</v>
      </c>
      <c r="W134" s="221">
        <v>1.36580031797447</v>
      </c>
      <c r="X134" s="221">
        <v>27.99</v>
      </c>
      <c r="Y134" s="221">
        <v>301.37</v>
      </c>
      <c r="Z134" s="221">
        <v>8.7200000000000006</v>
      </c>
      <c r="AA134" s="221">
        <v>340.87</v>
      </c>
      <c r="AB134" s="221">
        <v>23.41</v>
      </c>
      <c r="AC134" s="221">
        <v>148.58000000000001</v>
      </c>
      <c r="AD134" s="221">
        <v>11.72</v>
      </c>
      <c r="AE134" s="221">
        <v>109.67</v>
      </c>
      <c r="AF134" s="221">
        <v>13.48</v>
      </c>
      <c r="AG134" s="221">
        <v>30.42</v>
      </c>
      <c r="AH134" s="221">
        <v>4.32</v>
      </c>
      <c r="AI134" s="221">
        <v>22.61</v>
      </c>
      <c r="AJ134" s="221">
        <v>6.06</v>
      </c>
      <c r="AK134" s="221">
        <v>2.0699999999999998</v>
      </c>
      <c r="AL134" s="221">
        <v>5.47</v>
      </c>
      <c r="AM134" s="221">
        <v>0.86</v>
      </c>
      <c r="AN134" s="221">
        <v>5.39</v>
      </c>
      <c r="AO134" s="221">
        <v>0.93200000000000005</v>
      </c>
      <c r="AP134" s="221">
        <v>2.2400000000000002</v>
      </c>
      <c r="AQ134" s="221">
        <v>0.29499999999999998</v>
      </c>
      <c r="AR134" s="221">
        <v>1.95</v>
      </c>
      <c r="AS134" s="221">
        <v>0.29499999999999998</v>
      </c>
      <c r="AT134" s="221">
        <v>3.98</v>
      </c>
      <c r="AU134" s="221">
        <v>0.70299999999999996</v>
      </c>
      <c r="AV134" s="221">
        <v>0.94</v>
      </c>
      <c r="AW134" s="221">
        <v>0.27800000000000002</v>
      </c>
      <c r="AX134" s="223">
        <v>1152.9975300000001</v>
      </c>
      <c r="AY134" s="221">
        <v>86.596699999999998</v>
      </c>
      <c r="AZ134" s="223">
        <v>62.378799999999998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1148-43E7-46ED-9E08-4707E91447D8}">
  <dimension ref="A1:ALS134"/>
  <sheetViews>
    <sheetView workbookViewId="0">
      <selection activeCell="E9" sqref="E9"/>
    </sheetView>
  </sheetViews>
  <sheetFormatPr defaultColWidth="8.81640625" defaultRowHeight="14.5" x14ac:dyDescent="0.35"/>
  <cols>
    <col min="1" max="1" width="8.81640625" style="301"/>
    <col min="2" max="2" width="8.81640625" style="305"/>
    <col min="3" max="3" width="8.81640625" style="301"/>
    <col min="4" max="13" width="8.81640625" style="304"/>
    <col min="14" max="14" width="8.81640625" style="305"/>
    <col min="15" max="16" width="8.81640625" style="304"/>
    <col min="17" max="19" width="8.81640625" style="305"/>
    <col min="20" max="21" width="8.81640625" style="304"/>
    <col min="22" max="22" width="8.81640625" style="301"/>
    <col min="23" max="50" width="8.81640625" style="304"/>
    <col min="51" max="54" width="8.81640625" style="301"/>
    <col min="55" max="55" width="8.81640625" style="308"/>
    <col min="56" max="56" width="8.81640625" style="304"/>
    <col min="57" max="57" width="8.81640625" style="301"/>
    <col min="58" max="98" width="8.81640625" style="304"/>
    <col min="99" max="223" width="8.81640625" style="301"/>
    <col min="224" max="1007" width="8.81640625" style="307"/>
  </cols>
  <sheetData>
    <row r="1" spans="1:98" s="296" customFormat="1" ht="13" x14ac:dyDescent="0.3">
      <c r="A1" s="296" t="s">
        <v>1535</v>
      </c>
      <c r="B1" s="298" t="s">
        <v>328</v>
      </c>
      <c r="C1" s="296" t="s">
        <v>1161</v>
      </c>
      <c r="D1" s="297" t="s">
        <v>292</v>
      </c>
      <c r="E1" s="297" t="s">
        <v>293</v>
      </c>
      <c r="F1" s="297" t="s">
        <v>294</v>
      </c>
      <c r="G1" s="297" t="s">
        <v>1162</v>
      </c>
      <c r="H1" s="297" t="s">
        <v>296</v>
      </c>
      <c r="I1" s="297" t="s">
        <v>295</v>
      </c>
      <c r="J1" s="297" t="s">
        <v>297</v>
      </c>
      <c r="K1" s="297" t="s">
        <v>298</v>
      </c>
      <c r="L1" s="297" t="s">
        <v>299</v>
      </c>
      <c r="M1" s="297" t="s">
        <v>300</v>
      </c>
      <c r="N1" s="298" t="s">
        <v>1163</v>
      </c>
      <c r="O1" s="297" t="s">
        <v>301</v>
      </c>
      <c r="P1" s="297" t="s">
        <v>302</v>
      </c>
      <c r="Q1" s="298" t="s">
        <v>1164</v>
      </c>
      <c r="R1" s="298" t="s">
        <v>841</v>
      </c>
      <c r="S1" s="298" t="s">
        <v>840</v>
      </c>
      <c r="T1" s="297" t="s">
        <v>802</v>
      </c>
      <c r="U1" s="297" t="s">
        <v>1400</v>
      </c>
      <c r="V1" s="297" t="s">
        <v>1401</v>
      </c>
      <c r="W1" s="297" t="s">
        <v>1165</v>
      </c>
      <c r="X1" s="297" t="s">
        <v>1166</v>
      </c>
      <c r="Y1" s="297" t="s">
        <v>1167</v>
      </c>
      <c r="Z1" s="297" t="s">
        <v>1168</v>
      </c>
      <c r="AA1" s="297" t="s">
        <v>1169</v>
      </c>
      <c r="AB1" s="297" t="s">
        <v>1170</v>
      </c>
      <c r="AC1" s="297" t="s">
        <v>925</v>
      </c>
      <c r="AD1" s="297" t="s">
        <v>1171</v>
      </c>
      <c r="AE1" s="297" t="s">
        <v>1172</v>
      </c>
      <c r="AF1" s="297" t="s">
        <v>1173</v>
      </c>
      <c r="AG1" s="297" t="s">
        <v>1174</v>
      </c>
      <c r="AH1" s="297" t="s">
        <v>1175</v>
      </c>
      <c r="AI1" s="297" t="s">
        <v>1176</v>
      </c>
      <c r="AJ1" s="297" t="s">
        <v>1177</v>
      </c>
      <c r="AK1" s="297" t="s">
        <v>1178</v>
      </c>
      <c r="AL1" s="297" t="s">
        <v>1179</v>
      </c>
      <c r="AM1" s="297" t="s">
        <v>1180</v>
      </c>
      <c r="AN1" s="297" t="s">
        <v>1181</v>
      </c>
      <c r="AO1" s="297" t="s">
        <v>1182</v>
      </c>
      <c r="AP1" s="297" t="s">
        <v>1183</v>
      </c>
      <c r="AQ1" s="297" t="s">
        <v>1184</v>
      </c>
      <c r="AR1" s="297" t="s">
        <v>1185</v>
      </c>
      <c r="AS1" s="297" t="s">
        <v>1186</v>
      </c>
      <c r="AT1" s="297" t="s">
        <v>1187</v>
      </c>
      <c r="AU1" s="297" t="s">
        <v>1188</v>
      </c>
      <c r="AV1" s="297" t="s">
        <v>1189</v>
      </c>
      <c r="AW1" s="297" t="s">
        <v>1190</v>
      </c>
      <c r="AX1" s="297" t="s">
        <v>1191</v>
      </c>
      <c r="AY1" s="296" t="s">
        <v>1536</v>
      </c>
      <c r="AZ1" s="296" t="s">
        <v>305</v>
      </c>
      <c r="BA1" s="296" t="s">
        <v>1537</v>
      </c>
      <c r="BB1" s="296" t="s">
        <v>1192</v>
      </c>
      <c r="BC1" s="306" t="s">
        <v>1538</v>
      </c>
      <c r="BD1" s="297" t="s">
        <v>1193</v>
      </c>
      <c r="BE1" s="297" t="s">
        <v>1194</v>
      </c>
      <c r="BF1" s="297" t="s">
        <v>1195</v>
      </c>
      <c r="BG1" s="297" t="s">
        <v>1196</v>
      </c>
      <c r="BH1" s="297" t="s">
        <v>1197</v>
      </c>
      <c r="BI1" s="297" t="s">
        <v>1198</v>
      </c>
      <c r="BJ1" s="297" t="s">
        <v>1199</v>
      </c>
      <c r="BK1" s="297" t="s">
        <v>1200</v>
      </c>
      <c r="BL1" s="297" t="s">
        <v>1201</v>
      </c>
      <c r="BM1" s="297" t="s">
        <v>1202</v>
      </c>
      <c r="BN1" s="297" t="s">
        <v>1203</v>
      </c>
      <c r="BO1" s="297" t="s">
        <v>1204</v>
      </c>
      <c r="BP1" s="297" t="s">
        <v>1205</v>
      </c>
      <c r="BQ1" s="297" t="s">
        <v>1206</v>
      </c>
      <c r="BR1" s="297" t="s">
        <v>1207</v>
      </c>
      <c r="BS1" s="297" t="s">
        <v>1208</v>
      </c>
      <c r="BT1" s="297" t="s">
        <v>1209</v>
      </c>
      <c r="BU1" s="297" t="s">
        <v>1210</v>
      </c>
      <c r="BV1" s="297" t="s">
        <v>1211</v>
      </c>
      <c r="BW1" s="297" t="s">
        <v>1212</v>
      </c>
      <c r="BX1" s="297" t="s">
        <v>1213</v>
      </c>
      <c r="BY1" s="297" t="s">
        <v>1214</v>
      </c>
      <c r="BZ1" s="297" t="s">
        <v>1215</v>
      </c>
      <c r="CA1" s="297" t="s">
        <v>1216</v>
      </c>
      <c r="CB1" s="297" t="s">
        <v>1217</v>
      </c>
      <c r="CC1" s="297" t="s">
        <v>1218</v>
      </c>
      <c r="CD1" s="297" t="s">
        <v>1219</v>
      </c>
      <c r="CE1" s="297" t="s">
        <v>1220</v>
      </c>
      <c r="CF1" s="297" t="s">
        <v>1221</v>
      </c>
      <c r="CG1" s="297" t="s">
        <v>1222</v>
      </c>
      <c r="CH1" s="297" t="s">
        <v>1223</v>
      </c>
      <c r="CI1" s="297" t="s">
        <v>1224</v>
      </c>
      <c r="CJ1" s="297" t="s">
        <v>1225</v>
      </c>
      <c r="CK1" s="297" t="s">
        <v>1226</v>
      </c>
      <c r="CL1" s="297" t="s">
        <v>1227</v>
      </c>
      <c r="CM1" s="297" t="s">
        <v>1228</v>
      </c>
      <c r="CN1" s="297" t="s">
        <v>1229</v>
      </c>
      <c r="CO1" s="297" t="s">
        <v>1230</v>
      </c>
      <c r="CP1" s="297" t="s">
        <v>1539</v>
      </c>
      <c r="CQ1" s="297" t="s">
        <v>1232</v>
      </c>
      <c r="CR1" s="297" t="s">
        <v>1233</v>
      </c>
      <c r="CS1" s="297" t="s">
        <v>1234</v>
      </c>
      <c r="CT1" s="297" t="s">
        <v>1235</v>
      </c>
    </row>
    <row r="2" spans="1:98" x14ac:dyDescent="0.35">
      <c r="A2" s="301" t="s">
        <v>1404</v>
      </c>
      <c r="B2" s="222">
        <v>1959.318</v>
      </c>
      <c r="C2" s="224">
        <v>250</v>
      </c>
      <c r="D2" s="221">
        <v>48.088000000000001</v>
      </c>
      <c r="E2" s="221">
        <v>2.0979999999999999</v>
      </c>
      <c r="F2" s="221">
        <v>11.143000000000001</v>
      </c>
      <c r="G2" s="221">
        <v>0.14099999999999999</v>
      </c>
      <c r="H2" s="221">
        <v>1.0009999999999999</v>
      </c>
      <c r="I2" s="221">
        <v>10.433</v>
      </c>
      <c r="J2" s="221">
        <v>0.19500000000000001</v>
      </c>
      <c r="K2" s="221">
        <v>13.14</v>
      </c>
      <c r="L2" s="221">
        <v>10.329000000000001</v>
      </c>
      <c r="M2" s="221">
        <v>2.1110000000000002</v>
      </c>
      <c r="N2" s="222">
        <v>2.89444850255661E-2</v>
      </c>
      <c r="O2" s="221">
        <v>0.377</v>
      </c>
      <c r="P2" s="221">
        <v>0.33100000000000002</v>
      </c>
      <c r="Q2" s="222">
        <v>6.6471877282688094E-2</v>
      </c>
      <c r="R2" s="222">
        <v>1.61614317019722E-2</v>
      </c>
      <c r="S2" s="222">
        <v>0.18480642804967101</v>
      </c>
      <c r="T2" s="221">
        <v>99.6833842220599</v>
      </c>
      <c r="U2" s="221">
        <v>299.32179319576102</v>
      </c>
      <c r="V2" s="224">
        <v>0.61299999999999999</v>
      </c>
      <c r="W2" s="221">
        <v>3.15289764393316</v>
      </c>
      <c r="X2" s="221">
        <v>2.2217807630617101</v>
      </c>
      <c r="Y2" s="221">
        <v>28.634039444850298</v>
      </c>
      <c r="Z2" s="221">
        <v>259.870343316289</v>
      </c>
      <c r="AA2" s="221">
        <v>7.0672023374726098</v>
      </c>
      <c r="AB2" s="221">
        <v>300.88568298027798</v>
      </c>
      <c r="AC2" s="221">
        <v>18.855003652300901</v>
      </c>
      <c r="AD2" s="221">
        <v>127.86705624543499</v>
      </c>
      <c r="AE2" s="221">
        <v>10.701241782322899</v>
      </c>
      <c r="AF2" s="221">
        <v>62.3160740046876</v>
      </c>
      <c r="AG2" s="221">
        <v>11.869978086194299</v>
      </c>
      <c r="AH2" s="221">
        <v>27.3557341124909</v>
      </c>
      <c r="AI2" s="221">
        <v>3.9353542731921101</v>
      </c>
      <c r="AJ2" s="221">
        <v>18.690650109568999</v>
      </c>
      <c r="AK2" s="221">
        <v>4.1271000730460203</v>
      </c>
      <c r="AL2" s="221">
        <v>1.7439737034331599</v>
      </c>
      <c r="AM2" s="221">
        <v>4.7936449963476999</v>
      </c>
      <c r="AN2" s="221">
        <v>0.78889700511322103</v>
      </c>
      <c r="AO2" s="221">
        <v>4.1544923301680097</v>
      </c>
      <c r="AP2" s="221">
        <v>0.815376186997809</v>
      </c>
      <c r="AQ2" s="221">
        <v>1.8444119795471099</v>
      </c>
      <c r="AR2" s="221">
        <v>0.27209642074506901</v>
      </c>
      <c r="AS2" s="221">
        <v>1.75310445580716</v>
      </c>
      <c r="AT2" s="221">
        <v>0.22826880934989</v>
      </c>
      <c r="AU2" s="221">
        <v>3.1592403214024798</v>
      </c>
      <c r="AV2" s="221">
        <v>0.70032870708546402</v>
      </c>
      <c r="AW2" s="221">
        <v>0.58436815193572</v>
      </c>
      <c r="AX2" s="221">
        <v>0.27392257121986902</v>
      </c>
      <c r="AY2" s="224">
        <v>9.52</v>
      </c>
      <c r="AZ2" s="224">
        <v>1263</v>
      </c>
      <c r="BA2" s="224">
        <v>88.16</v>
      </c>
      <c r="BB2" s="224">
        <v>69.190200000000004</v>
      </c>
      <c r="BC2" s="224">
        <v>0</v>
      </c>
      <c r="BD2" s="221">
        <v>20.952525523703301</v>
      </c>
      <c r="BE2" s="224">
        <v>3.065E-2</v>
      </c>
      <c r="BF2" s="221">
        <v>6.0220344999123397E-2</v>
      </c>
      <c r="BG2" s="221">
        <v>0.23839707587652101</v>
      </c>
      <c r="BH2" s="221">
        <v>0.58186479999999996</v>
      </c>
      <c r="BI2" s="221">
        <v>5.3708800000000001E-2</v>
      </c>
      <c r="BJ2" s="221">
        <v>0.22620289999999998</v>
      </c>
      <c r="BK2" s="221">
        <v>0.34533229999999998</v>
      </c>
      <c r="BL2" s="221">
        <v>3.1122000000000004E-2</v>
      </c>
      <c r="BM2" s="221">
        <v>0.38368800000000003</v>
      </c>
      <c r="BN2" s="221">
        <v>0.24169859999999999</v>
      </c>
      <c r="BO2" s="221">
        <v>0.1488255</v>
      </c>
      <c r="BP2" s="221">
        <v>5.4853500000000006E-2</v>
      </c>
      <c r="BQ2" s="221">
        <v>9.6983000000000017E-3</v>
      </c>
      <c r="BR2" s="221">
        <v>1.3952447041636229E-2</v>
      </c>
      <c r="BS2" s="221">
        <v>2.0201789627465249E-3</v>
      </c>
      <c r="BT2" s="221">
        <v>8.556537618699768E-3</v>
      </c>
      <c r="BU2" s="221">
        <v>1.37443389335281</v>
      </c>
      <c r="BV2" s="221">
        <v>8.0559806428049701</v>
      </c>
      <c r="BW2" s="221">
        <v>0.38162892622352101</v>
      </c>
      <c r="BX2" s="221">
        <v>15.044284149013899</v>
      </c>
      <c r="BY2" s="221">
        <v>1.2821402483564599</v>
      </c>
      <c r="BZ2" s="221">
        <v>12.403104455807201</v>
      </c>
      <c r="CA2" s="221">
        <v>1.39972242512783</v>
      </c>
      <c r="CB2" s="221">
        <v>3.4834685368620399</v>
      </c>
      <c r="CC2" s="221">
        <v>0.611303871439007</v>
      </c>
      <c r="CD2" s="221">
        <v>1.0422534696859</v>
      </c>
      <c r="CE2" s="221">
        <v>0.27508126369612901</v>
      </c>
      <c r="CF2" s="221">
        <v>1.18685628195763</v>
      </c>
      <c r="CG2" s="221">
        <v>0.277341124908692</v>
      </c>
      <c r="CH2" s="221">
        <v>0.104464024835646</v>
      </c>
      <c r="CI2" s="221">
        <v>0.44868517165814498</v>
      </c>
      <c r="CJ2" s="221">
        <v>6.1455076698319899E-2</v>
      </c>
      <c r="CK2" s="221">
        <v>0.33776022644265902</v>
      </c>
      <c r="CL2" s="221">
        <v>7.0774653031409798E-2</v>
      </c>
      <c r="CM2" s="221">
        <v>0.15493060628195723</v>
      </c>
      <c r="CN2" s="221">
        <v>2.6311723886048199E-2</v>
      </c>
      <c r="CO2" s="221">
        <v>0.149189189189189</v>
      </c>
      <c r="CP2" s="221">
        <v>2.4812819576333099E-2</v>
      </c>
      <c r="CQ2" s="221">
        <v>0.29696859021183403</v>
      </c>
      <c r="CR2" s="221">
        <v>0.1040688458729</v>
      </c>
      <c r="CS2" s="221">
        <v>0.21580715850986101</v>
      </c>
      <c r="CT2" s="221">
        <v>2.61322132943754E-2</v>
      </c>
    </row>
    <row r="3" spans="1:98" x14ac:dyDescent="0.35">
      <c r="A3" s="301" t="s">
        <v>1405</v>
      </c>
      <c r="B3" s="222">
        <v>1959.318</v>
      </c>
      <c r="C3" s="224">
        <v>250</v>
      </c>
      <c r="D3" s="221">
        <v>48.152999999999999</v>
      </c>
      <c r="E3" s="221">
        <v>2.1739999999999999</v>
      </c>
      <c r="F3" s="221">
        <v>11.036</v>
      </c>
      <c r="G3" s="221">
        <v>0.13500000000000001</v>
      </c>
      <c r="H3" s="221">
        <v>0.99399999999999999</v>
      </c>
      <c r="I3" s="221">
        <v>10.44</v>
      </c>
      <c r="J3" s="221">
        <v>0.17799999999999999</v>
      </c>
      <c r="K3" s="221">
        <v>13.414</v>
      </c>
      <c r="L3" s="221">
        <v>10.167999999999999</v>
      </c>
      <c r="M3" s="221">
        <v>1.952</v>
      </c>
      <c r="N3" s="222">
        <v>4.83724313511548E-2</v>
      </c>
      <c r="O3" s="221">
        <v>0.375</v>
      </c>
      <c r="P3" s="221">
        <v>0.36499999999999999</v>
      </c>
      <c r="Q3" s="222">
        <v>7.0831060192762293E-2</v>
      </c>
      <c r="R3" s="222">
        <v>1.30478268776141E-2</v>
      </c>
      <c r="S3" s="222">
        <v>0.21626659392616801</v>
      </c>
      <c r="T3" s="221">
        <v>99.732517912347703</v>
      </c>
      <c r="U3" s="221">
        <v>356.612865733837</v>
      </c>
      <c r="V3" s="224">
        <v>0.61599999999999999</v>
      </c>
      <c r="W3" s="221">
        <v>3.1681385467402401</v>
      </c>
      <c r="X3" s="221">
        <v>2.0926844617254301</v>
      </c>
      <c r="Y3" s="221">
        <v>25.495544644480798</v>
      </c>
      <c r="Z3" s="221">
        <v>253.182396799418</v>
      </c>
      <c r="AA3" s="221">
        <v>6.7194035279141699</v>
      </c>
      <c r="AB3" s="221">
        <v>277.79596290234599</v>
      </c>
      <c r="AC3" s="221">
        <v>17.830514639025299</v>
      </c>
      <c r="AD3" s="221">
        <v>103.62793235133699</v>
      </c>
      <c r="AE3" s="221">
        <v>8.7743226041098392</v>
      </c>
      <c r="AF3" s="221">
        <v>65.206322138147499</v>
      </c>
      <c r="AG3" s="221">
        <v>9.9381705764684494</v>
      </c>
      <c r="AH3" s="221">
        <v>25.177304964539001</v>
      </c>
      <c r="AI3" s="221">
        <v>3.5460992907801399</v>
      </c>
      <c r="AJ3" s="221">
        <v>17.421349336243001</v>
      </c>
      <c r="AK3" s="221">
        <v>4.7826877614111698</v>
      </c>
      <c r="AL3" s="221">
        <v>1.8366975813784301</v>
      </c>
      <c r="AM3" s="221">
        <v>4.4553555191853098</v>
      </c>
      <c r="AN3" s="221">
        <v>0.77014002545917404</v>
      </c>
      <c r="AO3" s="221">
        <v>4.1462084015275504</v>
      </c>
      <c r="AP3" s="221">
        <v>0.83287870521913099</v>
      </c>
      <c r="AQ3" s="221">
        <v>1.80032733224223</v>
      </c>
      <c r="AR3" s="221">
        <v>0.267321331151118</v>
      </c>
      <c r="AS3" s="221">
        <v>1.5639207128568799</v>
      </c>
      <c r="AT3" s="221">
        <v>0.21276595744680801</v>
      </c>
      <c r="AU3" s="221">
        <v>2.8641571194762698</v>
      </c>
      <c r="AV3" s="221">
        <v>0.49554464448081498</v>
      </c>
      <c r="AW3" s="221">
        <v>0.72740498272413201</v>
      </c>
      <c r="AX3" s="221">
        <v>0.226404800872886</v>
      </c>
      <c r="AY3" s="224">
        <v>9.98</v>
      </c>
      <c r="AZ3" s="224">
        <v>1266</v>
      </c>
      <c r="BA3" s="224">
        <v>88.3</v>
      </c>
      <c r="BB3" s="224">
        <v>69.614199999999997</v>
      </c>
      <c r="BC3" s="224">
        <v>0</v>
      </c>
      <c r="BD3" s="221">
        <v>24.962900601368599</v>
      </c>
      <c r="BE3" s="224">
        <v>3.0800000000000001E-2</v>
      </c>
      <c r="BF3" s="221">
        <v>6.0511446242738701E-2</v>
      </c>
      <c r="BG3" s="221">
        <v>0.224545042743139</v>
      </c>
      <c r="BH3" s="221">
        <v>0.58265129999999998</v>
      </c>
      <c r="BI3" s="221">
        <v>5.56544E-2</v>
      </c>
      <c r="BJ3" s="221">
        <v>0.22403079999999997</v>
      </c>
      <c r="BK3" s="221">
        <v>0.34556399999999998</v>
      </c>
      <c r="BL3" s="221">
        <v>2.8408800000000001E-2</v>
      </c>
      <c r="BM3" s="221">
        <v>0.3916888</v>
      </c>
      <c r="BN3" s="221">
        <v>0.23793119999999995</v>
      </c>
      <c r="BO3" s="221">
        <v>0.13761599999999999</v>
      </c>
      <c r="BP3" s="221">
        <v>5.4562500000000007E-2</v>
      </c>
      <c r="BQ3" s="221">
        <v>1.0694500000000001E-2</v>
      </c>
      <c r="BR3" s="221">
        <v>1.4867439534460803E-2</v>
      </c>
      <c r="BS3" s="221">
        <v>1.6309783597017625E-3</v>
      </c>
      <c r="BT3" s="221">
        <v>1.001314329878158E-2</v>
      </c>
      <c r="BU3" s="221">
        <v>1.22378614293508</v>
      </c>
      <c r="BV3" s="221">
        <v>7.84865430078196</v>
      </c>
      <c r="BW3" s="221">
        <v>0.36284779050736499</v>
      </c>
      <c r="BX3" s="221">
        <v>13.8897981451173</v>
      </c>
      <c r="BY3" s="221">
        <v>1.21247499545372</v>
      </c>
      <c r="BZ3" s="221">
        <v>10.051909438079701</v>
      </c>
      <c r="CA3" s="221">
        <v>1.1476813966175701</v>
      </c>
      <c r="CB3" s="221">
        <v>3.64503340752244</v>
      </c>
      <c r="CC3" s="221">
        <v>0.51181578468812505</v>
      </c>
      <c r="CD3" s="221">
        <v>0.95925531914893603</v>
      </c>
      <c r="CE3" s="221">
        <v>0.247872340425532</v>
      </c>
      <c r="CF3" s="221">
        <v>1.1062556828514301</v>
      </c>
      <c r="CG3" s="221">
        <v>0.32139661756683002</v>
      </c>
      <c r="CH3" s="221">
        <v>0.110018185124568</v>
      </c>
      <c r="CI3" s="221">
        <v>0.41702127659574501</v>
      </c>
      <c r="CJ3" s="221">
        <v>5.9993907983269701E-2</v>
      </c>
      <c r="CK3" s="221">
        <v>0.33708674304419001</v>
      </c>
      <c r="CL3" s="221">
        <v>7.2293871613020505E-2</v>
      </c>
      <c r="CM3" s="221">
        <v>0.15122749590834733</v>
      </c>
      <c r="CN3" s="221">
        <v>2.5849972722313101E-2</v>
      </c>
      <c r="CO3" s="221">
        <v>0.13308965266412101</v>
      </c>
      <c r="CP3" s="221">
        <v>2.31276595744681E-2</v>
      </c>
      <c r="CQ3" s="221">
        <v>0.269230769230769</v>
      </c>
      <c r="CR3" s="221">
        <v>7.3637934169849095E-2</v>
      </c>
      <c r="CS3" s="221">
        <v>0.26863066012002201</v>
      </c>
      <c r="CT3" s="221">
        <v>2.1599018003273299E-2</v>
      </c>
    </row>
    <row r="4" spans="1:98" x14ac:dyDescent="0.35">
      <c r="A4" s="301" t="s">
        <v>1406</v>
      </c>
      <c r="B4" s="222">
        <v>1959.318</v>
      </c>
      <c r="C4" s="224">
        <v>250</v>
      </c>
      <c r="D4" s="221">
        <v>48.356000000000002</v>
      </c>
      <c r="E4" s="221">
        <v>2.3210000000000002</v>
      </c>
      <c r="F4" s="221">
        <v>11.444000000000001</v>
      </c>
      <c r="G4" s="221">
        <v>0.113</v>
      </c>
      <c r="H4" s="221">
        <v>0.93799999999999994</v>
      </c>
      <c r="I4" s="221">
        <v>10.487</v>
      </c>
      <c r="J4" s="221">
        <v>0.17299999999999999</v>
      </c>
      <c r="K4" s="221">
        <v>12.007</v>
      </c>
      <c r="L4" s="221">
        <v>10.85</v>
      </c>
      <c r="M4" s="221">
        <v>1.992</v>
      </c>
      <c r="N4" s="222">
        <v>3.3946905929146197E-2</v>
      </c>
      <c r="O4" s="221">
        <v>0.42899999999999999</v>
      </c>
      <c r="P4" s="221">
        <v>0.28499999999999998</v>
      </c>
      <c r="Q4" s="222">
        <v>6.2066413837757899E-2</v>
      </c>
      <c r="R4" s="222">
        <v>1.0729812228286E-2</v>
      </c>
      <c r="S4" s="222">
        <v>4.4954213301267198E-2</v>
      </c>
      <c r="T4" s="221">
        <v>99.546697345296494</v>
      </c>
      <c r="U4" s="221"/>
      <c r="V4" s="224">
        <v>0.60399999999999998</v>
      </c>
      <c r="W4" s="221">
        <v>3.1453364580966099</v>
      </c>
      <c r="X4" s="221">
        <v>2.56248441222353</v>
      </c>
      <c r="Y4" s="221">
        <v>28.378503376190899</v>
      </c>
      <c r="Z4" s="221">
        <v>266.71908241605797</v>
      </c>
      <c r="AA4" s="221">
        <v>8.8150957358246202</v>
      </c>
      <c r="AB4" s="221">
        <v>336.018869669781</v>
      </c>
      <c r="AC4" s="221">
        <v>18.934418647673699</v>
      </c>
      <c r="AD4" s="221">
        <v>126.519285912497</v>
      </c>
      <c r="AE4" s="221">
        <v>13.1440199796504</v>
      </c>
      <c r="AF4" s="221">
        <v>82.961701648203004</v>
      </c>
      <c r="AG4" s="221">
        <v>14.5037461844418</v>
      </c>
      <c r="AH4" s="221">
        <v>33.373415965220602</v>
      </c>
      <c r="AI4" s="221">
        <v>4.3011747294422404</v>
      </c>
      <c r="AJ4" s="221">
        <v>20.5623901581722</v>
      </c>
      <c r="AK4" s="221">
        <v>5.42040514291</v>
      </c>
      <c r="AL4" s="221">
        <v>1.7944685967995599</v>
      </c>
      <c r="AM4" s="221">
        <v>4.2456757006752399</v>
      </c>
      <c r="AN4" s="221">
        <v>0.69558782721302403</v>
      </c>
      <c r="AO4" s="221">
        <v>4.2086763481639098</v>
      </c>
      <c r="AP4" s="221">
        <v>0.76403662935898597</v>
      </c>
      <c r="AQ4" s="221">
        <v>2.0257145499953801</v>
      </c>
      <c r="AR4" s="221">
        <v>0.22384608269355299</v>
      </c>
      <c r="AS4" s="221">
        <v>1.8592174636943899</v>
      </c>
      <c r="AT4" s="221">
        <v>0.22569605031911899</v>
      </c>
      <c r="AU4" s="221">
        <v>3.8386828230506</v>
      </c>
      <c r="AV4" s="221">
        <v>0.78346128942743498</v>
      </c>
      <c r="AW4" s="221">
        <v>0.73073721209878795</v>
      </c>
      <c r="AX4" s="221">
        <v>0.31819443159744698</v>
      </c>
      <c r="AY4" s="224">
        <v>8.11</v>
      </c>
      <c r="AZ4" s="224">
        <v>1236</v>
      </c>
      <c r="BA4" s="224">
        <v>87.07</v>
      </c>
      <c r="BB4" s="224">
        <v>67.121600000000001</v>
      </c>
      <c r="BC4" s="224">
        <v>0</v>
      </c>
      <c r="BD4" s="221"/>
      <c r="BE4" s="224">
        <v>3.0200000000000001E-2</v>
      </c>
      <c r="BF4" s="221">
        <v>6.0075926349645301E-2</v>
      </c>
      <c r="BG4" s="221">
        <v>0.27495457743158502</v>
      </c>
      <c r="BH4" s="221">
        <v>0.58510759999999995</v>
      </c>
      <c r="BI4" s="221">
        <v>5.9417600000000008E-2</v>
      </c>
      <c r="BJ4" s="221">
        <v>0.2323132</v>
      </c>
      <c r="BK4" s="221">
        <v>0.34711969999999998</v>
      </c>
      <c r="BL4" s="221">
        <v>2.7610800000000001E-2</v>
      </c>
      <c r="BM4" s="221">
        <v>0.35060439999999998</v>
      </c>
      <c r="BN4" s="221">
        <v>0.25388999999999995</v>
      </c>
      <c r="BO4" s="221">
        <v>0.14043599999999998</v>
      </c>
      <c r="BP4" s="221">
        <v>6.241950000000001E-2</v>
      </c>
      <c r="BQ4" s="221">
        <v>8.3505000000000003E-3</v>
      </c>
      <c r="BR4" s="221">
        <v>1.3027740264545382E-2</v>
      </c>
      <c r="BS4" s="221">
        <v>1.3412265285357499E-3</v>
      </c>
      <c r="BT4" s="221">
        <v>2.0813800758486714E-3</v>
      </c>
      <c r="BU4" s="221">
        <v>1.36216816205716</v>
      </c>
      <c r="BV4" s="221">
        <v>8.2682915548977896</v>
      </c>
      <c r="BW4" s="221">
        <v>0.47601516973453001</v>
      </c>
      <c r="BX4" s="221">
        <v>16.800943483489</v>
      </c>
      <c r="BY4" s="221">
        <v>1.2875404680418101</v>
      </c>
      <c r="BZ4" s="221">
        <v>12.272370733512201</v>
      </c>
      <c r="CA4" s="221">
        <v>1.71923781333827</v>
      </c>
      <c r="CB4" s="221">
        <v>4.63755912213455</v>
      </c>
      <c r="CC4" s="221">
        <v>0.74694292849875099</v>
      </c>
      <c r="CD4" s="221">
        <v>1.27152714827491</v>
      </c>
      <c r="CE4" s="221">
        <v>0.30065211358801203</v>
      </c>
      <c r="CF4" s="221">
        <v>1.30571177504394</v>
      </c>
      <c r="CG4" s="221">
        <v>0.364251225603552</v>
      </c>
      <c r="CH4" s="221">
        <v>0.107488668948293</v>
      </c>
      <c r="CI4" s="221">
        <v>0.39739524558320199</v>
      </c>
      <c r="CJ4" s="221">
        <v>5.4186291739894601E-2</v>
      </c>
      <c r="CK4" s="221">
        <v>0.34216538710572603</v>
      </c>
      <c r="CL4" s="221">
        <v>6.6318379428359997E-2</v>
      </c>
      <c r="CM4" s="221">
        <v>0.17016002219961193</v>
      </c>
      <c r="CN4" s="221">
        <v>2.1645916196466601E-2</v>
      </c>
      <c r="CO4" s="221">
        <v>0.15821940616039201</v>
      </c>
      <c r="CP4" s="221">
        <v>2.45331606696883E-2</v>
      </c>
      <c r="CQ4" s="221">
        <v>0.36083618536675599</v>
      </c>
      <c r="CR4" s="221">
        <v>0.116422347608917</v>
      </c>
      <c r="CS4" s="221">
        <v>0.26986125242808301</v>
      </c>
      <c r="CT4" s="221">
        <v>3.03557487743964E-2</v>
      </c>
    </row>
    <row r="5" spans="1:98" x14ac:dyDescent="0.35">
      <c r="A5" s="301" t="s">
        <v>1407</v>
      </c>
      <c r="B5" s="222">
        <v>1959.318</v>
      </c>
      <c r="C5" s="224">
        <v>250</v>
      </c>
      <c r="D5" s="221">
        <v>48.186</v>
      </c>
      <c r="E5" s="221">
        <v>2.4009999999999998</v>
      </c>
      <c r="F5" s="221">
        <v>11.436999999999999</v>
      </c>
      <c r="G5" s="221">
        <v>0.13300000000000001</v>
      </c>
      <c r="H5" s="221">
        <v>0.96499999999999997</v>
      </c>
      <c r="I5" s="221">
        <v>10.464</v>
      </c>
      <c r="J5" s="221">
        <v>0.183</v>
      </c>
      <c r="K5" s="221">
        <v>12.374000000000001</v>
      </c>
      <c r="L5" s="221">
        <v>10.551</v>
      </c>
      <c r="M5" s="221">
        <v>2.0449999999999999</v>
      </c>
      <c r="N5" s="222">
        <v>2.1852517985611501E-2</v>
      </c>
      <c r="O5" s="221">
        <v>0.44700000000000001</v>
      </c>
      <c r="P5" s="221">
        <v>0.23799999999999999</v>
      </c>
      <c r="Q5" s="222">
        <v>6.2679856115107901E-2</v>
      </c>
      <c r="R5" s="222">
        <v>1.9874100719424501E-2</v>
      </c>
      <c r="S5" s="222">
        <v>0.26870503597122303</v>
      </c>
      <c r="T5" s="221">
        <v>99.797111510791396</v>
      </c>
      <c r="U5" s="221">
        <v>648.86256083987496</v>
      </c>
      <c r="V5" s="224">
        <v>0.57599999999999996</v>
      </c>
      <c r="W5" s="221">
        <v>3.1628626975793099</v>
      </c>
      <c r="X5" s="221">
        <v>2.54249861344393</v>
      </c>
      <c r="Y5" s="221">
        <v>29.028776978417302</v>
      </c>
      <c r="Z5" s="221">
        <v>253.60611510791401</v>
      </c>
      <c r="AA5" s="221">
        <v>7.6978417266187096</v>
      </c>
      <c r="AB5" s="221">
        <v>365.57553956834499</v>
      </c>
      <c r="AC5" s="221">
        <v>16.7535971223022</v>
      </c>
      <c r="AD5" s="221">
        <v>103.120503597122</v>
      </c>
      <c r="AE5" s="221">
        <v>13.8669064748201</v>
      </c>
      <c r="AF5" s="221">
        <v>79.421574596734501</v>
      </c>
      <c r="AG5" s="221">
        <v>11.312949640287799</v>
      </c>
      <c r="AH5" s="221">
        <v>32.895683453237403</v>
      </c>
      <c r="AI5" s="221">
        <v>4.0737410071942399</v>
      </c>
      <c r="AJ5" s="221">
        <v>18.3812949640288</v>
      </c>
      <c r="AK5" s="221">
        <v>4.3794964028776997</v>
      </c>
      <c r="AL5" s="221">
        <v>1.75359712230216</v>
      </c>
      <c r="AM5" s="221">
        <v>5.0539568345323698</v>
      </c>
      <c r="AN5" s="221">
        <v>0.44154676258992798</v>
      </c>
      <c r="AO5" s="221">
        <v>3.66906474820144</v>
      </c>
      <c r="AP5" s="221">
        <v>0.78237410071942404</v>
      </c>
      <c r="AQ5" s="221">
        <v>1.71762589928058</v>
      </c>
      <c r="AR5" s="221">
        <v>0.21942446043165501</v>
      </c>
      <c r="AS5" s="221">
        <v>1.27697841726619</v>
      </c>
      <c r="AT5" s="221">
        <v>0.22392086330935301</v>
      </c>
      <c r="AU5" s="221">
        <v>3.4982014388489202</v>
      </c>
      <c r="AV5" s="221">
        <v>0.80035971223021596</v>
      </c>
      <c r="AW5" s="221">
        <v>0.33273381294964</v>
      </c>
      <c r="AX5" s="221">
        <v>0.44964028776978399</v>
      </c>
      <c r="AY5" s="224">
        <v>11.2</v>
      </c>
      <c r="AZ5" s="224">
        <v>1247</v>
      </c>
      <c r="BA5" s="224">
        <v>87.49</v>
      </c>
      <c r="BB5" s="224">
        <v>67.830500000000001</v>
      </c>
      <c r="BC5" s="224">
        <v>0</v>
      </c>
      <c r="BD5" s="221">
        <v>45.4203792587913</v>
      </c>
      <c r="BE5" s="224">
        <v>2.8799999999999999E-2</v>
      </c>
      <c r="BF5" s="221">
        <v>6.0410677523764798E-2</v>
      </c>
      <c r="BG5" s="221">
        <v>0.27281010122253402</v>
      </c>
      <c r="BH5" s="221">
        <v>0.58305059999999997</v>
      </c>
      <c r="BI5" s="221">
        <v>6.1465599999999995E-2</v>
      </c>
      <c r="BJ5" s="221">
        <v>0.23217109999999996</v>
      </c>
      <c r="BK5" s="221">
        <v>0.34635840000000001</v>
      </c>
      <c r="BL5" s="221">
        <v>2.9206800000000002E-2</v>
      </c>
      <c r="BM5" s="221">
        <v>0.3613208</v>
      </c>
      <c r="BN5" s="221">
        <v>0.24689339999999999</v>
      </c>
      <c r="BO5" s="221">
        <v>0.14417249999999998</v>
      </c>
      <c r="BP5" s="221">
        <v>6.5038500000000013E-2</v>
      </c>
      <c r="BQ5" s="221">
        <v>6.9734000000000003E-3</v>
      </c>
      <c r="BR5" s="221">
        <v>1.3156501798561147E-2</v>
      </c>
      <c r="BS5" s="221">
        <v>2.4842625899280627E-3</v>
      </c>
      <c r="BT5" s="221">
        <v>1.2441043165467626E-2</v>
      </c>
      <c r="BU5" s="221">
        <v>1.3933812949640301</v>
      </c>
      <c r="BV5" s="221">
        <v>7.8617895683453201</v>
      </c>
      <c r="BW5" s="221">
        <v>0.41568345323741002</v>
      </c>
      <c r="BX5" s="221">
        <v>18.278776978417302</v>
      </c>
      <c r="BY5" s="221">
        <v>1.1392446043165501</v>
      </c>
      <c r="BZ5" s="221">
        <v>10.002688848920901</v>
      </c>
      <c r="CA5" s="221">
        <v>1.81379136690647</v>
      </c>
      <c r="CB5" s="221">
        <v>4.4396660199574596</v>
      </c>
      <c r="CC5" s="221">
        <v>0.58261690647482001</v>
      </c>
      <c r="CD5" s="221">
        <v>1.25332553956835</v>
      </c>
      <c r="CE5" s="221">
        <v>0.28475449640287798</v>
      </c>
      <c r="CF5" s="221">
        <v>1.1672122302158301</v>
      </c>
      <c r="CG5" s="221">
        <v>0.29430215827338102</v>
      </c>
      <c r="CH5" s="221">
        <v>0.105040467625899</v>
      </c>
      <c r="CI5" s="221">
        <v>0.47305035971222997</v>
      </c>
      <c r="CJ5" s="221">
        <v>3.4396492805755401E-2</v>
      </c>
      <c r="CK5" s="221">
        <v>0.29829496402877698</v>
      </c>
      <c r="CL5" s="221">
        <v>6.7910071942445999E-2</v>
      </c>
      <c r="CM5" s="221">
        <v>0.14428057553956872</v>
      </c>
      <c r="CN5" s="221">
        <v>2.1218345323740999E-2</v>
      </c>
      <c r="CO5" s="221">
        <v>0.10867086330935299</v>
      </c>
      <c r="CP5" s="221">
        <v>2.4340197841726599E-2</v>
      </c>
      <c r="CQ5" s="221">
        <v>0.32883093525179802</v>
      </c>
      <c r="CR5" s="221">
        <v>0.11893345323741</v>
      </c>
      <c r="CS5" s="221">
        <v>0.12287859712230199</v>
      </c>
      <c r="CT5" s="221">
        <v>4.2895683453237403E-2</v>
      </c>
    </row>
    <row r="6" spans="1:98" x14ac:dyDescent="0.35">
      <c r="A6" s="301" t="s">
        <v>1408</v>
      </c>
      <c r="B6" s="222">
        <v>1959.318</v>
      </c>
      <c r="C6" s="224">
        <v>250</v>
      </c>
      <c r="D6" s="221">
        <v>48.945999999999998</v>
      </c>
      <c r="E6" s="221">
        <v>2.3279999999999998</v>
      </c>
      <c r="F6" s="221">
        <v>11.605</v>
      </c>
      <c r="G6" s="221">
        <v>0.109</v>
      </c>
      <c r="H6" s="221">
        <v>0.93600000000000005</v>
      </c>
      <c r="I6" s="221">
        <v>10.493</v>
      </c>
      <c r="J6" s="221">
        <v>0.19</v>
      </c>
      <c r="K6" s="221">
        <v>11.329000000000001</v>
      </c>
      <c r="L6" s="221">
        <v>10.685</v>
      </c>
      <c r="M6" s="221">
        <v>2.1269999999999998</v>
      </c>
      <c r="N6" s="222">
        <v>1.8416635583737399E-2</v>
      </c>
      <c r="O6" s="221">
        <v>0.45800000000000002</v>
      </c>
      <c r="P6" s="221">
        <v>0.30299999999999999</v>
      </c>
      <c r="Q6" s="222">
        <v>6.3082804923536004E-2</v>
      </c>
      <c r="R6" s="222">
        <v>1.24953375606117E-2</v>
      </c>
      <c r="S6" s="222">
        <v>0.21778254382692999</v>
      </c>
      <c r="T6" s="221">
        <v>99.820777321894795</v>
      </c>
      <c r="U6" s="221">
        <v>460.499820631457</v>
      </c>
      <c r="V6" s="224">
        <v>0.49199999999999999</v>
      </c>
      <c r="W6" s="221">
        <v>3.33422337278826</v>
      </c>
      <c r="X6" s="221">
        <v>2.2946016647524101</v>
      </c>
      <c r="Y6" s="221">
        <v>28.095859753823198</v>
      </c>
      <c r="Z6" s="221">
        <v>272.19321148825099</v>
      </c>
      <c r="AA6" s="221">
        <v>7.6091010816859397</v>
      </c>
      <c r="AB6" s="221">
        <v>315.78701976874299</v>
      </c>
      <c r="AC6" s="221">
        <v>18.724356583364401</v>
      </c>
      <c r="AD6" s="221">
        <v>122.95785154793001</v>
      </c>
      <c r="AE6" s="221">
        <v>10.4065647146587</v>
      </c>
      <c r="AF6" s="221">
        <v>77.745157555258999</v>
      </c>
      <c r="AG6" s="221">
        <v>12.094367773218901</v>
      </c>
      <c r="AH6" s="221">
        <v>30.007459903021299</v>
      </c>
      <c r="AI6" s="221">
        <v>4.0469973890339404</v>
      </c>
      <c r="AJ6" s="221">
        <v>21.773591943304702</v>
      </c>
      <c r="AK6" s="221">
        <v>6.62066393136889</v>
      </c>
      <c r="AL6" s="221">
        <v>2.09809772472958</v>
      </c>
      <c r="AM6" s="221">
        <v>5.7441253263707601</v>
      </c>
      <c r="AN6" s="221">
        <v>0.83271167474822805</v>
      </c>
      <c r="AO6" s="221">
        <v>4.3920179037672504</v>
      </c>
      <c r="AP6" s="221">
        <v>0.86628123834390203</v>
      </c>
      <c r="AQ6" s="221">
        <v>2.29392017903767</v>
      </c>
      <c r="AR6" s="221">
        <v>0.30399104811637501</v>
      </c>
      <c r="AS6" s="221">
        <v>1.79970160387915</v>
      </c>
      <c r="AT6" s="221">
        <v>0.20794479671764299</v>
      </c>
      <c r="AU6" s="221">
        <v>3.8884744498321502</v>
      </c>
      <c r="AV6" s="221">
        <v>0.69004102946661705</v>
      </c>
      <c r="AW6" s="221">
        <v>0.73666542334949703</v>
      </c>
      <c r="AX6" s="221">
        <v>0.33942558746736301</v>
      </c>
      <c r="AY6" s="224">
        <v>7.24</v>
      </c>
      <c r="AZ6" s="224">
        <v>1227</v>
      </c>
      <c r="BA6" s="224">
        <v>86.27</v>
      </c>
      <c r="BB6" s="224">
        <v>65.813500000000005</v>
      </c>
      <c r="BC6" s="224">
        <v>1</v>
      </c>
      <c r="BD6" s="221">
        <v>32.234987444201998</v>
      </c>
      <c r="BE6" s="224">
        <v>2.46E-2</v>
      </c>
      <c r="BF6" s="221">
        <v>6.3683666420255802E-2</v>
      </c>
      <c r="BG6" s="221">
        <v>0.24621075862793401</v>
      </c>
      <c r="BH6" s="221">
        <v>0.59224659999999996</v>
      </c>
      <c r="BI6" s="221">
        <v>5.9596799999999998E-2</v>
      </c>
      <c r="BJ6" s="221">
        <v>0.2355815</v>
      </c>
      <c r="BK6" s="221">
        <v>0.34731829999999997</v>
      </c>
      <c r="BL6" s="221">
        <v>3.0324000000000004E-2</v>
      </c>
      <c r="BM6" s="221">
        <v>0.33080680000000001</v>
      </c>
      <c r="BN6" s="221">
        <v>0.250029</v>
      </c>
      <c r="BO6" s="221">
        <v>0.14995349999999996</v>
      </c>
      <c r="BP6" s="221">
        <v>6.6639000000000018E-2</v>
      </c>
      <c r="BQ6" s="221">
        <v>8.8779000000000011E-3</v>
      </c>
      <c r="BR6" s="221">
        <v>1.3241080753450206E-2</v>
      </c>
      <c r="BS6" s="221">
        <v>1.5619171950764625E-3</v>
      </c>
      <c r="BT6" s="221">
        <v>1.0083331779186858E-2</v>
      </c>
      <c r="BU6" s="221">
        <v>1.34860126818351</v>
      </c>
      <c r="BV6" s="221">
        <v>8.4379895561357703</v>
      </c>
      <c r="BW6" s="221">
        <v>0.41089145841104102</v>
      </c>
      <c r="BX6" s="221">
        <v>15.789350988437199</v>
      </c>
      <c r="BY6" s="221">
        <v>1.2732562476687801</v>
      </c>
      <c r="BZ6" s="221">
        <v>11.9269116001492</v>
      </c>
      <c r="CA6" s="221">
        <v>1.36117866467736</v>
      </c>
      <c r="CB6" s="221">
        <v>4.3459543073389799</v>
      </c>
      <c r="CC6" s="221">
        <v>0.62285994032077596</v>
      </c>
      <c r="CD6" s="221">
        <v>1.1432842223051101</v>
      </c>
      <c r="CE6" s="221">
        <v>0.282885117493473</v>
      </c>
      <c r="CF6" s="221">
        <v>1.38262308839985</v>
      </c>
      <c r="CG6" s="221">
        <v>0.44490861618798999</v>
      </c>
      <c r="CH6" s="221">
        <v>0.125676053711302</v>
      </c>
      <c r="CI6" s="221">
        <v>0.53765013054830302</v>
      </c>
      <c r="CJ6" s="221">
        <v>6.4868239462887001E-2</v>
      </c>
      <c r="CK6" s="221">
        <v>0.357071055576278</v>
      </c>
      <c r="CL6" s="221">
        <v>7.51932114882507E-2</v>
      </c>
      <c r="CM6" s="221">
        <v>0.19268929503916429</v>
      </c>
      <c r="CN6" s="221">
        <v>2.9395934352853401E-2</v>
      </c>
      <c r="CO6" s="221">
        <v>0.153154606490116</v>
      </c>
      <c r="CP6" s="221">
        <v>2.2603599403207799E-2</v>
      </c>
      <c r="CQ6" s="221">
        <v>0.36551659828422201</v>
      </c>
      <c r="CR6" s="221">
        <v>0.102540096978739</v>
      </c>
      <c r="CS6" s="221">
        <v>0.27205054084296898</v>
      </c>
      <c r="CT6" s="221">
        <v>3.2381201044386403E-2</v>
      </c>
    </row>
    <row r="7" spans="1:98" x14ac:dyDescent="0.35">
      <c r="A7" s="301" t="s">
        <v>1409</v>
      </c>
      <c r="B7" s="222">
        <v>1959.318</v>
      </c>
      <c r="C7" s="224">
        <v>250</v>
      </c>
      <c r="D7" s="221">
        <v>48.398000000000003</v>
      </c>
      <c r="E7" s="221">
        <v>2.4470000000000001</v>
      </c>
      <c r="F7" s="221">
        <v>11.35</v>
      </c>
      <c r="G7" s="221">
        <v>0.111</v>
      </c>
      <c r="H7" s="221">
        <v>0.94799999999999995</v>
      </c>
      <c r="I7" s="221">
        <v>10.48</v>
      </c>
      <c r="J7" s="221">
        <v>0.17699999999999999</v>
      </c>
      <c r="K7" s="221">
        <v>12.47</v>
      </c>
      <c r="L7" s="221">
        <v>10.461</v>
      </c>
      <c r="M7" s="221">
        <v>1.774</v>
      </c>
      <c r="N7" s="222">
        <v>2.6615646258503399E-2</v>
      </c>
      <c r="O7" s="221">
        <v>0.54600000000000004</v>
      </c>
      <c r="P7" s="221">
        <v>0.26700000000000002</v>
      </c>
      <c r="Q7" s="222">
        <v>6.2840136054421805E-2</v>
      </c>
      <c r="R7" s="222">
        <v>1.20323129251701E-2</v>
      </c>
      <c r="S7" s="222">
        <v>0.15969387755101999</v>
      </c>
      <c r="T7" s="221">
        <v>99.690181972789105</v>
      </c>
      <c r="U7" s="221">
        <v>274.46243738387602</v>
      </c>
      <c r="V7" s="224">
        <v>0.56999999999999995</v>
      </c>
      <c r="W7" s="221">
        <v>3.1183679516185698</v>
      </c>
      <c r="X7" s="221">
        <v>2.51029756408583</v>
      </c>
      <c r="Y7" s="221">
        <v>27.2363945578231</v>
      </c>
      <c r="Z7" s="221">
        <v>247.891156462585</v>
      </c>
      <c r="AA7" s="221">
        <v>9.3792517006802694</v>
      </c>
      <c r="AB7" s="221">
        <v>300.01700680272103</v>
      </c>
      <c r="AC7" s="221">
        <v>16.845238095238098</v>
      </c>
      <c r="AD7" s="221">
        <v>121.94727891156499</v>
      </c>
      <c r="AE7" s="221">
        <v>12.1853741496599</v>
      </c>
      <c r="AF7" s="221">
        <v>63.154547729217903</v>
      </c>
      <c r="AG7" s="221">
        <v>12.9336734693878</v>
      </c>
      <c r="AH7" s="221">
        <v>36.011904761904802</v>
      </c>
      <c r="AI7" s="221">
        <v>3.0697278911564601</v>
      </c>
      <c r="AJ7" s="221">
        <v>13.324829931972801</v>
      </c>
      <c r="AK7" s="221">
        <v>7.27891156462585</v>
      </c>
      <c r="AL7" s="221">
        <v>2.3384353741496602</v>
      </c>
      <c r="AM7" s="221">
        <v>3.99659863945578</v>
      </c>
      <c r="AN7" s="221">
        <v>0.89285714285714302</v>
      </c>
      <c r="AO7" s="221">
        <v>3.1037414965986398</v>
      </c>
      <c r="AP7" s="221">
        <v>1.1479591836734699</v>
      </c>
      <c r="AQ7" s="221">
        <v>1.3860544217687101</v>
      </c>
      <c r="AR7" s="221">
        <v>0.25340136054421802</v>
      </c>
      <c r="AS7" s="221">
        <v>1.31802721088435</v>
      </c>
      <c r="AT7" s="221">
        <v>0.19302721088435401</v>
      </c>
      <c r="AU7" s="221">
        <v>3.4693877551020398</v>
      </c>
      <c r="AV7" s="221">
        <v>1.1054421768707501</v>
      </c>
      <c r="AW7" s="221"/>
      <c r="AX7" s="221">
        <v>0.44217687074829898</v>
      </c>
      <c r="AY7" s="224">
        <v>17.600000000000001</v>
      </c>
      <c r="AZ7" s="224">
        <v>1246</v>
      </c>
      <c r="BA7" s="224">
        <v>87.44</v>
      </c>
      <c r="BB7" s="224">
        <v>67.965699999999998</v>
      </c>
      <c r="BC7" s="224">
        <v>0</v>
      </c>
      <c r="BD7" s="221">
        <v>19.212370616871301</v>
      </c>
      <c r="BE7" s="224">
        <v>2.8500000000000001E-2</v>
      </c>
      <c r="BF7" s="221">
        <v>5.9560827875914699E-2</v>
      </c>
      <c r="BG7" s="221">
        <v>0.26935492862640897</v>
      </c>
      <c r="BH7" s="221">
        <v>0.58561580000000002</v>
      </c>
      <c r="BI7" s="221">
        <v>6.264320000000001E-2</v>
      </c>
      <c r="BJ7" s="221">
        <v>0.23040499999999997</v>
      </c>
      <c r="BK7" s="221">
        <v>0.34688799999999997</v>
      </c>
      <c r="BL7" s="221">
        <v>2.8249200000000002E-2</v>
      </c>
      <c r="BM7" s="221">
        <v>0.364124</v>
      </c>
      <c r="BN7" s="221">
        <v>0.24478739999999999</v>
      </c>
      <c r="BO7" s="221">
        <v>0.12506699999999998</v>
      </c>
      <c r="BP7" s="221">
        <v>7.9443000000000014E-2</v>
      </c>
      <c r="BQ7" s="221">
        <v>7.8231000000000012E-3</v>
      </c>
      <c r="BR7" s="221">
        <v>1.3190144557823136E-2</v>
      </c>
      <c r="BS7" s="221">
        <v>1.5040391156462625E-3</v>
      </c>
      <c r="BT7" s="221">
        <v>7.3938265306122261E-3</v>
      </c>
      <c r="BU7" s="221">
        <v>1.3073469387755099</v>
      </c>
      <c r="BV7" s="221">
        <v>7.6846258503401401</v>
      </c>
      <c r="BW7" s="221">
        <v>0.50647959183673497</v>
      </c>
      <c r="BX7" s="221">
        <v>15.0008503401361</v>
      </c>
      <c r="BY7" s="221">
        <v>1.1454761904761901</v>
      </c>
      <c r="BZ7" s="221">
        <v>11.828886054421799</v>
      </c>
      <c r="CA7" s="221">
        <v>1.5938469387755101</v>
      </c>
      <c r="CB7" s="221">
        <v>3.53033921806328</v>
      </c>
      <c r="CC7" s="221">
        <v>0.666084183673469</v>
      </c>
      <c r="CD7" s="221">
        <v>1.37205357142857</v>
      </c>
      <c r="CE7" s="221">
        <v>0.21457397959183699</v>
      </c>
      <c r="CF7" s="221">
        <v>0.84612670068027196</v>
      </c>
      <c r="CG7" s="221">
        <v>0.48914285714285699</v>
      </c>
      <c r="CH7" s="221">
        <v>0.14007227891156501</v>
      </c>
      <c r="CI7" s="221">
        <v>0.37408163265306099</v>
      </c>
      <c r="CJ7" s="221">
        <v>6.9553571428571395E-2</v>
      </c>
      <c r="CK7" s="221">
        <v>0.25233418367346899</v>
      </c>
      <c r="CL7" s="221">
        <v>9.96428571428572E-2</v>
      </c>
      <c r="CM7" s="221">
        <v>0.11642857142857166</v>
      </c>
      <c r="CN7" s="221">
        <v>2.4503911564625801E-2</v>
      </c>
      <c r="CO7" s="221">
        <v>0.112164115646259</v>
      </c>
      <c r="CP7" s="221">
        <v>2.0982057823129299E-2</v>
      </c>
      <c r="CQ7" s="221">
        <v>0.32612244897959197</v>
      </c>
      <c r="CR7" s="221">
        <v>0.16426870748299299</v>
      </c>
      <c r="CS7" s="221"/>
      <c r="CT7" s="221">
        <v>4.2183673469387797E-2</v>
      </c>
    </row>
    <row r="8" spans="1:98" x14ac:dyDescent="0.35">
      <c r="A8" s="301" t="s">
        <v>1410</v>
      </c>
      <c r="B8" s="222">
        <v>1959.318</v>
      </c>
      <c r="C8" s="224">
        <v>250</v>
      </c>
      <c r="D8" s="221">
        <v>47.744</v>
      </c>
      <c r="E8" s="221">
        <v>2.2490000000000001</v>
      </c>
      <c r="F8" s="221">
        <v>11.773</v>
      </c>
      <c r="G8" s="221">
        <v>8.7999999999999995E-2</v>
      </c>
      <c r="H8" s="221">
        <v>0.95199999999999996</v>
      </c>
      <c r="I8" s="221">
        <v>10.481999999999999</v>
      </c>
      <c r="J8" s="221">
        <v>0.17799999999999999</v>
      </c>
      <c r="K8" s="221">
        <v>12.576000000000001</v>
      </c>
      <c r="L8" s="221">
        <v>10.782</v>
      </c>
      <c r="M8" s="221">
        <v>1.9550000000000001</v>
      </c>
      <c r="N8" s="222">
        <v>4.0050174715527298E-2</v>
      </c>
      <c r="O8" s="221">
        <v>0.41799999999999998</v>
      </c>
      <c r="P8" s="221">
        <v>0.216</v>
      </c>
      <c r="Q8" s="222">
        <v>6.3166382940596705E-2</v>
      </c>
      <c r="R8" s="222">
        <v>1.7650748140847598E-2</v>
      </c>
      <c r="S8" s="222">
        <v>0.22793656482394101</v>
      </c>
      <c r="T8" s="221">
        <v>99.761803870620895</v>
      </c>
      <c r="U8" s="221">
        <v>595.215038718855</v>
      </c>
      <c r="V8" s="224">
        <v>0.58899999999999997</v>
      </c>
      <c r="W8" s="221">
        <v>3.0567218623185601</v>
      </c>
      <c r="X8" s="221">
        <v>2.1745501030809198</v>
      </c>
      <c r="Y8" s="221">
        <v>26.9599498252845</v>
      </c>
      <c r="Z8" s="221">
        <v>291.00887017292399</v>
      </c>
      <c r="AA8" s="221">
        <v>6.97070155004032</v>
      </c>
      <c r="AB8" s="221">
        <v>275.18591524057001</v>
      </c>
      <c r="AC8" s="221">
        <v>18.067377475136599</v>
      </c>
      <c r="AD8" s="221">
        <v>98.055729773317793</v>
      </c>
      <c r="AE8" s="221">
        <v>8.7895349879043092</v>
      </c>
      <c r="AF8" s="221">
        <v>58.890067364797503</v>
      </c>
      <c r="AG8" s="221">
        <v>9.8333482662843803</v>
      </c>
      <c r="AH8" s="221">
        <v>23.2774840964071</v>
      </c>
      <c r="AI8" s="221">
        <v>3.6376668757279802</v>
      </c>
      <c r="AJ8" s="221">
        <v>18.309291282143199</v>
      </c>
      <c r="AK8" s="221">
        <v>4.6993996953678003</v>
      </c>
      <c r="AL8" s="221">
        <v>1.6978765343607201</v>
      </c>
      <c r="AM8" s="221">
        <v>4.3365289848579902</v>
      </c>
      <c r="AN8" s="221">
        <v>0.73783711136994901</v>
      </c>
      <c r="AO8" s="221">
        <v>3.81686228832542</v>
      </c>
      <c r="AP8" s="221">
        <v>0.77143625123196902</v>
      </c>
      <c r="AQ8" s="221">
        <v>1.8457127497536101</v>
      </c>
      <c r="AR8" s="221">
        <v>0.26565719917570102</v>
      </c>
      <c r="AS8" s="221">
        <v>1.59483917211719</v>
      </c>
      <c r="AT8" s="221">
        <v>0.23116208225069401</v>
      </c>
      <c r="AU8" s="221">
        <v>3.1986381148642602</v>
      </c>
      <c r="AV8" s="221">
        <v>0.54833796254815903</v>
      </c>
      <c r="AW8" s="221">
        <v>0.67198279724039101</v>
      </c>
      <c r="AX8" s="221">
        <v>0.27372099274258599</v>
      </c>
      <c r="AY8" s="224">
        <v>11.61</v>
      </c>
      <c r="AZ8" s="224">
        <v>1250</v>
      </c>
      <c r="BA8" s="224">
        <v>87.72</v>
      </c>
      <c r="BB8" s="224">
        <v>68.145600000000002</v>
      </c>
      <c r="BC8" s="224">
        <v>1</v>
      </c>
      <c r="BD8" s="221">
        <v>41.665052710319898</v>
      </c>
      <c r="BE8" s="224">
        <v>2.945E-2</v>
      </c>
      <c r="BF8" s="221">
        <v>5.8383387570284599E-2</v>
      </c>
      <c r="BG8" s="221">
        <v>0.23332922606058201</v>
      </c>
      <c r="BH8" s="221">
        <v>0.57770239999999995</v>
      </c>
      <c r="BI8" s="221">
        <v>5.7574400000000005E-2</v>
      </c>
      <c r="BJ8" s="221">
        <v>0.23899189999999998</v>
      </c>
      <c r="BK8" s="221">
        <v>0.34695419999999993</v>
      </c>
      <c r="BL8" s="221">
        <v>2.8408800000000001E-2</v>
      </c>
      <c r="BM8" s="221">
        <v>0.36721920000000002</v>
      </c>
      <c r="BN8" s="221">
        <v>0.25229879999999999</v>
      </c>
      <c r="BO8" s="221">
        <v>0.13782749999999999</v>
      </c>
      <c r="BP8" s="221">
        <v>6.0819000000000005E-2</v>
      </c>
      <c r="BQ8" s="221">
        <v>6.3288000000000007E-3</v>
      </c>
      <c r="BR8" s="221">
        <v>1.3258623779231246E-2</v>
      </c>
      <c r="BS8" s="221">
        <v>2.2063435176059498E-3</v>
      </c>
      <c r="BT8" s="221">
        <v>1.0553462951348468E-2</v>
      </c>
      <c r="BU8" s="221">
        <v>1.29407759161365</v>
      </c>
      <c r="BV8" s="221">
        <v>9.0212749753606296</v>
      </c>
      <c r="BW8" s="221">
        <v>0.37641788370217699</v>
      </c>
      <c r="BX8" s="221">
        <v>13.759295762028501</v>
      </c>
      <c r="BY8" s="221">
        <v>1.2285816683092901</v>
      </c>
      <c r="BZ8" s="221">
        <v>9.5114057880118192</v>
      </c>
      <c r="CA8" s="221">
        <v>1.14967117641788</v>
      </c>
      <c r="CB8" s="221">
        <v>3.2919547656921799</v>
      </c>
      <c r="CC8" s="221">
        <v>0.50641743571364595</v>
      </c>
      <c r="CD8" s="221">
        <v>0.88687214407311199</v>
      </c>
      <c r="CE8" s="221">
        <v>0.25427291461338603</v>
      </c>
      <c r="CF8" s="221">
        <v>1.1626399964160901</v>
      </c>
      <c r="CG8" s="221">
        <v>0.31579965952871603</v>
      </c>
      <c r="CH8" s="221">
        <v>0.101702804408207</v>
      </c>
      <c r="CI8" s="221">
        <v>0.40589911298270798</v>
      </c>
      <c r="CJ8" s="221">
        <v>5.7477510975719001E-2</v>
      </c>
      <c r="CK8" s="221">
        <v>0.31031090404085698</v>
      </c>
      <c r="CL8" s="221">
        <v>6.6960666606934893E-2</v>
      </c>
      <c r="CM8" s="221">
        <v>0.15503987097930325</v>
      </c>
      <c r="CN8" s="221">
        <v>2.5689051160290299E-2</v>
      </c>
      <c r="CO8" s="221">
        <v>0.135720813547173</v>
      </c>
      <c r="CP8" s="221">
        <v>2.51273183406505E-2</v>
      </c>
      <c r="CQ8" s="221">
        <v>0.30067198279724</v>
      </c>
      <c r="CR8" s="221">
        <v>8.1483021234656394E-2</v>
      </c>
      <c r="CS8" s="221">
        <v>0.248163247020876</v>
      </c>
      <c r="CT8" s="221">
        <v>2.6112982707642701E-2</v>
      </c>
    </row>
    <row r="9" spans="1:98" x14ac:dyDescent="0.35">
      <c r="A9" s="301" t="s">
        <v>1411</v>
      </c>
      <c r="B9" s="222">
        <v>1959.318</v>
      </c>
      <c r="C9" s="224">
        <v>250</v>
      </c>
      <c r="D9" s="221">
        <v>48.168999999999997</v>
      </c>
      <c r="E9" s="221">
        <v>2.653</v>
      </c>
      <c r="F9" s="221">
        <v>11.542999999999999</v>
      </c>
      <c r="G9" s="221">
        <v>0.106</v>
      </c>
      <c r="H9" s="221">
        <v>0.92</v>
      </c>
      <c r="I9" s="221">
        <v>10.512</v>
      </c>
      <c r="J9" s="221">
        <v>0.218</v>
      </c>
      <c r="K9" s="221">
        <v>10.992000000000001</v>
      </c>
      <c r="L9" s="221">
        <v>11.629</v>
      </c>
      <c r="M9" s="221">
        <v>1.9139999999999999</v>
      </c>
      <c r="N9" s="222">
        <v>2.97754946727549E-2</v>
      </c>
      <c r="O9" s="221">
        <v>0.505</v>
      </c>
      <c r="P9" s="221">
        <v>0.246</v>
      </c>
      <c r="Q9" s="222">
        <v>6.7446727549467303E-2</v>
      </c>
      <c r="R9" s="222">
        <v>1.9406392694063902E-2</v>
      </c>
      <c r="S9" s="222">
        <v>0.24895357686453601</v>
      </c>
      <c r="T9" s="221">
        <v>99.772582191780799</v>
      </c>
      <c r="U9" s="221">
        <v>274.714245581851</v>
      </c>
      <c r="V9" s="224">
        <v>0.59199999999999997</v>
      </c>
      <c r="W9" s="221">
        <v>3.6078777762446701</v>
      </c>
      <c r="X9" s="221">
        <v>2.5177103021457299</v>
      </c>
      <c r="Y9" s="221">
        <v>32.153729071537299</v>
      </c>
      <c r="Z9" s="221">
        <v>346.79414003044099</v>
      </c>
      <c r="AA9" s="221">
        <v>9.3512176560121798</v>
      </c>
      <c r="AB9" s="221">
        <v>339.54528158295301</v>
      </c>
      <c r="AC9" s="221">
        <v>18.949771689497702</v>
      </c>
      <c r="AD9" s="221">
        <v>130.32724505327201</v>
      </c>
      <c r="AE9" s="221">
        <v>13.3561643835616</v>
      </c>
      <c r="AF9" s="221">
        <v>93.869443525762094</v>
      </c>
      <c r="AG9" s="221">
        <v>15.001902587519</v>
      </c>
      <c r="AH9" s="221">
        <v>35.388127853881301</v>
      </c>
      <c r="AI9" s="221">
        <v>4.0429984779299897</v>
      </c>
      <c r="AJ9" s="221">
        <v>21.109208523592098</v>
      </c>
      <c r="AK9" s="221">
        <v>6.0977929984779298</v>
      </c>
      <c r="AL9" s="221">
        <v>2.5114155251141601</v>
      </c>
      <c r="AM9" s="221">
        <v>4.8230593607305901</v>
      </c>
      <c r="AN9" s="221">
        <v>0.70395738203957403</v>
      </c>
      <c r="AO9" s="221">
        <v>4.3949771689497696</v>
      </c>
      <c r="AP9" s="221">
        <v>0.78957382039573798</v>
      </c>
      <c r="AQ9" s="221">
        <v>2.0928462709284599</v>
      </c>
      <c r="AR9" s="221">
        <v>0.19501522070015201</v>
      </c>
      <c r="AS9" s="221">
        <v>1.4079147640791501</v>
      </c>
      <c r="AT9" s="221">
        <v>0.19596651445966501</v>
      </c>
      <c r="AU9" s="221">
        <v>4.1571537290715401</v>
      </c>
      <c r="AV9" s="221">
        <v>0.98934550989345504</v>
      </c>
      <c r="AW9" s="221">
        <v>0.64687975646879803</v>
      </c>
      <c r="AX9" s="221">
        <v>0.17408675799086801</v>
      </c>
      <c r="AY9" s="224">
        <v>5.12</v>
      </c>
      <c r="AZ9" s="224">
        <v>1212</v>
      </c>
      <c r="BA9" s="224">
        <v>86.08</v>
      </c>
      <c r="BB9" s="224">
        <v>65.089799999999997</v>
      </c>
      <c r="BC9" s="224">
        <v>0</v>
      </c>
      <c r="BD9" s="221">
        <v>19.229997190729598</v>
      </c>
      <c r="BE9" s="224">
        <v>2.9600000000000001E-2</v>
      </c>
      <c r="BF9" s="221">
        <v>6.8910465526273196E-2</v>
      </c>
      <c r="BG9" s="221">
        <v>0.27015031542023699</v>
      </c>
      <c r="BH9" s="221">
        <v>0.5828449</v>
      </c>
      <c r="BI9" s="221">
        <v>6.7916799999999999E-2</v>
      </c>
      <c r="BJ9" s="221">
        <v>0.23432289999999997</v>
      </c>
      <c r="BK9" s="221">
        <v>0.34794720000000001</v>
      </c>
      <c r="BL9" s="221">
        <v>3.4792800000000006E-2</v>
      </c>
      <c r="BM9" s="221">
        <v>0.32096640000000004</v>
      </c>
      <c r="BN9" s="221">
        <v>0.27211859999999993</v>
      </c>
      <c r="BO9" s="221">
        <v>0.13493699999999997</v>
      </c>
      <c r="BP9" s="221">
        <v>7.3477500000000015E-2</v>
      </c>
      <c r="BQ9" s="221">
        <v>7.2078000000000003E-3</v>
      </c>
      <c r="BR9" s="221">
        <v>1.4157068112633186E-2</v>
      </c>
      <c r="BS9" s="221">
        <v>2.4257990867579877E-3</v>
      </c>
      <c r="BT9" s="221">
        <v>1.1526550608828018E-2</v>
      </c>
      <c r="BU9" s="221">
        <v>1.54337899543379</v>
      </c>
      <c r="BV9" s="221">
        <v>10.750618340943699</v>
      </c>
      <c r="BW9" s="221">
        <v>0.50496575342465799</v>
      </c>
      <c r="BX9" s="221">
        <v>16.977264079147599</v>
      </c>
      <c r="BY9" s="221">
        <v>1.2885844748858499</v>
      </c>
      <c r="BZ9" s="221">
        <v>12.641742770167401</v>
      </c>
      <c r="CA9" s="221">
        <v>1.7469863013698601</v>
      </c>
      <c r="CB9" s="221">
        <v>5.2473018930900999</v>
      </c>
      <c r="CC9" s="221">
        <v>0.77259798325722995</v>
      </c>
      <c r="CD9" s="221">
        <v>1.34828767123288</v>
      </c>
      <c r="CE9" s="221">
        <v>0.28260559360730603</v>
      </c>
      <c r="CF9" s="221">
        <v>1.3404347412480999</v>
      </c>
      <c r="CG9" s="221">
        <v>0.40977168949771697</v>
      </c>
      <c r="CH9" s="221">
        <v>0.15043378995433801</v>
      </c>
      <c r="CI9" s="221">
        <v>0.45143835616438399</v>
      </c>
      <c r="CJ9" s="221">
        <v>5.4838280060882802E-2</v>
      </c>
      <c r="CK9" s="221">
        <v>0.35731164383561698</v>
      </c>
      <c r="CL9" s="221">
        <v>6.8535007610350099E-2</v>
      </c>
      <c r="CM9" s="221">
        <v>0.17579908675799064</v>
      </c>
      <c r="CN9" s="221">
        <v>1.88579718417047E-2</v>
      </c>
      <c r="CO9" s="221">
        <v>0.11981354642313501</v>
      </c>
      <c r="CP9" s="221">
        <v>2.1301560121765602E-2</v>
      </c>
      <c r="CQ9" s="221">
        <v>0.39077245053272402</v>
      </c>
      <c r="CR9" s="221">
        <v>0.14701674277016699</v>
      </c>
      <c r="CS9" s="221">
        <v>0.23889269406392699</v>
      </c>
      <c r="CT9" s="221">
        <v>1.6607876712328801E-2</v>
      </c>
    </row>
    <row r="10" spans="1:98" x14ac:dyDescent="0.35">
      <c r="A10" s="301" t="s">
        <v>1412</v>
      </c>
      <c r="B10" s="222">
        <v>1959.318</v>
      </c>
      <c r="C10" s="224">
        <v>250</v>
      </c>
      <c r="D10" s="221">
        <v>48.695999999999998</v>
      </c>
      <c r="E10" s="221">
        <v>2.0590000000000002</v>
      </c>
      <c r="F10" s="221">
        <v>10.943</v>
      </c>
      <c r="G10" s="221">
        <v>0.14099999999999999</v>
      </c>
      <c r="H10" s="221">
        <v>1.038</v>
      </c>
      <c r="I10" s="221">
        <v>10.404</v>
      </c>
      <c r="J10" s="221">
        <v>0.18</v>
      </c>
      <c r="K10" s="221">
        <v>13.923</v>
      </c>
      <c r="L10" s="221">
        <v>9.5980000000000008</v>
      </c>
      <c r="M10" s="221">
        <v>1.927</v>
      </c>
      <c r="N10" s="222">
        <v>2.7829313543599299E-2</v>
      </c>
      <c r="O10" s="221">
        <v>0.34</v>
      </c>
      <c r="P10" s="221">
        <v>0.28599999999999998</v>
      </c>
      <c r="Q10" s="222">
        <v>5.3128689492325902E-2</v>
      </c>
      <c r="R10" s="222">
        <v>1.0794400404789999E-2</v>
      </c>
      <c r="S10" s="222">
        <v>0.17481868780570101</v>
      </c>
      <c r="T10" s="221">
        <v>99.801571091246402</v>
      </c>
      <c r="U10" s="221">
        <v>253.981742936535</v>
      </c>
      <c r="V10" s="224">
        <v>0.46400000000000002</v>
      </c>
      <c r="W10" s="221">
        <v>3.2837614088909999</v>
      </c>
      <c r="X10" s="221">
        <v>2.0749211670891898</v>
      </c>
      <c r="Y10" s="221">
        <v>25.822229718333599</v>
      </c>
      <c r="Z10" s="221">
        <v>237.52740765727799</v>
      </c>
      <c r="AA10" s="221">
        <v>6.2067802327542596</v>
      </c>
      <c r="AB10" s="221">
        <v>253.41541575307801</v>
      </c>
      <c r="AC10" s="221">
        <v>18.384213189408001</v>
      </c>
      <c r="AD10" s="221">
        <v>97.739922415247094</v>
      </c>
      <c r="AE10" s="221">
        <v>9.2258390959689702</v>
      </c>
      <c r="AF10" s="221">
        <v>41.978424083155801</v>
      </c>
      <c r="AG10" s="221">
        <v>9.8667566200033701</v>
      </c>
      <c r="AH10" s="221">
        <v>24.4897959183673</v>
      </c>
      <c r="AI10" s="221">
        <v>3.1961544948557901</v>
      </c>
      <c r="AJ10" s="221">
        <v>16.056670602125099</v>
      </c>
      <c r="AK10" s="221">
        <v>5.2032383201214403</v>
      </c>
      <c r="AL10" s="221">
        <v>1.5685613088210499</v>
      </c>
      <c r="AM10" s="221">
        <v>3.8370720188902001</v>
      </c>
      <c r="AN10" s="221">
        <v>0.84246921909259598</v>
      </c>
      <c r="AO10" s="221">
        <v>4.3936582897621896</v>
      </c>
      <c r="AP10" s="221">
        <v>0.78596727947377298</v>
      </c>
      <c r="AQ10" s="221">
        <v>2.1420138303255198</v>
      </c>
      <c r="AR10" s="221">
        <v>0.27238994771462299</v>
      </c>
      <c r="AS10" s="221">
        <v>1.4673638050261399</v>
      </c>
      <c r="AT10" s="221">
        <v>0.25805363467701098</v>
      </c>
      <c r="AU10" s="221">
        <v>3.2130207454882802</v>
      </c>
      <c r="AV10" s="221">
        <v>0.74211502782931305</v>
      </c>
      <c r="AW10" s="221">
        <v>1.0710069151627599</v>
      </c>
      <c r="AX10" s="221">
        <v>0.22179119581716999</v>
      </c>
      <c r="AY10" s="224">
        <v>18.579999999999998</v>
      </c>
      <c r="AZ10" s="224">
        <v>1282</v>
      </c>
      <c r="BA10" s="224">
        <v>88.59</v>
      </c>
      <c r="BB10" s="224">
        <v>70.468100000000007</v>
      </c>
      <c r="BC10" s="224">
        <v>0</v>
      </c>
      <c r="BD10" s="221">
        <v>17.778722005557398</v>
      </c>
      <c r="BE10" s="224">
        <v>2.3199999999999998E-2</v>
      </c>
      <c r="BF10" s="221">
        <v>6.2719842909818094E-2</v>
      </c>
      <c r="BG10" s="221">
        <v>0.22263904122867001</v>
      </c>
      <c r="BH10" s="221">
        <v>0.58922160000000001</v>
      </c>
      <c r="BI10" s="221">
        <v>5.2710400000000004E-2</v>
      </c>
      <c r="BJ10" s="221">
        <v>0.22214289999999998</v>
      </c>
      <c r="BK10" s="221">
        <v>0.34437239999999997</v>
      </c>
      <c r="BL10" s="221">
        <v>2.8728000000000004E-2</v>
      </c>
      <c r="BM10" s="221">
        <v>0.40655160000000001</v>
      </c>
      <c r="BN10" s="221">
        <v>0.22459319999999999</v>
      </c>
      <c r="BO10" s="221">
        <v>0.13585349999999999</v>
      </c>
      <c r="BP10" s="221">
        <v>4.9470000000000007E-2</v>
      </c>
      <c r="BQ10" s="221">
        <v>8.3797999999999997E-3</v>
      </c>
      <c r="BR10" s="221">
        <v>1.1151711924439206E-2</v>
      </c>
      <c r="BS10" s="221">
        <v>1.3493000505987499E-3</v>
      </c>
      <c r="BT10" s="221">
        <v>8.0941052454039566E-3</v>
      </c>
      <c r="BU10" s="221">
        <v>1.2394670264800101</v>
      </c>
      <c r="BV10" s="221">
        <v>7.3633496373756104</v>
      </c>
      <c r="BW10" s="221">
        <v>0.33516613256873001</v>
      </c>
      <c r="BX10" s="221">
        <v>12.6707707876539</v>
      </c>
      <c r="BY10" s="221">
        <v>1.2501264968797401</v>
      </c>
      <c r="BZ10" s="221">
        <v>9.4807724742789699</v>
      </c>
      <c r="CA10" s="221">
        <v>1.20673975375274</v>
      </c>
      <c r="CB10" s="221">
        <v>2.34659390624841</v>
      </c>
      <c r="CC10" s="221">
        <v>0.50813796593017402</v>
      </c>
      <c r="CD10" s="221">
        <v>0.933061224489796</v>
      </c>
      <c r="CE10" s="221">
        <v>0.22341119919041999</v>
      </c>
      <c r="CF10" s="221">
        <v>1.0195985832349499</v>
      </c>
      <c r="CG10" s="221">
        <v>0.34965761511216098</v>
      </c>
      <c r="CH10" s="221">
        <v>9.3956822398380796E-2</v>
      </c>
      <c r="CI10" s="221">
        <v>0.35914994096812303</v>
      </c>
      <c r="CJ10" s="221">
        <v>6.5628352167313206E-2</v>
      </c>
      <c r="CK10" s="221">
        <v>0.35720441895766603</v>
      </c>
      <c r="CL10" s="221">
        <v>6.8221959858323494E-2</v>
      </c>
      <c r="CM10" s="221">
        <v>0.17992916174734369</v>
      </c>
      <c r="CN10" s="221">
        <v>2.6340107944004001E-2</v>
      </c>
      <c r="CO10" s="221">
        <v>0.12487265980772499</v>
      </c>
      <c r="CP10" s="221">
        <v>2.80504300893911E-2</v>
      </c>
      <c r="CQ10" s="221">
        <v>0.302023950075898</v>
      </c>
      <c r="CR10" s="221">
        <v>0.110278293135436</v>
      </c>
      <c r="CS10" s="221">
        <v>0.395522853769607</v>
      </c>
      <c r="CT10" s="221">
        <v>2.1158880080957999E-2</v>
      </c>
    </row>
    <row r="11" spans="1:98" x14ac:dyDescent="0.35">
      <c r="A11" s="301" t="s">
        <v>1413</v>
      </c>
      <c r="B11" s="222">
        <v>1959.318</v>
      </c>
      <c r="C11" s="224">
        <v>250</v>
      </c>
      <c r="D11" s="221">
        <v>48.384</v>
      </c>
      <c r="E11" s="221">
        <v>2.2400000000000002</v>
      </c>
      <c r="F11" s="221">
        <v>11.045999999999999</v>
      </c>
      <c r="G11" s="221">
        <v>0.13600000000000001</v>
      </c>
      <c r="H11" s="221">
        <v>0.96599999999999997</v>
      </c>
      <c r="I11" s="221">
        <v>10.465999999999999</v>
      </c>
      <c r="J11" s="221">
        <v>0.187</v>
      </c>
      <c r="K11" s="221">
        <v>12.909000000000001</v>
      </c>
      <c r="L11" s="221">
        <v>10.545999999999999</v>
      </c>
      <c r="M11" s="221">
        <v>1.9179999999999999</v>
      </c>
      <c r="N11" s="222">
        <v>2.3741777573810598E-2</v>
      </c>
      <c r="O11" s="221">
        <v>0.34300000000000003</v>
      </c>
      <c r="P11" s="221">
        <v>0.219</v>
      </c>
      <c r="Q11" s="222">
        <v>6.5045127734434799E-2</v>
      </c>
      <c r="R11" s="222">
        <v>1.40431390546122E-2</v>
      </c>
      <c r="S11" s="222">
        <v>0.248829738412116</v>
      </c>
      <c r="T11" s="221">
        <v>99.711659782775001</v>
      </c>
      <c r="U11" s="221">
        <v>380.29547071181798</v>
      </c>
      <c r="V11" s="224">
        <v>0.64100000000000001</v>
      </c>
      <c r="W11" s="221">
        <v>3.2296684225223302</v>
      </c>
      <c r="X11" s="221">
        <v>2.2121821018196499</v>
      </c>
      <c r="Y11" s="221">
        <v>24.148692060578199</v>
      </c>
      <c r="Z11" s="221">
        <v>256.35612666360697</v>
      </c>
      <c r="AA11" s="221">
        <v>6.3790729692519497</v>
      </c>
      <c r="AB11" s="221">
        <v>279.95410738870999</v>
      </c>
      <c r="AC11" s="221">
        <v>17.6502983019734</v>
      </c>
      <c r="AD11" s="221">
        <v>106.415787058284</v>
      </c>
      <c r="AE11" s="221">
        <v>8.8022028453419008</v>
      </c>
      <c r="AF11" s="221">
        <v>59.357764738422503</v>
      </c>
      <c r="AG11" s="221">
        <v>9.8210188159706302</v>
      </c>
      <c r="AH11" s="221">
        <v>26.177145479577799</v>
      </c>
      <c r="AI11" s="221">
        <v>3.72648003671409</v>
      </c>
      <c r="AJ11" s="221">
        <v>18.3295089490592</v>
      </c>
      <c r="AK11" s="221">
        <v>5.18586507572281</v>
      </c>
      <c r="AL11" s="221">
        <v>1.78981184029371</v>
      </c>
      <c r="AM11" s="221">
        <v>4.1762276273519996</v>
      </c>
      <c r="AN11" s="221">
        <v>0.73887104176227603</v>
      </c>
      <c r="AO11" s="221">
        <v>4.2955484167049098</v>
      </c>
      <c r="AP11" s="221">
        <v>0.80587425424506698</v>
      </c>
      <c r="AQ11" s="221">
        <v>1.8081688848095501</v>
      </c>
      <c r="AR11" s="221">
        <v>0.23588802202845299</v>
      </c>
      <c r="AS11" s="221">
        <v>1.54199173932997</v>
      </c>
      <c r="AT11" s="221">
        <v>0.186324001835704</v>
      </c>
      <c r="AU11" s="221">
        <v>3.1023405231757701</v>
      </c>
      <c r="AV11" s="221">
        <v>0.55713630105553003</v>
      </c>
      <c r="AW11" s="221">
        <v>0.76181734740706797</v>
      </c>
      <c r="AX11" s="221">
        <v>0.279944928866452</v>
      </c>
      <c r="AY11" s="224">
        <v>8.9499999999999993</v>
      </c>
      <c r="AZ11" s="224">
        <v>1254</v>
      </c>
      <c r="BA11" s="224">
        <v>87.87</v>
      </c>
      <c r="BB11" s="224">
        <v>68.742999999999995</v>
      </c>
      <c r="BC11" s="224">
        <v>1</v>
      </c>
      <c r="BD11" s="221">
        <v>26.620682949827302</v>
      </c>
      <c r="BE11" s="224">
        <v>3.2050000000000002E-2</v>
      </c>
      <c r="BF11" s="221">
        <v>6.1686666870176501E-2</v>
      </c>
      <c r="BG11" s="221">
        <v>0.23736713952524899</v>
      </c>
      <c r="BH11" s="221">
        <v>0.58544640000000003</v>
      </c>
      <c r="BI11" s="221">
        <v>5.7344000000000006E-2</v>
      </c>
      <c r="BJ11" s="221">
        <v>0.22423379999999998</v>
      </c>
      <c r="BK11" s="221">
        <v>0.34642459999999997</v>
      </c>
      <c r="BL11" s="221">
        <v>2.9845200000000002E-2</v>
      </c>
      <c r="BM11" s="221">
        <v>0.37694280000000002</v>
      </c>
      <c r="BN11" s="221">
        <v>0.24677639999999995</v>
      </c>
      <c r="BO11" s="221">
        <v>0.13521899999999998</v>
      </c>
      <c r="BP11" s="221">
        <v>4.9906500000000013E-2</v>
      </c>
      <c r="BQ11" s="221">
        <v>6.4167000000000009E-3</v>
      </c>
      <c r="BR11" s="221">
        <v>1.3652972311457862E-2</v>
      </c>
      <c r="BS11" s="221">
        <v>1.755392381826525E-3</v>
      </c>
      <c r="BT11" s="221">
        <v>1.1520816888480971E-2</v>
      </c>
      <c r="BU11" s="221">
        <v>1.15913721890776</v>
      </c>
      <c r="BV11" s="221">
        <v>7.9470399265718203</v>
      </c>
      <c r="BW11" s="221">
        <v>0.34446994033960499</v>
      </c>
      <c r="BX11" s="221">
        <v>13.997705369435501</v>
      </c>
      <c r="BY11" s="221">
        <v>1.2002202845341901</v>
      </c>
      <c r="BZ11" s="221">
        <v>10.322331344653501</v>
      </c>
      <c r="CA11" s="221">
        <v>1.1513281321707201</v>
      </c>
      <c r="CB11" s="221">
        <v>3.3180990488778201</v>
      </c>
      <c r="CC11" s="221">
        <v>0.50578246902248702</v>
      </c>
      <c r="CD11" s="221">
        <v>0.99734924277191395</v>
      </c>
      <c r="CE11" s="221">
        <v>0.26048095456631498</v>
      </c>
      <c r="CF11" s="221">
        <v>1.16392381826526</v>
      </c>
      <c r="CG11" s="221">
        <v>0.34849013308857302</v>
      </c>
      <c r="CH11" s="221">
        <v>0.107209729233593</v>
      </c>
      <c r="CI11" s="221">
        <v>0.39089490592014697</v>
      </c>
      <c r="CJ11" s="221">
        <v>5.7558054153281302E-2</v>
      </c>
      <c r="CK11" s="221">
        <v>0.34922808627810897</v>
      </c>
      <c r="CL11" s="221">
        <v>6.9949885268471804E-2</v>
      </c>
      <c r="CM11" s="221">
        <v>0.15188618632400222</v>
      </c>
      <c r="CN11" s="221">
        <v>2.2810371730151401E-2</v>
      </c>
      <c r="CO11" s="221">
        <v>0.13122349701698</v>
      </c>
      <c r="CP11" s="221">
        <v>2.0253418999541101E-2</v>
      </c>
      <c r="CQ11" s="221">
        <v>0.29162000917852199</v>
      </c>
      <c r="CR11" s="221">
        <v>8.2790454336851796E-2</v>
      </c>
      <c r="CS11" s="221">
        <v>0.28133914639743002</v>
      </c>
      <c r="CT11" s="221">
        <v>2.67067462138596E-2</v>
      </c>
    </row>
    <row r="12" spans="1:98" x14ac:dyDescent="0.35">
      <c r="A12" s="301" t="s">
        <v>1414</v>
      </c>
      <c r="B12" s="222">
        <v>1959.33</v>
      </c>
      <c r="C12" s="224">
        <v>305</v>
      </c>
      <c r="D12" s="221">
        <v>49.210999999999999</v>
      </c>
      <c r="E12" s="221">
        <v>2.3180000000000001</v>
      </c>
      <c r="F12" s="221">
        <v>11.917999999999999</v>
      </c>
      <c r="G12" s="221">
        <v>6.7000000000000004E-2</v>
      </c>
      <c r="H12" s="221">
        <v>0.874</v>
      </c>
      <c r="I12" s="221">
        <v>10.548999999999999</v>
      </c>
      <c r="J12" s="221">
        <v>0.189</v>
      </c>
      <c r="K12" s="221">
        <v>10.273</v>
      </c>
      <c r="L12" s="221">
        <v>11.68</v>
      </c>
      <c r="M12" s="221">
        <v>1.7410000000000001</v>
      </c>
      <c r="N12" s="222">
        <v>1.3799126637554599E-2</v>
      </c>
      <c r="O12" s="221">
        <v>0.45100000000000001</v>
      </c>
      <c r="P12" s="221">
        <v>0.32100000000000001</v>
      </c>
      <c r="Q12" s="222">
        <v>5.7030567685589499E-2</v>
      </c>
      <c r="R12" s="222">
        <v>1.39737991266376E-2</v>
      </c>
      <c r="S12" s="222">
        <v>0.149956331877729</v>
      </c>
      <c r="T12" s="221">
        <v>99.8267598253275</v>
      </c>
      <c r="U12" s="221">
        <v>54.204102854673998</v>
      </c>
      <c r="V12" s="224">
        <v>0.40799999999999997</v>
      </c>
      <c r="W12" s="221">
        <v>2.7446524316527601</v>
      </c>
      <c r="X12" s="221">
        <v>1.4394361928085899</v>
      </c>
      <c r="Y12" s="221">
        <v>36.689956331877703</v>
      </c>
      <c r="Z12" s="221">
        <v>263.772925764192</v>
      </c>
      <c r="AA12" s="221">
        <v>7.4061135371178999</v>
      </c>
      <c r="AB12" s="221">
        <v>309.34497816593898</v>
      </c>
      <c r="AC12" s="221">
        <v>16.5414847161572</v>
      </c>
      <c r="AD12" s="221">
        <v>121.004366812227</v>
      </c>
      <c r="AE12" s="221">
        <v>12.2532751091703</v>
      </c>
      <c r="AF12" s="221">
        <v>68.602272756080197</v>
      </c>
      <c r="AG12" s="221">
        <v>15.5109170305677</v>
      </c>
      <c r="AH12" s="221">
        <v>28.567685589519701</v>
      </c>
      <c r="AI12" s="221">
        <v>4.2620087336244499</v>
      </c>
      <c r="AJ12" s="221">
        <v>20.943231441047999</v>
      </c>
      <c r="AK12" s="221">
        <v>2.1135371179039302</v>
      </c>
      <c r="AL12" s="221">
        <v>1.2838427947598301</v>
      </c>
      <c r="AM12" s="221">
        <v>3.1179039301309999</v>
      </c>
      <c r="AN12" s="221">
        <v>0.72489082969432295</v>
      </c>
      <c r="AO12" s="221">
        <v>4.8209606986899596</v>
      </c>
      <c r="AP12" s="221">
        <v>0.82096069868995603</v>
      </c>
      <c r="AQ12" s="221">
        <v>1.6157205240174699</v>
      </c>
      <c r="AR12" s="221">
        <v>0.27772925764192102</v>
      </c>
      <c r="AS12" s="221">
        <v>1.6419213973799101</v>
      </c>
      <c r="AT12" s="221">
        <v>0.125764192139738</v>
      </c>
      <c r="AU12" s="221">
        <v>3.6855895196506601</v>
      </c>
      <c r="AV12" s="221">
        <v>0.87336244541484698</v>
      </c>
      <c r="AW12" s="221">
        <v>2.0611353711790401</v>
      </c>
      <c r="AX12" s="221">
        <v>0.22707423580785999</v>
      </c>
      <c r="AY12" s="224">
        <v>14.5</v>
      </c>
      <c r="AZ12" s="224">
        <v>1197</v>
      </c>
      <c r="BA12" s="224">
        <v>84.8</v>
      </c>
      <c r="BB12" s="224">
        <v>63.4559</v>
      </c>
      <c r="BC12" s="224">
        <v>0</v>
      </c>
      <c r="BD12" s="221">
        <v>3.7942871998271799</v>
      </c>
      <c r="BE12" s="224">
        <v>2.0400000000000001E-2</v>
      </c>
      <c r="BF12" s="221">
        <v>5.2422861444567703E-2</v>
      </c>
      <c r="BG12" s="221">
        <v>0.15445150348836201</v>
      </c>
      <c r="BH12" s="221">
        <v>0.59545309999999996</v>
      </c>
      <c r="BI12" s="221">
        <v>5.9340800000000006E-2</v>
      </c>
      <c r="BJ12" s="221">
        <v>0.24193539999999997</v>
      </c>
      <c r="BK12" s="221">
        <v>0.34917189999999998</v>
      </c>
      <c r="BL12" s="221">
        <v>3.0164400000000004E-2</v>
      </c>
      <c r="BM12" s="221">
        <v>0.2999716</v>
      </c>
      <c r="BN12" s="221">
        <v>0.27331199999999994</v>
      </c>
      <c r="BO12" s="221">
        <v>0.1227405</v>
      </c>
      <c r="BP12" s="221">
        <v>6.5620500000000012E-2</v>
      </c>
      <c r="BQ12" s="221">
        <v>9.4053000000000019E-3</v>
      </c>
      <c r="BR12" s="221">
        <v>1.1970716157205234E-2</v>
      </c>
      <c r="BS12" s="221">
        <v>1.7467248908297E-3</v>
      </c>
      <c r="BT12" s="221">
        <v>6.9429781659388528E-3</v>
      </c>
      <c r="BU12" s="221">
        <v>1.7611179039301299</v>
      </c>
      <c r="BV12" s="221">
        <v>8.1769606986899603</v>
      </c>
      <c r="BW12" s="221">
        <v>0.39993013100436697</v>
      </c>
      <c r="BX12" s="221">
        <v>15.4672489082969</v>
      </c>
      <c r="BY12" s="221">
        <v>1.1248209606986901</v>
      </c>
      <c r="BZ12" s="221">
        <v>11.737423580786</v>
      </c>
      <c r="CA12" s="221">
        <v>1.6027283842794799</v>
      </c>
      <c r="CB12" s="221">
        <v>3.83486704706488</v>
      </c>
      <c r="CC12" s="221">
        <v>0.79881222707423605</v>
      </c>
      <c r="CD12" s="221">
        <v>1.0884288209607</v>
      </c>
      <c r="CE12" s="221">
        <v>0.297914410480349</v>
      </c>
      <c r="CF12" s="221">
        <v>1.32989519650655</v>
      </c>
      <c r="CG12" s="221">
        <v>0.142029694323144</v>
      </c>
      <c r="CH12" s="221">
        <v>7.6902183406113503E-2</v>
      </c>
      <c r="CI12" s="221">
        <v>0.29183580786026198</v>
      </c>
      <c r="CJ12" s="221">
        <v>5.6468995633187802E-2</v>
      </c>
      <c r="CK12" s="221">
        <v>0.39194410480349301</v>
      </c>
      <c r="CL12" s="221">
        <v>7.1259388646288196E-2</v>
      </c>
      <c r="CM12" s="221">
        <v>0.13572052401746748</v>
      </c>
      <c r="CN12" s="221">
        <v>2.68564192139738E-2</v>
      </c>
      <c r="CO12" s="221">
        <v>0.13972751091703101</v>
      </c>
      <c r="CP12" s="221">
        <v>1.36705676855895E-2</v>
      </c>
      <c r="CQ12" s="221">
        <v>0.34644541484716201</v>
      </c>
      <c r="CR12" s="221">
        <v>0.129781659388646</v>
      </c>
      <c r="CS12" s="221">
        <v>0.76117729257641897</v>
      </c>
      <c r="CT12" s="221">
        <v>2.16628820960699E-2</v>
      </c>
    </row>
    <row r="13" spans="1:98" x14ac:dyDescent="0.35">
      <c r="A13" s="301" t="s">
        <v>1415</v>
      </c>
      <c r="B13" s="222">
        <v>1959.33</v>
      </c>
      <c r="C13" s="224">
        <v>305</v>
      </c>
      <c r="D13" s="221">
        <v>48.311</v>
      </c>
      <c r="E13" s="221">
        <v>2.4460000000000002</v>
      </c>
      <c r="F13" s="221">
        <v>11.647</v>
      </c>
      <c r="G13" s="221">
        <v>6.2E-2</v>
      </c>
      <c r="H13" s="221">
        <v>0.96499999999999997</v>
      </c>
      <c r="I13" s="221">
        <v>10.471</v>
      </c>
      <c r="J13" s="221">
        <v>0.17599999999999999</v>
      </c>
      <c r="K13" s="221">
        <v>12.148</v>
      </c>
      <c r="L13" s="221">
        <v>10.513999999999999</v>
      </c>
      <c r="M13" s="221">
        <v>2.0129999999999999</v>
      </c>
      <c r="N13" s="222">
        <v>3.2066408225181198E-2</v>
      </c>
      <c r="O13" s="221">
        <v>0.50800000000000001</v>
      </c>
      <c r="P13" s="221">
        <v>0.248</v>
      </c>
      <c r="Q13" s="222">
        <v>4.8078543738412298E-2</v>
      </c>
      <c r="R13" s="222">
        <v>1.7318388673521E-2</v>
      </c>
      <c r="S13" s="222">
        <v>0.25172762514747998</v>
      </c>
      <c r="T13" s="221">
        <v>99.858190965784601</v>
      </c>
      <c r="U13" s="221">
        <v>178.326314659795</v>
      </c>
      <c r="V13" s="224">
        <v>0.49199999999999999</v>
      </c>
      <c r="W13" s="221">
        <v>2.65113637962863</v>
      </c>
      <c r="X13" s="221">
        <v>1.32099652530358</v>
      </c>
      <c r="Y13" s="221">
        <v>25.8722400134839</v>
      </c>
      <c r="Z13" s="221">
        <v>282.94286195853698</v>
      </c>
      <c r="AA13" s="221">
        <v>9.3881678745997004</v>
      </c>
      <c r="AB13" s="221">
        <v>352.43553008596001</v>
      </c>
      <c r="AC13" s="221">
        <v>17.874599696612201</v>
      </c>
      <c r="AD13" s="221">
        <v>123.84122703522701</v>
      </c>
      <c r="AE13" s="221">
        <v>14.191808528569</v>
      </c>
      <c r="AF13" s="221">
        <v>63.763117009436101</v>
      </c>
      <c r="AG13" s="221">
        <v>15.6329007247598</v>
      </c>
      <c r="AH13" s="221">
        <v>34.434518793190598</v>
      </c>
      <c r="AI13" s="221">
        <v>4.5002528231923096</v>
      </c>
      <c r="AJ13" s="221">
        <v>23.6389684813754</v>
      </c>
      <c r="AK13" s="221">
        <v>4.8626327321759701</v>
      </c>
      <c r="AL13" s="221">
        <v>1.78661722568684</v>
      </c>
      <c r="AM13" s="221">
        <v>4.59295466037418</v>
      </c>
      <c r="AN13" s="221">
        <v>0.76184055284004704</v>
      </c>
      <c r="AO13" s="221">
        <v>3.8597674026630702</v>
      </c>
      <c r="AP13" s="221">
        <v>0.71127591437721205</v>
      </c>
      <c r="AQ13" s="221">
        <v>1.8793190628687</v>
      </c>
      <c r="AR13" s="221">
        <v>0.20478678577448201</v>
      </c>
      <c r="AS13" s="221">
        <v>1.7276251474802</v>
      </c>
      <c r="AT13" s="221">
        <v>0.21658520141581</v>
      </c>
      <c r="AU13" s="221">
        <v>3.56480701162987</v>
      </c>
      <c r="AV13" s="221">
        <v>0.93207483566492499</v>
      </c>
      <c r="AW13" s="221">
        <v>1.03657508848812</v>
      </c>
      <c r="AX13" s="221">
        <v>0.41547277936962801</v>
      </c>
      <c r="AY13" s="224">
        <v>18.66</v>
      </c>
      <c r="AZ13" s="224">
        <v>1245</v>
      </c>
      <c r="BA13" s="224">
        <v>87.25</v>
      </c>
      <c r="BB13" s="224">
        <v>67.412300000000002</v>
      </c>
      <c r="BC13" s="224">
        <v>0</v>
      </c>
      <c r="BD13" s="221">
        <v>12.4828420261857</v>
      </c>
      <c r="BE13" s="224">
        <v>2.46E-2</v>
      </c>
      <c r="BF13" s="221">
        <v>5.0636704850906801E-2</v>
      </c>
      <c r="BG13" s="221">
        <v>0.141742927165074</v>
      </c>
      <c r="BH13" s="221">
        <v>0.5845631</v>
      </c>
      <c r="BI13" s="221">
        <v>6.2617600000000009E-2</v>
      </c>
      <c r="BJ13" s="221">
        <v>0.23643409999999998</v>
      </c>
      <c r="BK13" s="221">
        <v>0.34659009999999996</v>
      </c>
      <c r="BL13" s="221">
        <v>2.8089600000000003E-2</v>
      </c>
      <c r="BM13" s="221">
        <v>0.35472159999999997</v>
      </c>
      <c r="BN13" s="221">
        <v>0.24602759999999996</v>
      </c>
      <c r="BO13" s="221">
        <v>0.14191649999999997</v>
      </c>
      <c r="BP13" s="221">
        <v>7.3914000000000007E-2</v>
      </c>
      <c r="BQ13" s="221">
        <v>7.266400000000001E-3</v>
      </c>
      <c r="BR13" s="221">
        <v>1.009168633069274E-2</v>
      </c>
      <c r="BS13" s="221">
        <v>2.164798584190125E-3</v>
      </c>
      <c r="BT13" s="221">
        <v>1.1654989044328323E-2</v>
      </c>
      <c r="BU13" s="221">
        <v>1.24186752064723</v>
      </c>
      <c r="BV13" s="221">
        <v>8.7712287207146495</v>
      </c>
      <c r="BW13" s="221">
        <v>0.50696106522838402</v>
      </c>
      <c r="BX13" s="221">
        <v>17.621776504298001</v>
      </c>
      <c r="BY13" s="221">
        <v>1.2154727793696301</v>
      </c>
      <c r="BZ13" s="221">
        <v>12.012599022417</v>
      </c>
      <c r="CA13" s="221">
        <v>1.85628855553683</v>
      </c>
      <c r="CB13" s="221">
        <v>3.5643582408274801</v>
      </c>
      <c r="CC13" s="221">
        <v>0.80509438732513094</v>
      </c>
      <c r="CD13" s="221">
        <v>1.3119551660205599</v>
      </c>
      <c r="CE13" s="221">
        <v>0.31456767234114302</v>
      </c>
      <c r="CF13" s="221">
        <v>1.5010744985673401</v>
      </c>
      <c r="CG13" s="221">
        <v>0.32676891960222498</v>
      </c>
      <c r="CH13" s="221">
        <v>0.107018371818641</v>
      </c>
      <c r="CI13" s="221">
        <v>0.42990055621102302</v>
      </c>
      <c r="CJ13" s="221">
        <v>5.93473790662397E-2</v>
      </c>
      <c r="CK13" s="221">
        <v>0.31379908983650801</v>
      </c>
      <c r="CL13" s="221">
        <v>6.1738749367941999E-2</v>
      </c>
      <c r="CM13" s="221">
        <v>0.1578628012809708</v>
      </c>
      <c r="CN13" s="221">
        <v>1.9802882184392401E-2</v>
      </c>
      <c r="CO13" s="221">
        <v>0.14702090005056501</v>
      </c>
      <c r="CP13" s="221">
        <v>2.3542811393898501E-2</v>
      </c>
      <c r="CQ13" s="221">
        <v>0.33509185909320799</v>
      </c>
      <c r="CR13" s="221">
        <v>0.138506320579808</v>
      </c>
      <c r="CS13" s="221">
        <v>0.382807180178662</v>
      </c>
      <c r="CT13" s="221">
        <v>3.9636103151862501E-2</v>
      </c>
    </row>
    <row r="14" spans="1:98" x14ac:dyDescent="0.35">
      <c r="A14" s="301" t="s">
        <v>1416</v>
      </c>
      <c r="B14" s="222">
        <v>1959.33</v>
      </c>
      <c r="C14" s="224">
        <v>305</v>
      </c>
      <c r="D14" s="221">
        <v>49.274000000000001</v>
      </c>
      <c r="E14" s="221">
        <v>2.3519999999999999</v>
      </c>
      <c r="F14" s="221">
        <v>11.965999999999999</v>
      </c>
      <c r="G14" s="221">
        <v>0.08</v>
      </c>
      <c r="H14" s="221">
        <v>0.871</v>
      </c>
      <c r="I14" s="221">
        <v>10.555</v>
      </c>
      <c r="J14" s="221">
        <v>0.16800000000000001</v>
      </c>
      <c r="K14" s="221">
        <v>10.606</v>
      </c>
      <c r="L14" s="221">
        <v>10.776999999999999</v>
      </c>
      <c r="M14" s="221">
        <v>2.0030000000000001</v>
      </c>
      <c r="N14" s="222">
        <v>1.5142178008627501E-2</v>
      </c>
      <c r="O14" s="221">
        <v>0.439</v>
      </c>
      <c r="P14" s="221">
        <v>0.36499999999999999</v>
      </c>
      <c r="Q14" s="222">
        <v>5.5726736508495502E-2</v>
      </c>
      <c r="R14" s="222">
        <v>1.6374680869794898E-2</v>
      </c>
      <c r="S14" s="222">
        <v>0.258825600845145</v>
      </c>
      <c r="T14" s="221">
        <v>99.802069196232097</v>
      </c>
      <c r="U14" s="221">
        <v>70.316049509941493</v>
      </c>
      <c r="V14" s="224">
        <v>0.54400000000000004</v>
      </c>
      <c r="W14" s="221">
        <v>2.8078792598214499</v>
      </c>
      <c r="X14" s="221">
        <v>1.3176503752572599</v>
      </c>
      <c r="Y14" s="221">
        <v>23.338322035390402</v>
      </c>
      <c r="Z14" s="221">
        <v>263.95809490272001</v>
      </c>
      <c r="AA14" s="221">
        <v>9.0412888458491096</v>
      </c>
      <c r="AB14" s="221">
        <v>347.53939607359803</v>
      </c>
      <c r="AC14" s="221">
        <v>21.4719605599084</v>
      </c>
      <c r="AD14" s="221">
        <v>123.972180649705</v>
      </c>
      <c r="AE14" s="221">
        <v>11.2950083634123</v>
      </c>
      <c r="AF14" s="221">
        <v>62.584640882280397</v>
      </c>
      <c r="AG14" s="221">
        <v>13.0557267365085</v>
      </c>
      <c r="AH14" s="221">
        <v>32.819790474513603</v>
      </c>
      <c r="AI14" s="221">
        <v>4.0408486662558296</v>
      </c>
      <c r="AJ14" s="221">
        <v>20.468351087243601</v>
      </c>
      <c r="AK14" s="221">
        <v>6.1449071221058196</v>
      </c>
      <c r="AL14" s="221">
        <v>2.07764768025354</v>
      </c>
      <c r="AM14" s="221">
        <v>3.8999911964081302</v>
      </c>
      <c r="AN14" s="221">
        <v>0.81433224755700295</v>
      </c>
      <c r="AO14" s="221">
        <v>4.5514569944537397</v>
      </c>
      <c r="AP14" s="221">
        <v>0.86715379874988996</v>
      </c>
      <c r="AQ14" s="221">
        <v>2.4562021304692299</v>
      </c>
      <c r="AR14" s="221">
        <v>0.26586847433753003</v>
      </c>
      <c r="AS14" s="221">
        <v>1.7871291486926699</v>
      </c>
      <c r="AT14" s="221">
        <v>0.26146667840478899</v>
      </c>
      <c r="AU14" s="221">
        <v>3.6358834404436999</v>
      </c>
      <c r="AV14" s="221">
        <v>0.62417466326261095</v>
      </c>
      <c r="AW14" s="221">
        <v>1.2325028611673601</v>
      </c>
      <c r="AX14" s="221">
        <v>0.31604894797077199</v>
      </c>
      <c r="AY14" s="224">
        <v>13.59</v>
      </c>
      <c r="AZ14" s="224">
        <v>1205</v>
      </c>
      <c r="BA14" s="224">
        <v>85.21</v>
      </c>
      <c r="BB14" s="224">
        <v>64.179400000000001</v>
      </c>
      <c r="BC14" s="224">
        <v>1</v>
      </c>
      <c r="BD14" s="221">
        <v>4.9221234656958996</v>
      </c>
      <c r="BE14" s="224">
        <v>2.7199999999999998E-2</v>
      </c>
      <c r="BF14" s="221">
        <v>5.36304938625898E-2</v>
      </c>
      <c r="BG14" s="221">
        <v>0.14138388526510401</v>
      </c>
      <c r="BH14" s="221">
        <v>0.59621539999999995</v>
      </c>
      <c r="BI14" s="221">
        <v>6.0211199999999999E-2</v>
      </c>
      <c r="BJ14" s="221">
        <v>0.24290979999999998</v>
      </c>
      <c r="BK14" s="221">
        <v>0.34937049999999997</v>
      </c>
      <c r="BL14" s="221">
        <v>2.6812800000000005E-2</v>
      </c>
      <c r="BM14" s="221">
        <v>0.3096952</v>
      </c>
      <c r="BN14" s="221">
        <v>0.25218179999999996</v>
      </c>
      <c r="BO14" s="221">
        <v>0.14121149999999999</v>
      </c>
      <c r="BP14" s="221">
        <v>6.3874500000000015E-2</v>
      </c>
      <c r="BQ14" s="221">
        <v>1.0694500000000001E-2</v>
      </c>
      <c r="BR14" s="221">
        <v>1.1697041993133204E-2</v>
      </c>
      <c r="BS14" s="221">
        <v>2.0468351087243623E-3</v>
      </c>
      <c r="BT14" s="221">
        <v>1.1983625319130213E-2</v>
      </c>
      <c r="BU14" s="221">
        <v>1.12023945769874</v>
      </c>
      <c r="BV14" s="221">
        <v>8.1827009419843293</v>
      </c>
      <c r="BW14" s="221">
        <v>0.488229597675852</v>
      </c>
      <c r="BX14" s="221">
        <v>17.376969803679899</v>
      </c>
      <c r="BY14" s="221">
        <v>1.4600933180737701</v>
      </c>
      <c r="BZ14" s="221">
        <v>12.025301523021399</v>
      </c>
      <c r="CA14" s="221">
        <v>1.4773870939343301</v>
      </c>
      <c r="CB14" s="221">
        <v>3.49848142531948</v>
      </c>
      <c r="CC14" s="221">
        <v>0.67236992693018804</v>
      </c>
      <c r="CD14" s="221">
        <v>1.2504340170789701</v>
      </c>
      <c r="CE14" s="221">
        <v>0.28245532177128302</v>
      </c>
      <c r="CF14" s="221">
        <v>1.29974029403997</v>
      </c>
      <c r="CG14" s="221">
        <v>0.41293775860551102</v>
      </c>
      <c r="CH14" s="221">
        <v>0.124451096047187</v>
      </c>
      <c r="CI14" s="221">
        <v>0.36503917598380098</v>
      </c>
      <c r="CJ14" s="221">
        <v>6.3436482084690604E-2</v>
      </c>
      <c r="CK14" s="221">
        <v>0.37003345364908902</v>
      </c>
      <c r="CL14" s="221">
        <v>7.5268949731490495E-2</v>
      </c>
      <c r="CM14" s="221">
        <v>0.20632097895941531</v>
      </c>
      <c r="CN14" s="221">
        <v>2.5709481468439099E-2</v>
      </c>
      <c r="CO14" s="221">
        <v>0.15208469055374599</v>
      </c>
      <c r="CP14" s="221">
        <v>2.8421427942600601E-2</v>
      </c>
      <c r="CQ14" s="221">
        <v>0.341773043401708</v>
      </c>
      <c r="CR14" s="221">
        <v>9.2752354960823999E-2</v>
      </c>
      <c r="CS14" s="221">
        <v>0.45516330662910498</v>
      </c>
      <c r="CT14" s="221">
        <v>3.01510696364117E-2</v>
      </c>
    </row>
    <row r="15" spans="1:98" x14ac:dyDescent="0.35">
      <c r="A15" s="301" t="s">
        <v>1417</v>
      </c>
      <c r="B15" s="222">
        <v>1959.33</v>
      </c>
      <c r="C15" s="224">
        <v>305</v>
      </c>
      <c r="D15" s="221">
        <v>48.738</v>
      </c>
      <c r="E15" s="221">
        <v>2.2690000000000001</v>
      </c>
      <c r="F15" s="221">
        <v>10.749000000000001</v>
      </c>
      <c r="G15" s="221">
        <v>7.0999999999999994E-2</v>
      </c>
      <c r="H15" s="221">
        <v>0.96499999999999997</v>
      </c>
      <c r="I15" s="221">
        <v>10.468999999999999</v>
      </c>
      <c r="J15" s="221">
        <v>0.15</v>
      </c>
      <c r="K15" s="221">
        <v>12.134</v>
      </c>
      <c r="L15" s="221">
        <v>11.494999999999999</v>
      </c>
      <c r="M15" s="221">
        <v>1.7110000000000001</v>
      </c>
      <c r="N15" s="222">
        <v>2.9600138480180001E-2</v>
      </c>
      <c r="O15" s="221">
        <v>0.42299999999999999</v>
      </c>
      <c r="P15" s="221">
        <v>0.32500000000000001</v>
      </c>
      <c r="Q15" s="222">
        <v>5.76423749350874E-2</v>
      </c>
      <c r="R15" s="222">
        <v>1.28959667647568E-2</v>
      </c>
      <c r="S15" s="222">
        <v>0.113467197507357</v>
      </c>
      <c r="T15" s="221">
        <v>99.712605677687407</v>
      </c>
      <c r="U15" s="221">
        <v>94.360879923181599</v>
      </c>
      <c r="V15" s="224">
        <v>0.501</v>
      </c>
      <c r="W15" s="221">
        <v>2.5688705972073298</v>
      </c>
      <c r="X15" s="221">
        <v>1.4205710830088301</v>
      </c>
      <c r="Y15" s="221">
        <v>23.1521550978016</v>
      </c>
      <c r="Z15" s="221">
        <v>294.261727540246</v>
      </c>
      <c r="AA15" s="221">
        <v>7.9539553401419401</v>
      </c>
      <c r="AB15" s="221">
        <v>345.60325428423101</v>
      </c>
      <c r="AC15" s="221">
        <v>20.564306733598801</v>
      </c>
      <c r="AD15" s="221">
        <v>142.24510991864301</v>
      </c>
      <c r="AE15" s="221">
        <v>12.783451618487099</v>
      </c>
      <c r="AF15" s="221">
        <v>65.059889727014607</v>
      </c>
      <c r="AG15" s="221">
        <v>14.401938722520301</v>
      </c>
      <c r="AH15" s="221">
        <v>31.2705556517224</v>
      </c>
      <c r="AI15" s="221">
        <v>3.6264497143846302</v>
      </c>
      <c r="AJ15" s="221">
        <v>20.356586463562401</v>
      </c>
      <c r="AK15" s="221">
        <v>3.7129998268997801</v>
      </c>
      <c r="AL15" s="221">
        <v>1.4800069240089999</v>
      </c>
      <c r="AM15" s="221">
        <v>3.9380301194391598</v>
      </c>
      <c r="AN15" s="221">
        <v>0.76164099013328701</v>
      </c>
      <c r="AO15" s="221">
        <v>3.7995499394149199</v>
      </c>
      <c r="AP15" s="221">
        <v>0.60758178985632705</v>
      </c>
      <c r="AQ15" s="221">
        <v>1.76562229530898</v>
      </c>
      <c r="AR15" s="221">
        <v>0.212047775662108</v>
      </c>
      <c r="AS15" s="221">
        <v>1.4453868790029401</v>
      </c>
      <c r="AT15" s="221">
        <v>0.212047775662108</v>
      </c>
      <c r="AU15" s="221">
        <v>2.7609485892331702</v>
      </c>
      <c r="AV15" s="221">
        <v>0.65778085511511197</v>
      </c>
      <c r="AW15" s="221">
        <v>0.86550112515146305</v>
      </c>
      <c r="AX15" s="221">
        <v>0.45006058507876101</v>
      </c>
      <c r="AY15" s="224">
        <v>15.54</v>
      </c>
      <c r="AZ15" s="224">
        <v>1238</v>
      </c>
      <c r="BA15" s="224">
        <v>87.12</v>
      </c>
      <c r="BB15" s="224">
        <v>67.391199999999998</v>
      </c>
      <c r="BC15" s="224">
        <v>1</v>
      </c>
      <c r="BD15" s="221">
        <v>6.6052615946227098</v>
      </c>
      <c r="BE15" s="224">
        <v>2.5049999999999999E-2</v>
      </c>
      <c r="BF15" s="221">
        <v>4.9065428406659999E-2</v>
      </c>
      <c r="BG15" s="221">
        <v>0.15242727720684701</v>
      </c>
      <c r="BH15" s="221">
        <v>0.58972979999999997</v>
      </c>
      <c r="BI15" s="221">
        <v>5.8086400000000003E-2</v>
      </c>
      <c r="BJ15" s="221">
        <v>0.2182047</v>
      </c>
      <c r="BK15" s="221">
        <v>0.34652389999999994</v>
      </c>
      <c r="BL15" s="221">
        <v>2.3940000000000003E-2</v>
      </c>
      <c r="BM15" s="221">
        <v>0.35431280000000004</v>
      </c>
      <c r="BN15" s="221">
        <v>0.26898299999999997</v>
      </c>
      <c r="BO15" s="221">
        <v>0.1206255</v>
      </c>
      <c r="BP15" s="221">
        <v>6.1546500000000004E-2</v>
      </c>
      <c r="BQ15" s="221">
        <v>9.5225000000000014E-3</v>
      </c>
      <c r="BR15" s="221">
        <v>1.2099134498874843E-2</v>
      </c>
      <c r="BS15" s="221">
        <v>1.6119958455945999E-3</v>
      </c>
      <c r="BT15" s="221">
        <v>5.2535312445906287E-3</v>
      </c>
      <c r="BU15" s="221">
        <v>1.1113034446944801</v>
      </c>
      <c r="BV15" s="221">
        <v>9.1221135537476208</v>
      </c>
      <c r="BW15" s="221">
        <v>0.42951358836766501</v>
      </c>
      <c r="BX15" s="221">
        <v>17.2801627142115</v>
      </c>
      <c r="BY15" s="221">
        <v>1.3983728578847201</v>
      </c>
      <c r="BZ15" s="221">
        <v>13.7977756621084</v>
      </c>
      <c r="CA15" s="221">
        <v>1.6720754716981101</v>
      </c>
      <c r="CB15" s="221">
        <v>3.6368478357401099</v>
      </c>
      <c r="CC15" s="221">
        <v>0.74169984420979695</v>
      </c>
      <c r="CD15" s="221">
        <v>1.1914081703306201</v>
      </c>
      <c r="CE15" s="221">
        <v>0.25348883503548603</v>
      </c>
      <c r="CF15" s="221">
        <v>1.29264324043621</v>
      </c>
      <c r="CG15" s="221">
        <v>0.24951358836766499</v>
      </c>
      <c r="CH15" s="221">
        <v>8.8652414748139202E-2</v>
      </c>
      <c r="CI15" s="221">
        <v>0.36859961917950501</v>
      </c>
      <c r="CJ15" s="221">
        <v>5.9331833131383099E-2</v>
      </c>
      <c r="CK15" s="221">
        <v>0.308903410074433</v>
      </c>
      <c r="CL15" s="221">
        <v>5.2738099359529202E-2</v>
      </c>
      <c r="CM15" s="221">
        <v>0.14831227280595433</v>
      </c>
      <c r="CN15" s="221">
        <v>2.0505019906525899E-2</v>
      </c>
      <c r="CO15" s="221">
        <v>0.12300242340315</v>
      </c>
      <c r="CP15" s="221">
        <v>2.3049593214471201E-2</v>
      </c>
      <c r="CQ15" s="221">
        <v>0.25952916738791798</v>
      </c>
      <c r="CR15" s="221">
        <v>9.7746235070105603E-2</v>
      </c>
      <c r="CS15" s="221">
        <v>0.31962956551843502</v>
      </c>
      <c r="CT15" s="221">
        <v>4.2935779816513801E-2</v>
      </c>
    </row>
    <row r="16" spans="1:98" x14ac:dyDescent="0.35">
      <c r="A16" s="301" t="s">
        <v>1418</v>
      </c>
      <c r="B16" s="222">
        <v>1959.33</v>
      </c>
      <c r="C16" s="224">
        <v>305</v>
      </c>
      <c r="D16" s="221">
        <v>48.746000000000002</v>
      </c>
      <c r="E16" s="221">
        <v>2.0259999999999998</v>
      </c>
      <c r="F16" s="221">
        <v>10.858000000000001</v>
      </c>
      <c r="G16" s="221">
        <v>6.6000000000000003E-2</v>
      </c>
      <c r="H16" s="221">
        <v>0.93899999999999995</v>
      </c>
      <c r="I16" s="221">
        <v>10.487</v>
      </c>
      <c r="J16" s="221">
        <v>0.17799999999999999</v>
      </c>
      <c r="K16" s="221">
        <v>12.076000000000001</v>
      </c>
      <c r="L16" s="221">
        <v>12.032999999999999</v>
      </c>
      <c r="M16" s="221">
        <v>1.452</v>
      </c>
      <c r="N16" s="222">
        <v>1.8543956043955999E-2</v>
      </c>
      <c r="O16" s="221">
        <v>0.41699999999999998</v>
      </c>
      <c r="P16" s="221">
        <v>0.24</v>
      </c>
      <c r="Q16" s="222">
        <v>4.2239010989010999E-2</v>
      </c>
      <c r="R16" s="222">
        <v>1.04739010989011E-2</v>
      </c>
      <c r="S16" s="222">
        <v>3.4769917582417598E-2</v>
      </c>
      <c r="T16" s="221">
        <v>99.624026785714307</v>
      </c>
      <c r="U16" s="221">
        <v>81.0804956688212</v>
      </c>
      <c r="V16" s="224">
        <v>0.48099999999999998</v>
      </c>
      <c r="W16" s="221">
        <v>2.4666130776252899</v>
      </c>
      <c r="X16" s="221">
        <v>1.23385704829052</v>
      </c>
      <c r="Y16" s="221">
        <v>29.498626373626401</v>
      </c>
      <c r="Z16" s="221">
        <v>293.16620879120899</v>
      </c>
      <c r="AA16" s="221">
        <v>8.0185439560439598</v>
      </c>
      <c r="AB16" s="221">
        <v>284.93303571428601</v>
      </c>
      <c r="AC16" s="221">
        <v>16.526442307692299</v>
      </c>
      <c r="AD16" s="221">
        <v>98.712225274725299</v>
      </c>
      <c r="AE16" s="221">
        <v>11.2980769230769</v>
      </c>
      <c r="AF16" s="221">
        <v>59.002178333158803</v>
      </c>
      <c r="AG16" s="221">
        <v>14.268543956044001</v>
      </c>
      <c r="AH16" s="221">
        <v>27.936126373626401</v>
      </c>
      <c r="AI16" s="221">
        <v>3.68303571428571</v>
      </c>
      <c r="AJ16" s="221">
        <v>15.831043956044001</v>
      </c>
      <c r="AK16" s="221">
        <v>4.3183379120879097</v>
      </c>
      <c r="AL16" s="221">
        <v>1.48523351648352</v>
      </c>
      <c r="AM16" s="221">
        <v>4.0006868131868103</v>
      </c>
      <c r="AN16" s="221">
        <v>0.60782967032966995</v>
      </c>
      <c r="AO16" s="221">
        <v>4.5844780219780201</v>
      </c>
      <c r="AP16" s="221">
        <v>0.81644917582417598</v>
      </c>
      <c r="AQ16" s="221">
        <v>1.3049450549450601</v>
      </c>
      <c r="AR16" s="221">
        <v>0.23609203296703299</v>
      </c>
      <c r="AS16" s="221">
        <v>1.3822115384615401</v>
      </c>
      <c r="AT16" s="221">
        <v>0.179429945054945</v>
      </c>
      <c r="AU16" s="221">
        <v>2.91037087912088</v>
      </c>
      <c r="AV16" s="221">
        <v>0.73832417582417598</v>
      </c>
      <c r="AW16" s="221">
        <v>0.60954670329670302</v>
      </c>
      <c r="AX16" s="221">
        <v>0.35971840659340698</v>
      </c>
      <c r="AY16" s="224">
        <v>16.48</v>
      </c>
      <c r="AZ16" s="224">
        <v>1234</v>
      </c>
      <c r="BA16" s="224">
        <v>87.01</v>
      </c>
      <c r="BB16" s="224">
        <v>67.248000000000005</v>
      </c>
      <c r="BC16" s="224">
        <v>1</v>
      </c>
      <c r="BD16" s="221">
        <v>5.6756346968174798</v>
      </c>
      <c r="BE16" s="224">
        <v>2.4049999999999998E-2</v>
      </c>
      <c r="BF16" s="221">
        <v>4.7112309782643101E-2</v>
      </c>
      <c r="BG16" s="221">
        <v>0.13239286128157299</v>
      </c>
      <c r="BH16" s="221">
        <v>0.58982659999999998</v>
      </c>
      <c r="BI16" s="221">
        <v>5.1865599999999998E-2</v>
      </c>
      <c r="BJ16" s="221">
        <v>0.22041739999999999</v>
      </c>
      <c r="BK16" s="221">
        <v>0.34711969999999998</v>
      </c>
      <c r="BL16" s="221">
        <v>2.8408800000000001E-2</v>
      </c>
      <c r="BM16" s="221">
        <v>0.35261920000000002</v>
      </c>
      <c r="BN16" s="221">
        <v>0.28157219999999994</v>
      </c>
      <c r="BO16" s="221">
        <v>0.10236599999999998</v>
      </c>
      <c r="BP16" s="221">
        <v>6.0673500000000005E-2</v>
      </c>
      <c r="BQ16" s="221">
        <v>7.0320000000000001E-3</v>
      </c>
      <c r="BR16" s="221">
        <v>8.8659684065934084E-3</v>
      </c>
      <c r="BS16" s="221">
        <v>1.3092376373626375E-3</v>
      </c>
      <c r="BT16" s="221">
        <v>1.6098471840659348E-3</v>
      </c>
      <c r="BU16" s="221">
        <v>1.41593406593407</v>
      </c>
      <c r="BV16" s="221">
        <v>9.0881524725274705</v>
      </c>
      <c r="BW16" s="221">
        <v>0.43300137362637398</v>
      </c>
      <c r="BX16" s="221">
        <v>14.246651785714301</v>
      </c>
      <c r="BY16" s="221">
        <v>1.12379807692308</v>
      </c>
      <c r="BZ16" s="221">
        <v>9.5750858516483497</v>
      </c>
      <c r="CA16" s="221">
        <v>1.47778846153846</v>
      </c>
      <c r="CB16" s="221">
        <v>3.29822176882357</v>
      </c>
      <c r="CC16" s="221">
        <v>0.734830013736264</v>
      </c>
      <c r="CD16" s="221">
        <v>1.0643664148351599</v>
      </c>
      <c r="CE16" s="221">
        <v>0.25744419642857103</v>
      </c>
      <c r="CF16" s="221">
        <v>1.00527129120879</v>
      </c>
      <c r="CG16" s="221">
        <v>0.29019230769230803</v>
      </c>
      <c r="CH16" s="221">
        <v>8.8965487637362603E-2</v>
      </c>
      <c r="CI16" s="221">
        <v>0.37446428571428603</v>
      </c>
      <c r="CJ16" s="221">
        <v>4.7349931318681301E-2</v>
      </c>
      <c r="CK16" s="221">
        <v>0.372718063186813</v>
      </c>
      <c r="CL16" s="221">
        <v>7.0867788461538503E-2</v>
      </c>
      <c r="CM16" s="221">
        <v>0.10961538461538506</v>
      </c>
      <c r="CN16" s="221">
        <v>2.28300995879121E-2</v>
      </c>
      <c r="CO16" s="221">
        <v>0.117626201923077</v>
      </c>
      <c r="CP16" s="221">
        <v>1.9504035027472499E-2</v>
      </c>
      <c r="CQ16" s="221">
        <v>0.27357486263736303</v>
      </c>
      <c r="CR16" s="221">
        <v>0.109714972527472</v>
      </c>
      <c r="CS16" s="221">
        <v>0.225105597527472</v>
      </c>
      <c r="CT16" s="221">
        <v>3.4317135989010997E-2</v>
      </c>
    </row>
    <row r="17" spans="1:98" x14ac:dyDescent="0.35">
      <c r="A17" s="301" t="s">
        <v>1419</v>
      </c>
      <c r="B17" s="222">
        <v>1959.33</v>
      </c>
      <c r="C17" s="224">
        <v>305</v>
      </c>
      <c r="D17" s="221">
        <v>48.595999999999997</v>
      </c>
      <c r="E17" s="221">
        <v>2.1520000000000001</v>
      </c>
      <c r="F17" s="221">
        <v>10.875</v>
      </c>
      <c r="G17" s="221">
        <v>6.7000000000000004E-2</v>
      </c>
      <c r="H17" s="221">
        <v>0.94699999999999995</v>
      </c>
      <c r="I17" s="221">
        <v>10.486000000000001</v>
      </c>
      <c r="J17" s="221">
        <v>0.41699999999999998</v>
      </c>
      <c r="K17" s="221">
        <v>12.004</v>
      </c>
      <c r="L17" s="221">
        <v>12.016</v>
      </c>
      <c r="M17" s="221">
        <v>1.63</v>
      </c>
      <c r="N17" s="222">
        <v>0.18044925124792</v>
      </c>
      <c r="O17" s="221">
        <v>0.23899999999999999</v>
      </c>
      <c r="P17" s="221">
        <v>0.10199999999999999</v>
      </c>
      <c r="Q17" s="222">
        <v>1.7554076539101501E-2</v>
      </c>
      <c r="R17" s="222">
        <v>1.5973377703827001E-2</v>
      </c>
      <c r="S17" s="222">
        <v>7.5956738768718807E-2</v>
      </c>
      <c r="T17" s="221">
        <v>99.820933444259595</v>
      </c>
      <c r="U17" s="221">
        <v>32.944839511572397</v>
      </c>
      <c r="V17" s="224">
        <v>0.47099999999999997</v>
      </c>
      <c r="W17" s="221">
        <v>2.5053318339892399</v>
      </c>
      <c r="X17" s="221">
        <v>0.52002888602022201</v>
      </c>
      <c r="Y17" s="221">
        <v>29.991680532445901</v>
      </c>
      <c r="Z17" s="221">
        <v>300.299500831947</v>
      </c>
      <c r="AA17" s="221">
        <v>2.1297836938435899</v>
      </c>
      <c r="AB17" s="221">
        <v>561.747088186356</v>
      </c>
      <c r="AC17" s="221">
        <v>20.4159733777038</v>
      </c>
      <c r="AD17" s="221">
        <v>103.535773710483</v>
      </c>
      <c r="AE17" s="221">
        <v>5.8818635607321097</v>
      </c>
      <c r="AF17" s="221">
        <v>27.256511168894001</v>
      </c>
      <c r="AG17" s="221">
        <v>7.7454242928452599</v>
      </c>
      <c r="AH17" s="221">
        <v>16.5557404326123</v>
      </c>
      <c r="AI17" s="221">
        <v>2.7371048252911798</v>
      </c>
      <c r="AJ17" s="221">
        <v>15.665557404326099</v>
      </c>
      <c r="AK17" s="221">
        <v>5.0665557404326096</v>
      </c>
      <c r="AL17" s="221">
        <v>1.50582362728785</v>
      </c>
      <c r="AM17" s="221">
        <v>4.6339434276206299</v>
      </c>
      <c r="AN17" s="221">
        <v>0.49084858569051598</v>
      </c>
      <c r="AO17" s="221">
        <v>4.6589018302828604</v>
      </c>
      <c r="AP17" s="221">
        <v>0.79034941763727096</v>
      </c>
      <c r="AQ17" s="221">
        <v>1.57237936772047</v>
      </c>
      <c r="AR17" s="221">
        <v>0.263727121464226</v>
      </c>
      <c r="AS17" s="221">
        <v>1.9800332778702201</v>
      </c>
      <c r="AT17" s="221">
        <v>0.26955074875208002</v>
      </c>
      <c r="AU17" s="221">
        <v>1.43926788685524</v>
      </c>
      <c r="AV17" s="221">
        <v>0.32445923460898501</v>
      </c>
      <c r="AW17" s="221">
        <v>0.52412645590682205</v>
      </c>
      <c r="AX17" s="221">
        <v>5.49084858569052E-2</v>
      </c>
      <c r="AY17" s="224">
        <v>20.2</v>
      </c>
      <c r="AZ17" s="224">
        <v>1233</v>
      </c>
      <c r="BA17" s="224">
        <v>87.01</v>
      </c>
      <c r="BB17" s="224">
        <v>67.118200000000002</v>
      </c>
      <c r="BC17" s="224">
        <v>0</v>
      </c>
      <c r="BD17" s="221">
        <v>2.3061387658100698</v>
      </c>
      <c r="BE17" s="224">
        <v>2.3550000000000001E-2</v>
      </c>
      <c r="BF17" s="221">
        <v>4.7851838029194502E-2</v>
      </c>
      <c r="BG17" s="221">
        <v>5.5799099469969797E-2</v>
      </c>
      <c r="BH17" s="221">
        <v>0.58801159999999997</v>
      </c>
      <c r="BI17" s="221">
        <v>5.5091200000000007E-2</v>
      </c>
      <c r="BJ17" s="221">
        <v>0.22076249999999997</v>
      </c>
      <c r="BK17" s="221">
        <v>0.34708660000000002</v>
      </c>
      <c r="BL17" s="221">
        <v>6.6553200000000007E-2</v>
      </c>
      <c r="BM17" s="221">
        <v>0.35051680000000002</v>
      </c>
      <c r="BN17" s="221">
        <v>0.28117439999999999</v>
      </c>
      <c r="BO17" s="221">
        <v>0.11491499999999998</v>
      </c>
      <c r="BP17" s="221">
        <v>3.47745E-2</v>
      </c>
      <c r="BQ17" s="221">
        <v>2.9886000000000001E-3</v>
      </c>
      <c r="BR17" s="221">
        <v>3.6846006655574049E-3</v>
      </c>
      <c r="BS17" s="221">
        <v>1.9966722129783751E-3</v>
      </c>
      <c r="BT17" s="221">
        <v>3.516797004991681E-3</v>
      </c>
      <c r="BU17" s="221">
        <v>1.4396006655574001</v>
      </c>
      <c r="BV17" s="221">
        <v>9.3092845257903498</v>
      </c>
      <c r="BW17" s="221">
        <v>0.11500831946755399</v>
      </c>
      <c r="BX17" s="221">
        <v>28.0873544093178</v>
      </c>
      <c r="BY17" s="221">
        <v>1.3882861896838601</v>
      </c>
      <c r="BZ17" s="221">
        <v>10.0429700499168</v>
      </c>
      <c r="CA17" s="221">
        <v>0.76934775374376096</v>
      </c>
      <c r="CB17" s="221">
        <v>1.52363897434117</v>
      </c>
      <c r="CC17" s="221">
        <v>0.39888935108153101</v>
      </c>
      <c r="CD17" s="221">
        <v>0.63077371048252895</v>
      </c>
      <c r="CE17" s="221">
        <v>0.19132362728785399</v>
      </c>
      <c r="CF17" s="221">
        <v>0.99476289517470895</v>
      </c>
      <c r="CG17" s="221">
        <v>0.34047254575707098</v>
      </c>
      <c r="CH17" s="221">
        <v>9.0198835274542505E-2</v>
      </c>
      <c r="CI17" s="221">
        <v>0.43373710482529099</v>
      </c>
      <c r="CJ17" s="221">
        <v>3.8237104825291197E-2</v>
      </c>
      <c r="CK17" s="221">
        <v>0.37876871880199697</v>
      </c>
      <c r="CL17" s="221">
        <v>6.86023294509151E-2</v>
      </c>
      <c r="CM17" s="221">
        <v>0.1320798668885195</v>
      </c>
      <c r="CN17" s="221">
        <v>2.5502412645590701E-2</v>
      </c>
      <c r="CO17" s="221">
        <v>0.168500831946755</v>
      </c>
      <c r="CP17" s="221">
        <v>2.9300166389351099E-2</v>
      </c>
      <c r="CQ17" s="221">
        <v>0.135291181364393</v>
      </c>
      <c r="CR17" s="221">
        <v>4.8214642262895201E-2</v>
      </c>
      <c r="CS17" s="221">
        <v>0.19355990016638899</v>
      </c>
      <c r="CT17" s="221">
        <v>5.2382695507487498E-3</v>
      </c>
    </row>
    <row r="18" spans="1:98" x14ac:dyDescent="0.35">
      <c r="A18" s="301" t="s">
        <v>1420</v>
      </c>
      <c r="B18" s="222">
        <v>1959.33</v>
      </c>
      <c r="C18" s="224">
        <v>305</v>
      </c>
      <c r="D18" s="221">
        <v>47.872999999999998</v>
      </c>
      <c r="E18" s="221">
        <v>2.7160000000000002</v>
      </c>
      <c r="F18" s="221">
        <v>11.545</v>
      </c>
      <c r="G18" s="221">
        <v>6.8000000000000005E-2</v>
      </c>
      <c r="H18" s="221">
        <v>0.97699999999999998</v>
      </c>
      <c r="I18" s="221">
        <v>10.457000000000001</v>
      </c>
      <c r="J18" s="221">
        <v>0.157</v>
      </c>
      <c r="K18" s="221">
        <v>11.930999999999999</v>
      </c>
      <c r="L18" s="221">
        <v>10.994</v>
      </c>
      <c r="M18" s="221">
        <v>2.0459999999999998</v>
      </c>
      <c r="N18" s="222">
        <v>3.71900826446281E-2</v>
      </c>
      <c r="O18" s="221">
        <v>0.48299999999999998</v>
      </c>
      <c r="P18" s="221">
        <v>0.26100000000000001</v>
      </c>
      <c r="Q18" s="222">
        <v>5.06418146650255E-2</v>
      </c>
      <c r="R18" s="222">
        <v>1.2396694214876E-2</v>
      </c>
      <c r="S18" s="222">
        <v>0.223755934587656</v>
      </c>
      <c r="T18" s="221">
        <v>99.831984526112194</v>
      </c>
      <c r="U18" s="221">
        <v>164.10849458927001</v>
      </c>
      <c r="V18" s="224">
        <v>0.49299999999999999</v>
      </c>
      <c r="W18" s="221">
        <v>2.5386267186495002</v>
      </c>
      <c r="X18" s="221">
        <v>1.3945668797778501</v>
      </c>
      <c r="Y18" s="221">
        <v>26.217689467205901</v>
      </c>
      <c r="Z18" s="221">
        <v>287.17249868120302</v>
      </c>
      <c r="AA18" s="221">
        <v>12.150518726921</v>
      </c>
      <c r="AB18" s="221">
        <v>341.56848953754201</v>
      </c>
      <c r="AC18" s="221">
        <v>18.577457358888701</v>
      </c>
      <c r="AD18" s="221">
        <v>158.98540531035701</v>
      </c>
      <c r="AE18" s="221">
        <v>14.5595217161948</v>
      </c>
      <c r="AF18" s="221">
        <v>62.377925164050197</v>
      </c>
      <c r="AG18" s="221">
        <v>14.5507297344822</v>
      </c>
      <c r="AH18" s="221">
        <v>35.159134868999502</v>
      </c>
      <c r="AI18" s="221">
        <v>4.9674696676630896</v>
      </c>
      <c r="AJ18" s="221">
        <v>23.0789519957798</v>
      </c>
      <c r="AK18" s="221">
        <v>6.1719711622999798</v>
      </c>
      <c r="AL18" s="221">
        <v>1.9869878670652401</v>
      </c>
      <c r="AM18" s="221">
        <v>5.1345173202039698</v>
      </c>
      <c r="AN18" s="221">
        <v>0.69456655530156497</v>
      </c>
      <c r="AO18" s="221">
        <v>4.0794795146826104</v>
      </c>
      <c r="AP18" s="221">
        <v>0.88799015298048201</v>
      </c>
      <c r="AQ18" s="221">
        <v>1.8814840865131</v>
      </c>
      <c r="AR18" s="221">
        <v>0.27694742394935801</v>
      </c>
      <c r="AS18" s="221">
        <v>1.3100052751890301</v>
      </c>
      <c r="AT18" s="221">
        <v>0.21364515561807601</v>
      </c>
      <c r="AU18" s="221">
        <v>2.94531387374714</v>
      </c>
      <c r="AV18" s="221">
        <v>0.69456655530156497</v>
      </c>
      <c r="AW18" s="221">
        <v>3.2706171971162301</v>
      </c>
      <c r="AX18" s="221">
        <v>0.28134341480569702</v>
      </c>
      <c r="AY18" s="224">
        <v>13.74</v>
      </c>
      <c r="AZ18" s="224">
        <v>1240</v>
      </c>
      <c r="BA18" s="224">
        <v>87.21</v>
      </c>
      <c r="BB18" s="224">
        <v>67.044700000000006</v>
      </c>
      <c r="BC18" s="224">
        <v>1</v>
      </c>
      <c r="BD18" s="221">
        <v>11.487594621248901</v>
      </c>
      <c r="BE18" s="224">
        <v>2.4649999999999998E-2</v>
      </c>
      <c r="BF18" s="221">
        <v>4.8487770326205402E-2</v>
      </c>
      <c r="BG18" s="221">
        <v>0.149637026200164</v>
      </c>
      <c r="BH18" s="221">
        <v>0.57926329999999993</v>
      </c>
      <c r="BI18" s="221">
        <v>6.9529600000000011E-2</v>
      </c>
      <c r="BJ18" s="221">
        <v>0.23436349999999997</v>
      </c>
      <c r="BK18" s="221">
        <v>0.34612670000000001</v>
      </c>
      <c r="BL18" s="221">
        <v>2.5057200000000002E-2</v>
      </c>
      <c r="BM18" s="221">
        <v>0.34838520000000001</v>
      </c>
      <c r="BN18" s="221">
        <v>0.25725959999999998</v>
      </c>
      <c r="BO18" s="221">
        <v>0.14424299999999998</v>
      </c>
      <c r="BP18" s="221">
        <v>7.0276500000000006E-2</v>
      </c>
      <c r="BQ18" s="221">
        <v>7.647300000000001E-3</v>
      </c>
      <c r="BR18" s="221">
        <v>1.0629716898188851E-2</v>
      </c>
      <c r="BS18" s="221">
        <v>1.5495867768595001E-3</v>
      </c>
      <c r="BT18" s="221">
        <v>1.0359899771408472E-2</v>
      </c>
      <c r="BU18" s="221">
        <v>1.2584490944258799</v>
      </c>
      <c r="BV18" s="221">
        <v>8.9023474591172906</v>
      </c>
      <c r="BW18" s="221">
        <v>0.65612801125373699</v>
      </c>
      <c r="BX18" s="221">
        <v>17.0784244768771</v>
      </c>
      <c r="BY18" s="221">
        <v>1.26326710040443</v>
      </c>
      <c r="BZ18" s="221">
        <v>15.421584315104599</v>
      </c>
      <c r="CA18" s="221">
        <v>1.9043854404782801</v>
      </c>
      <c r="CB18" s="221">
        <v>3.4869260166704001</v>
      </c>
      <c r="CC18" s="221">
        <v>0.749362581325831</v>
      </c>
      <c r="CD18" s="221">
        <v>1.3395630385088799</v>
      </c>
      <c r="CE18" s="221">
        <v>0.34722612976965</v>
      </c>
      <c r="CF18" s="221">
        <v>1.4655134517320201</v>
      </c>
      <c r="CG18" s="221">
        <v>0.41475646210655898</v>
      </c>
      <c r="CH18" s="221">
        <v>0.11902057323720799</v>
      </c>
      <c r="CI18" s="221">
        <v>0.48059082117109198</v>
      </c>
      <c r="CJ18" s="221">
        <v>5.4106734657991901E-2</v>
      </c>
      <c r="CK18" s="221">
        <v>0.33166168454369599</v>
      </c>
      <c r="CL18" s="221">
        <v>7.7077545278705806E-2</v>
      </c>
      <c r="CM18" s="221">
        <v>0.1580446632671004</v>
      </c>
      <c r="CN18" s="221">
        <v>2.67808158959029E-2</v>
      </c>
      <c r="CO18" s="221">
        <v>0.111481448918586</v>
      </c>
      <c r="CP18" s="221">
        <v>2.3223228415684902E-2</v>
      </c>
      <c r="CQ18" s="221">
        <v>0.27685950413223098</v>
      </c>
      <c r="CR18" s="221">
        <v>0.103212590117813</v>
      </c>
      <c r="CS18" s="221">
        <v>1.2078389308950199</v>
      </c>
      <c r="CT18" s="221">
        <v>2.6840161772463501E-2</v>
      </c>
    </row>
    <row r="19" spans="1:98" x14ac:dyDescent="0.35">
      <c r="A19" s="301" t="s">
        <v>1421</v>
      </c>
      <c r="B19" s="222">
        <v>1959.33</v>
      </c>
      <c r="C19" s="224">
        <v>305</v>
      </c>
      <c r="D19" s="221">
        <v>48.277000000000001</v>
      </c>
      <c r="E19" s="221">
        <v>2.4489999999999998</v>
      </c>
      <c r="F19" s="221">
        <v>11.465999999999999</v>
      </c>
      <c r="G19" s="221">
        <v>5.0999999999999997E-2</v>
      </c>
      <c r="H19" s="221">
        <v>0.97</v>
      </c>
      <c r="I19" s="221">
        <v>10.464</v>
      </c>
      <c r="J19" s="221">
        <v>0.187</v>
      </c>
      <c r="K19" s="221">
        <v>12.071</v>
      </c>
      <c r="L19" s="221">
        <v>10.784000000000001</v>
      </c>
      <c r="M19" s="221">
        <v>2</v>
      </c>
      <c r="N19" s="222">
        <v>3.8340022201349203E-2</v>
      </c>
      <c r="O19" s="221">
        <v>0.51100000000000001</v>
      </c>
      <c r="P19" s="221">
        <v>0.26700000000000002</v>
      </c>
      <c r="Q19" s="222">
        <v>4.8245239518401498E-2</v>
      </c>
      <c r="R19" s="222">
        <v>1.6224062846896099E-2</v>
      </c>
      <c r="S19" s="222">
        <v>0.17872086072922899</v>
      </c>
      <c r="T19" s="221">
        <v>99.778530185295907</v>
      </c>
      <c r="U19" s="221">
        <v>79.788885173484303</v>
      </c>
      <c r="V19" s="224">
        <v>0.503</v>
      </c>
      <c r="W19" s="221">
        <v>2.6522280419363802</v>
      </c>
      <c r="X19" s="221">
        <v>1.55406209160484</v>
      </c>
      <c r="Y19" s="221">
        <v>23.243104773290099</v>
      </c>
      <c r="Z19" s="221">
        <v>276.05669883015997</v>
      </c>
      <c r="AA19" s="221">
        <v>8.9146955853471095</v>
      </c>
      <c r="AB19" s="221">
        <v>332.43958671334599</v>
      </c>
      <c r="AC19" s="221">
        <v>18.2990350952096</v>
      </c>
      <c r="AD19" s="221">
        <v>145.81163009136699</v>
      </c>
      <c r="AE19" s="221">
        <v>13.9868499701136</v>
      </c>
      <c r="AF19" s="221">
        <v>59.370598661646603</v>
      </c>
      <c r="AG19" s="221">
        <v>16.002049355307001</v>
      </c>
      <c r="AH19" s="221">
        <v>34.454786098539799</v>
      </c>
      <c r="AI19" s="221">
        <v>3.9450089659294698</v>
      </c>
      <c r="AJ19" s="221">
        <v>22.628298181197199</v>
      </c>
      <c r="AK19" s="221">
        <v>3.8083852787977102</v>
      </c>
      <c r="AL19" s="221">
        <v>1.5711724020152</v>
      </c>
      <c r="AM19" s="221">
        <v>4.1414055161813703</v>
      </c>
      <c r="AN19" s="221">
        <v>0.79412518145333499</v>
      </c>
      <c r="AO19" s="221">
        <v>3.8510801810263899</v>
      </c>
      <c r="AP19" s="221">
        <v>0.82828110323627402</v>
      </c>
      <c r="AQ19" s="221">
        <v>1.7419520109299</v>
      </c>
      <c r="AR19" s="221">
        <v>0.251046025104602</v>
      </c>
      <c r="AS19" s="221">
        <v>1.18691828195713</v>
      </c>
      <c r="AT19" s="221">
        <v>0.19041926393988601</v>
      </c>
      <c r="AU19" s="221">
        <v>3.5180599436427298</v>
      </c>
      <c r="AV19" s="221">
        <v>0.63188455298437396</v>
      </c>
      <c r="AW19" s="221">
        <v>1.3747758517633</v>
      </c>
      <c r="AX19" s="221">
        <v>0.51233882674408704</v>
      </c>
      <c r="AY19" s="224">
        <v>17.11</v>
      </c>
      <c r="AZ19" s="224">
        <v>1243</v>
      </c>
      <c r="BA19" s="224">
        <v>87.21</v>
      </c>
      <c r="BB19" s="224">
        <v>67.287199999999999</v>
      </c>
      <c r="BC19" s="224">
        <v>0</v>
      </c>
      <c r="BD19" s="221">
        <v>5.5852219621439003</v>
      </c>
      <c r="BE19" s="224">
        <v>2.5149999999999999E-2</v>
      </c>
      <c r="BF19" s="221">
        <v>5.0657555600984901E-2</v>
      </c>
      <c r="BG19" s="221">
        <v>0.16675086242920001</v>
      </c>
      <c r="BH19" s="221">
        <v>0.58415169999999994</v>
      </c>
      <c r="BI19" s="221">
        <v>6.2694399999999997E-2</v>
      </c>
      <c r="BJ19" s="221">
        <v>0.23275979999999996</v>
      </c>
      <c r="BK19" s="221">
        <v>0.34635840000000001</v>
      </c>
      <c r="BL19" s="221">
        <v>2.9845200000000002E-2</v>
      </c>
      <c r="BM19" s="221">
        <v>0.35247319999999999</v>
      </c>
      <c r="BN19" s="221">
        <v>0.2523456</v>
      </c>
      <c r="BO19" s="221">
        <v>0.14099999999999999</v>
      </c>
      <c r="BP19" s="221">
        <v>7.4350500000000014E-2</v>
      </c>
      <c r="BQ19" s="221">
        <v>7.8231000000000012E-3</v>
      </c>
      <c r="BR19" s="221">
        <v>1.0126675774912473E-2</v>
      </c>
      <c r="BS19" s="221">
        <v>2.0280078558620124E-3</v>
      </c>
      <c r="BT19" s="221">
        <v>8.2747758517633021E-3</v>
      </c>
      <c r="BU19" s="221">
        <v>1.1156690291179201</v>
      </c>
      <c r="BV19" s="221">
        <v>8.5577576637349502</v>
      </c>
      <c r="BW19" s="221">
        <v>0.48139356160874403</v>
      </c>
      <c r="BX19" s="221">
        <v>16.621979335667302</v>
      </c>
      <c r="BY19" s="221">
        <v>1.24433438647426</v>
      </c>
      <c r="BZ19" s="221">
        <v>14.143728118862599</v>
      </c>
      <c r="CA19" s="221">
        <v>1.82947997609085</v>
      </c>
      <c r="CB19" s="221">
        <v>3.3188164651860501</v>
      </c>
      <c r="CC19" s="221">
        <v>0.82410554179830897</v>
      </c>
      <c r="CD19" s="221">
        <v>1.3127273503543699</v>
      </c>
      <c r="CE19" s="221">
        <v>0.27575612671847</v>
      </c>
      <c r="CF19" s="221">
        <v>1.4368969345060201</v>
      </c>
      <c r="CG19" s="221">
        <v>0.25592349073520598</v>
      </c>
      <c r="CH19" s="221">
        <v>9.4113226880710499E-2</v>
      </c>
      <c r="CI19" s="221">
        <v>0.38763555631457602</v>
      </c>
      <c r="CJ19" s="221">
        <v>6.18623516352148E-2</v>
      </c>
      <c r="CK19" s="221">
        <v>0.31309281871744499</v>
      </c>
      <c r="CL19" s="221">
        <v>7.1894799760908595E-2</v>
      </c>
      <c r="CM19" s="221">
        <v>0.14632396891811161</v>
      </c>
      <c r="CN19" s="221">
        <v>2.4276150627615099E-2</v>
      </c>
      <c r="CO19" s="221">
        <v>0.101006745794552</v>
      </c>
      <c r="CP19" s="221">
        <v>2.06985739902656E-2</v>
      </c>
      <c r="CQ19" s="221">
        <v>0.33069763470241598</v>
      </c>
      <c r="CR19" s="221">
        <v>9.3898044573477904E-2</v>
      </c>
      <c r="CS19" s="221">
        <v>0.507704722056187</v>
      </c>
      <c r="CT19" s="221">
        <v>4.8877124071385898E-2</v>
      </c>
    </row>
    <row r="20" spans="1:98" x14ac:dyDescent="0.35">
      <c r="A20" s="301" t="s">
        <v>1422</v>
      </c>
      <c r="B20" s="222">
        <v>1959.33</v>
      </c>
      <c r="C20" s="224">
        <v>305</v>
      </c>
      <c r="D20" s="221">
        <v>49.298000000000002</v>
      </c>
      <c r="E20" s="221">
        <v>2.4729999999999999</v>
      </c>
      <c r="F20" s="221">
        <v>11.895</v>
      </c>
      <c r="G20" s="221">
        <v>5.8999999999999997E-2</v>
      </c>
      <c r="H20" s="221">
        <v>0.91100000000000003</v>
      </c>
      <c r="I20" s="221">
        <v>10.515000000000001</v>
      </c>
      <c r="J20" s="221">
        <v>0.191</v>
      </c>
      <c r="K20" s="221">
        <v>10.464</v>
      </c>
      <c r="L20" s="221">
        <v>10.731999999999999</v>
      </c>
      <c r="M20" s="221">
        <v>2.194</v>
      </c>
      <c r="N20" s="222">
        <v>2.8461124079727101E-2</v>
      </c>
      <c r="O20" s="221">
        <v>0.52500000000000002</v>
      </c>
      <c r="P20" s="221">
        <v>0.24399999999999999</v>
      </c>
      <c r="Q20" s="222">
        <v>5.4004309570838599E-2</v>
      </c>
      <c r="R20" s="222">
        <v>1.6968935176872001E-2</v>
      </c>
      <c r="S20" s="222">
        <v>0.246363799604956</v>
      </c>
      <c r="T20" s="221">
        <v>99.8467981684324</v>
      </c>
      <c r="U20" s="221">
        <v>456.764678215336</v>
      </c>
      <c r="V20" s="224">
        <v>0.499</v>
      </c>
      <c r="W20" s="221">
        <v>3.1071293313749</v>
      </c>
      <c r="X20" s="221">
        <v>1.3638849408947999</v>
      </c>
      <c r="Y20" s="221">
        <v>29.825821511941101</v>
      </c>
      <c r="Z20" s="221">
        <v>305.099658825642</v>
      </c>
      <c r="AA20" s="221">
        <v>10.154426288382099</v>
      </c>
      <c r="AB20" s="221">
        <v>351.14921889028602</v>
      </c>
      <c r="AC20" s="221">
        <v>19.904830310648201</v>
      </c>
      <c r="AD20" s="221">
        <v>130.72364876997699</v>
      </c>
      <c r="AE20" s="221">
        <v>14.122822768899301</v>
      </c>
      <c r="AF20" s="221">
        <v>82.848158506655096</v>
      </c>
      <c r="AG20" s="221">
        <v>14.383192673729599</v>
      </c>
      <c r="AH20" s="221">
        <v>34.539414616627802</v>
      </c>
      <c r="AI20" s="221">
        <v>4.3095708385706599</v>
      </c>
      <c r="AJ20" s="221">
        <v>21.8531154605854</v>
      </c>
      <c r="AK20" s="221">
        <v>5.08170228048124</v>
      </c>
      <c r="AL20" s="221">
        <v>1.8764589692943101</v>
      </c>
      <c r="AM20" s="221">
        <v>4.9380499191955503</v>
      </c>
      <c r="AN20" s="221">
        <v>0.76405099658825704</v>
      </c>
      <c r="AO20" s="221">
        <v>4.4262883821152803</v>
      </c>
      <c r="AP20" s="221">
        <v>0.828694559166816</v>
      </c>
      <c r="AQ20" s="221">
        <v>2.14580714670497</v>
      </c>
      <c r="AR20" s="221">
        <v>0.304363440474053</v>
      </c>
      <c r="AS20" s="221">
        <v>1.75076315316933</v>
      </c>
      <c r="AT20" s="221">
        <v>0.25857425031423897</v>
      </c>
      <c r="AU20" s="221">
        <v>3.8786137547135899</v>
      </c>
      <c r="AV20" s="221">
        <v>0.89154246722930497</v>
      </c>
      <c r="AW20" s="221">
        <v>0.81702280481235401</v>
      </c>
      <c r="AX20" s="221">
        <v>0.38696354821332402</v>
      </c>
      <c r="AY20" s="224">
        <v>11.38</v>
      </c>
      <c r="AZ20" s="224">
        <v>1208</v>
      </c>
      <c r="BA20" s="224">
        <v>85.22</v>
      </c>
      <c r="BB20" s="224">
        <v>63.956499999999998</v>
      </c>
      <c r="BC20" s="224">
        <v>0</v>
      </c>
      <c r="BD20" s="221">
        <v>31.973527475073499</v>
      </c>
      <c r="BE20" s="224">
        <v>2.495E-2</v>
      </c>
      <c r="BF20" s="221">
        <v>5.9346170229260503E-2</v>
      </c>
      <c r="BG20" s="221">
        <v>0.14634485415801199</v>
      </c>
      <c r="BH20" s="221">
        <v>0.59650579999999997</v>
      </c>
      <c r="BI20" s="221">
        <v>6.3308799999999998E-2</v>
      </c>
      <c r="BJ20" s="221">
        <v>0.24146849999999997</v>
      </c>
      <c r="BK20" s="221">
        <v>0.34804649999999998</v>
      </c>
      <c r="BL20" s="221">
        <v>3.0483600000000003E-2</v>
      </c>
      <c r="BM20" s="221">
        <v>0.30554880000000001</v>
      </c>
      <c r="BN20" s="221">
        <v>0.25112879999999993</v>
      </c>
      <c r="BO20" s="221">
        <v>0.15467699999999998</v>
      </c>
      <c r="BP20" s="221">
        <v>7.6387500000000011E-2</v>
      </c>
      <c r="BQ20" s="221">
        <v>7.1492000000000005E-3</v>
      </c>
      <c r="BR20" s="221">
        <v>1.133550457891902E-2</v>
      </c>
      <c r="BS20" s="221">
        <v>2.1211168971090001E-3</v>
      </c>
      <c r="BT20" s="221">
        <v>1.1406643921709463E-2</v>
      </c>
      <c r="BU20" s="221">
        <v>1.4316394325731701</v>
      </c>
      <c r="BV20" s="221">
        <v>9.4580894235949007</v>
      </c>
      <c r="BW20" s="221">
        <v>0.54833901957263398</v>
      </c>
      <c r="BX20" s="221">
        <v>17.5574609445143</v>
      </c>
      <c r="BY20" s="221">
        <v>1.3535284611240801</v>
      </c>
      <c r="BZ20" s="221">
        <v>12.6801939306877</v>
      </c>
      <c r="CA20" s="221">
        <v>1.8472652181720199</v>
      </c>
      <c r="CB20" s="221">
        <v>4.6312120605220199</v>
      </c>
      <c r="CC20" s="221">
        <v>0.74073442269707301</v>
      </c>
      <c r="CD20" s="221">
        <v>1.3159516968935201</v>
      </c>
      <c r="CE20" s="221">
        <v>0.30123900161608902</v>
      </c>
      <c r="CF20" s="221">
        <v>1.38767283174717</v>
      </c>
      <c r="CG20" s="221">
        <v>0.34149039324833902</v>
      </c>
      <c r="CH20" s="221">
        <v>0.112399892260729</v>
      </c>
      <c r="CI20" s="221">
        <v>0.46220147243670301</v>
      </c>
      <c r="CJ20" s="221">
        <v>5.95195726342252E-2</v>
      </c>
      <c r="CK20" s="221">
        <v>0.35985724546597198</v>
      </c>
      <c r="CL20" s="221">
        <v>7.1930687735679705E-2</v>
      </c>
      <c r="CM20" s="221">
        <v>0.18024780032321749</v>
      </c>
      <c r="CN20" s="221">
        <v>2.9431944693840899E-2</v>
      </c>
      <c r="CO20" s="221">
        <v>0.14898994433470999</v>
      </c>
      <c r="CP20" s="221">
        <v>2.8107021009157799E-2</v>
      </c>
      <c r="CQ20" s="221">
        <v>0.36458969294307803</v>
      </c>
      <c r="CR20" s="221">
        <v>0.13248321063027499</v>
      </c>
      <c r="CS20" s="221">
        <v>0.301726521817202</v>
      </c>
      <c r="CT20" s="221">
        <v>3.6916322499551103E-2</v>
      </c>
    </row>
    <row r="21" spans="1:98" x14ac:dyDescent="0.35">
      <c r="A21" s="301" t="s">
        <v>1423</v>
      </c>
      <c r="B21" s="222">
        <v>1959.33</v>
      </c>
      <c r="C21" s="224">
        <v>305</v>
      </c>
      <c r="D21" s="221">
        <v>48.485999999999997</v>
      </c>
      <c r="E21" s="221">
        <v>2.157</v>
      </c>
      <c r="F21" s="221">
        <v>10.942</v>
      </c>
      <c r="G21" s="221">
        <v>8.4000000000000005E-2</v>
      </c>
      <c r="H21" s="221">
        <v>1.0389999999999999</v>
      </c>
      <c r="I21" s="221">
        <v>10.403</v>
      </c>
      <c r="J21" s="221">
        <v>0.182</v>
      </c>
      <c r="K21" s="221">
        <v>13.105</v>
      </c>
      <c r="L21" s="221">
        <v>10.319000000000001</v>
      </c>
      <c r="M21" s="221">
        <v>2.0910000000000002</v>
      </c>
      <c r="N21" s="222">
        <v>4.7311149660936797E-3</v>
      </c>
      <c r="O21" s="221">
        <v>0.40699999999999997</v>
      </c>
      <c r="P21" s="221">
        <v>0.33</v>
      </c>
      <c r="Q21" s="222">
        <v>6.1110234978710001E-2</v>
      </c>
      <c r="R21" s="222">
        <v>8.2794511906639293E-3</v>
      </c>
      <c r="S21" s="222">
        <v>2.3576722914366799E-2</v>
      </c>
      <c r="T21" s="221">
        <v>99.642697524049794</v>
      </c>
      <c r="U21" s="221"/>
      <c r="V21" s="224">
        <v>0.45600000000000002</v>
      </c>
      <c r="W21" s="221">
        <v>2.5108901886455199</v>
      </c>
      <c r="X21" s="221">
        <v>1.13794870335003</v>
      </c>
      <c r="Y21" s="221">
        <v>26.7307995584293</v>
      </c>
      <c r="Z21" s="221">
        <v>239.59943226620399</v>
      </c>
      <c r="AA21" s="221">
        <v>7.2622614729537904</v>
      </c>
      <c r="AB21" s="221">
        <v>331.517110865794</v>
      </c>
      <c r="AC21" s="221">
        <v>20.170320138779399</v>
      </c>
      <c r="AD21" s="221">
        <v>103.564106607791</v>
      </c>
      <c r="AE21" s="221">
        <v>10.984071912947501</v>
      </c>
      <c r="AF21" s="221">
        <v>39.1161053101617</v>
      </c>
      <c r="AG21" s="221">
        <v>11.196972086421701</v>
      </c>
      <c r="AH21" s="221">
        <v>28.441886137833201</v>
      </c>
      <c r="AI21" s="221">
        <v>4.6838038164327402</v>
      </c>
      <c r="AJ21" s="221">
        <v>17.9388109131052</v>
      </c>
      <c r="AK21" s="221">
        <v>5.0859485885506999</v>
      </c>
      <c r="AL21" s="221">
        <v>1.8293644535562199</v>
      </c>
      <c r="AM21" s="221">
        <v>4.4945592177889901</v>
      </c>
      <c r="AN21" s="221">
        <v>0.69941649582084897</v>
      </c>
      <c r="AO21" s="221">
        <v>3.9425958050780601</v>
      </c>
      <c r="AP21" s="221">
        <v>0.80507806339693999</v>
      </c>
      <c r="AQ21" s="221">
        <v>2.3576722914366801</v>
      </c>
      <c r="AR21" s="221">
        <v>0.26809651474530799</v>
      </c>
      <c r="AS21" s="221">
        <v>1.97129790253903</v>
      </c>
      <c r="AT21" s="221">
        <v>0.190821636965778</v>
      </c>
      <c r="AU21" s="221">
        <v>3.4142879671976001</v>
      </c>
      <c r="AV21" s="221">
        <v>0.63870052042264602</v>
      </c>
      <c r="AW21" s="221">
        <v>0.49676707143983601</v>
      </c>
      <c r="AX21" s="221">
        <v>0.30357987699101102</v>
      </c>
      <c r="AY21" s="224">
        <v>26.82</v>
      </c>
      <c r="AZ21" s="224">
        <v>1268</v>
      </c>
      <c r="BA21" s="224">
        <v>88.11</v>
      </c>
      <c r="BB21" s="224">
        <v>69.194699999999997</v>
      </c>
      <c r="BC21" s="224">
        <v>1</v>
      </c>
      <c r="BD21" s="221"/>
      <c r="BE21" s="224">
        <v>2.2800000000000001E-2</v>
      </c>
      <c r="BF21" s="221">
        <v>4.7958002603129497E-2</v>
      </c>
      <c r="BG21" s="221">
        <v>0.12210189586945799</v>
      </c>
      <c r="BH21" s="221">
        <v>0.5866806</v>
      </c>
      <c r="BI21" s="221">
        <v>5.5219200000000003E-2</v>
      </c>
      <c r="BJ21" s="221">
        <v>0.22212259999999998</v>
      </c>
      <c r="BK21" s="221">
        <v>0.34433930000000001</v>
      </c>
      <c r="BL21" s="221">
        <v>2.9047200000000002E-2</v>
      </c>
      <c r="BM21" s="221">
        <v>0.38266600000000001</v>
      </c>
      <c r="BN21" s="221">
        <v>0.2414646</v>
      </c>
      <c r="BO21" s="221">
        <v>0.1474155</v>
      </c>
      <c r="BP21" s="221">
        <v>5.92185E-2</v>
      </c>
      <c r="BQ21" s="221">
        <v>9.6690000000000022E-3</v>
      </c>
      <c r="BR21" s="221">
        <v>1.2827038322031227E-2</v>
      </c>
      <c r="BS21" s="221">
        <v>1.0349313988329912E-3</v>
      </c>
      <c r="BT21" s="221">
        <v>1.0916022709351828E-3</v>
      </c>
      <c r="BU21" s="221">
        <v>1.2830783788046101</v>
      </c>
      <c r="BV21" s="221">
        <v>7.4275824002523301</v>
      </c>
      <c r="BW21" s="221">
        <v>0.39216211953950503</v>
      </c>
      <c r="BX21" s="221">
        <v>16.575855543289698</v>
      </c>
      <c r="BY21" s="221">
        <v>1.3715817694370001</v>
      </c>
      <c r="BZ21" s="221">
        <v>10.0457183409557</v>
      </c>
      <c r="CA21" s="221">
        <v>1.4367166062135299</v>
      </c>
      <c r="CB21" s="221">
        <v>2.1865902868380398</v>
      </c>
      <c r="CC21" s="221">
        <v>0.57664406245071798</v>
      </c>
      <c r="CD21" s="221">
        <v>1.0836358618514399</v>
      </c>
      <c r="CE21" s="221">
        <v>0.327397886768649</v>
      </c>
      <c r="CF21" s="221">
        <v>1.1391144929821799</v>
      </c>
      <c r="CG21" s="221">
        <v>0.34177574515060699</v>
      </c>
      <c r="CH21" s="221">
        <v>0.109578930768018</v>
      </c>
      <c r="CI21" s="221">
        <v>0.42069074278504998</v>
      </c>
      <c r="CJ21" s="221">
        <v>5.4484545024444102E-2</v>
      </c>
      <c r="CK21" s="221">
        <v>0.32053303895284702</v>
      </c>
      <c r="CL21" s="221">
        <v>6.9880775902854395E-2</v>
      </c>
      <c r="CM21" s="221">
        <v>0.19804447248068113</v>
      </c>
      <c r="CN21" s="221">
        <v>2.5924932975871302E-2</v>
      </c>
      <c r="CO21" s="221">
        <v>0.16775745150607199</v>
      </c>
      <c r="CP21" s="221">
        <v>2.0742311938180099E-2</v>
      </c>
      <c r="CQ21" s="221">
        <v>0.32094306891657498</v>
      </c>
      <c r="CR21" s="221">
        <v>9.4910897334805205E-2</v>
      </c>
      <c r="CS21" s="221">
        <v>0.18345607948273099</v>
      </c>
      <c r="CT21" s="221">
        <v>2.8961520264942399E-2</v>
      </c>
    </row>
    <row r="22" spans="1:98" x14ac:dyDescent="0.35">
      <c r="A22" s="301" t="s">
        <v>1424</v>
      </c>
      <c r="B22" s="222">
        <v>1959.33</v>
      </c>
      <c r="C22" s="224">
        <v>305</v>
      </c>
      <c r="D22" s="221"/>
      <c r="E22" s="221"/>
      <c r="F22" s="221"/>
      <c r="G22" s="221"/>
      <c r="H22" s="221"/>
      <c r="I22" s="221"/>
      <c r="J22" s="221"/>
      <c r="K22" s="221"/>
      <c r="L22" s="221"/>
      <c r="M22" s="221"/>
      <c r="N22" s="221"/>
      <c r="O22" s="221"/>
      <c r="P22" s="221"/>
      <c r="Q22" s="221"/>
      <c r="R22" s="221"/>
      <c r="S22" s="221"/>
      <c r="T22" s="221"/>
      <c r="U22" s="221">
        <v>432.69785729538899</v>
      </c>
      <c r="V22" s="221">
        <v>0.60483423563097305</v>
      </c>
      <c r="W22" s="221">
        <v>3.2994520032240402</v>
      </c>
      <c r="X22" s="221">
        <v>1.6336084115671601</v>
      </c>
      <c r="Y22" s="221">
        <v>78.88</v>
      </c>
      <c r="Z22" s="221">
        <v>386.89</v>
      </c>
      <c r="AA22" s="221">
        <v>20.69</v>
      </c>
      <c r="AB22" s="221">
        <v>418.53</v>
      </c>
      <c r="AC22" s="221">
        <v>36.67</v>
      </c>
      <c r="AD22" s="221">
        <v>76.06</v>
      </c>
      <c r="AE22" s="221">
        <v>15.41</v>
      </c>
      <c r="AF22" s="221">
        <v>136.96</v>
      </c>
      <c r="AG22" s="221">
        <v>26.35</v>
      </c>
      <c r="AH22" s="221">
        <v>67.650000000000006</v>
      </c>
      <c r="AI22" s="221">
        <v>3.16</v>
      </c>
      <c r="AJ22" s="221">
        <v>52.38</v>
      </c>
      <c r="AK22" s="221">
        <v>13.11</v>
      </c>
      <c r="AL22" s="221">
        <v>2.61</v>
      </c>
      <c r="AM22" s="221">
        <v>15.6</v>
      </c>
      <c r="AN22" s="221"/>
      <c r="AO22" s="221">
        <v>4.71</v>
      </c>
      <c r="AP22" s="221">
        <v>1.67</v>
      </c>
      <c r="AQ22" s="221">
        <v>6.05</v>
      </c>
      <c r="AR22" s="221"/>
      <c r="AS22" s="221"/>
      <c r="AT22" s="221">
        <v>0.4</v>
      </c>
      <c r="AU22" s="221">
        <v>2.59</v>
      </c>
      <c r="AV22" s="221">
        <v>3.32</v>
      </c>
      <c r="AW22" s="221"/>
      <c r="AX22" s="221"/>
      <c r="AY22" s="224">
        <v>0</v>
      </c>
      <c r="AZ22" s="221"/>
      <c r="BA22" s="224">
        <v>88.11</v>
      </c>
      <c r="BB22" s="224"/>
      <c r="BC22" s="224">
        <v>0</v>
      </c>
      <c r="BD22" s="221">
        <v>30.288850010677201</v>
      </c>
      <c r="BE22" s="224">
        <v>3.0241711781548698E-2</v>
      </c>
      <c r="BF22" s="221">
        <v>6.3019533261579205E-2</v>
      </c>
      <c r="BG22" s="221">
        <v>0.175286182561156</v>
      </c>
      <c r="BH22" s="221"/>
      <c r="BI22" s="221"/>
      <c r="BJ22" s="221"/>
      <c r="BK22" s="221"/>
      <c r="BL22" s="221"/>
      <c r="BM22" s="221"/>
      <c r="BN22" s="221"/>
      <c r="BO22" s="221"/>
      <c r="BP22" s="221"/>
      <c r="BQ22" s="221"/>
      <c r="BR22" s="221"/>
      <c r="BS22" s="221"/>
      <c r="BT22" s="221"/>
      <c r="BU22" s="221">
        <v>3.7862399999999998</v>
      </c>
      <c r="BV22" s="221">
        <v>11.993589999999999</v>
      </c>
      <c r="BW22" s="221">
        <v>1.1172599999999999</v>
      </c>
      <c r="BX22" s="221">
        <v>20.926500000000001</v>
      </c>
      <c r="BY22" s="221">
        <v>2.49356</v>
      </c>
      <c r="BZ22" s="221">
        <v>7.3778199999999998</v>
      </c>
      <c r="CA22" s="221">
        <v>2.015628</v>
      </c>
      <c r="CB22" s="221">
        <v>7.6560639999999998</v>
      </c>
      <c r="CC22" s="221">
        <v>1.3570249999999999</v>
      </c>
      <c r="CD22" s="221">
        <v>2.5774650000000001</v>
      </c>
      <c r="CE22" s="221">
        <v>0.220884</v>
      </c>
      <c r="CF22" s="221">
        <v>3.32613</v>
      </c>
      <c r="CG22" s="221">
        <v>0.880992</v>
      </c>
      <c r="CH22" s="221">
        <v>0.15633900000000001</v>
      </c>
      <c r="CI22" s="221">
        <v>1.4601599999999999</v>
      </c>
      <c r="CJ22" s="221"/>
      <c r="CK22" s="221">
        <v>0.38292300000000001</v>
      </c>
      <c r="CL22" s="221">
        <v>0.144956</v>
      </c>
      <c r="CM22" s="221">
        <v>0.50819999999999999</v>
      </c>
      <c r="CN22" s="221"/>
      <c r="CO22" s="221"/>
      <c r="CP22" s="221">
        <v>4.3479999999999998E-2</v>
      </c>
      <c r="CQ22" s="221">
        <v>0.24346000000000001</v>
      </c>
      <c r="CR22" s="221">
        <v>0.49335200000000001</v>
      </c>
      <c r="CS22" s="221"/>
      <c r="CT22" s="221"/>
    </row>
    <row r="23" spans="1:98" x14ac:dyDescent="0.35">
      <c r="A23" s="301" t="s">
        <v>1425</v>
      </c>
      <c r="B23" s="222">
        <v>1959.3320000000001</v>
      </c>
      <c r="C23" s="224">
        <v>520</v>
      </c>
      <c r="D23" s="221">
        <v>48.161000000000001</v>
      </c>
      <c r="E23" s="221">
        <v>2.4359999999999999</v>
      </c>
      <c r="F23" s="221">
        <v>11.46</v>
      </c>
      <c r="G23" s="221">
        <v>0.11799999999999999</v>
      </c>
      <c r="H23" s="221">
        <v>0.93799999999999994</v>
      </c>
      <c r="I23" s="221">
        <v>10.491</v>
      </c>
      <c r="J23" s="221">
        <v>0.17100000000000001</v>
      </c>
      <c r="K23" s="221">
        <v>11.776999999999999</v>
      </c>
      <c r="L23" s="221">
        <v>11.396000000000001</v>
      </c>
      <c r="M23" s="221">
        <v>1.8480000000000001</v>
      </c>
      <c r="N23" s="222">
        <v>4.0607851414098797E-2</v>
      </c>
      <c r="O23" s="221">
        <v>0.42099999999999999</v>
      </c>
      <c r="P23" s="221">
        <v>0.25900000000000001</v>
      </c>
      <c r="Q23" s="222">
        <v>5.9265512874630701E-2</v>
      </c>
      <c r="R23" s="222">
        <v>3.8919375263824399E-2</v>
      </c>
      <c r="S23" s="222">
        <v>0.28915154073448701</v>
      </c>
      <c r="T23" s="221">
        <v>99.903944280287007</v>
      </c>
      <c r="U23" s="221">
        <v>259.08168666858103</v>
      </c>
      <c r="V23" s="224">
        <v>0.52500000000000002</v>
      </c>
      <c r="W23" s="221">
        <v>2.7640004073903301</v>
      </c>
      <c r="X23" s="221">
        <v>2.1852041454745099</v>
      </c>
      <c r="Y23" s="221">
        <v>27.961165048543702</v>
      </c>
      <c r="Z23" s="221">
        <v>274.71506964964101</v>
      </c>
      <c r="AA23" s="221">
        <v>7.72477838750528</v>
      </c>
      <c r="AB23" s="221">
        <v>283.54579991557603</v>
      </c>
      <c r="AC23" s="221">
        <v>19.8902490502322</v>
      </c>
      <c r="AD23" s="221">
        <v>128.357956943858</v>
      </c>
      <c r="AE23" s="221">
        <v>13.2038834951456</v>
      </c>
      <c r="AF23" s="221">
        <v>54.183311893276198</v>
      </c>
      <c r="AG23" s="221">
        <v>13.229210637399699</v>
      </c>
      <c r="AH23" s="221">
        <v>29.8775854791051</v>
      </c>
      <c r="AI23" s="221">
        <v>3.9932460953989</v>
      </c>
      <c r="AJ23" s="221">
        <v>17.889404812157</v>
      </c>
      <c r="AK23" s="221">
        <v>5.1245251160827401</v>
      </c>
      <c r="AL23" s="221">
        <v>1.8742085268045601</v>
      </c>
      <c r="AM23" s="221">
        <v>4.2802870409455496</v>
      </c>
      <c r="AN23" s="221">
        <v>0.74630645842127497</v>
      </c>
      <c r="AO23" s="221">
        <v>4.4238075137188702</v>
      </c>
      <c r="AP23" s="221">
        <v>0.77754326720135103</v>
      </c>
      <c r="AQ23" s="221">
        <v>2.0346137610806201</v>
      </c>
      <c r="AR23" s="221">
        <v>0.35457999155761899</v>
      </c>
      <c r="AS23" s="221">
        <v>1.62937948501477</v>
      </c>
      <c r="AT23" s="221">
        <v>0.257492612916843</v>
      </c>
      <c r="AU23" s="221">
        <v>3.7399746728577501</v>
      </c>
      <c r="AV23" s="221">
        <v>0.89489235964542002</v>
      </c>
      <c r="AW23" s="221">
        <v>1.2072604474461801</v>
      </c>
      <c r="AX23" s="221">
        <v>0.27606585056986099</v>
      </c>
      <c r="AY23" s="224">
        <v>18.45</v>
      </c>
      <c r="AZ23" s="224">
        <v>1231</v>
      </c>
      <c r="BA23" s="224">
        <v>86.89</v>
      </c>
      <c r="BB23" s="224">
        <v>66.684899999999999</v>
      </c>
      <c r="BC23" s="224">
        <v>0</v>
      </c>
      <c r="BD23" s="221">
        <v>18.135718066800699</v>
      </c>
      <c r="BE23" s="224">
        <v>2.6249999999999999E-2</v>
      </c>
      <c r="BF23" s="221">
        <v>5.2792407781155397E-2</v>
      </c>
      <c r="BG23" s="221">
        <v>0.234472404809415</v>
      </c>
      <c r="BH23" s="221">
        <v>0.58274809999999999</v>
      </c>
      <c r="BI23" s="221">
        <v>6.2361600000000003E-2</v>
      </c>
      <c r="BJ23" s="221">
        <v>0.23263800000000001</v>
      </c>
      <c r="BK23" s="221">
        <v>0.34725209999999995</v>
      </c>
      <c r="BL23" s="221">
        <v>2.7291600000000006E-2</v>
      </c>
      <c r="BM23" s="221">
        <v>0.34388839999999998</v>
      </c>
      <c r="BN23" s="221">
        <v>0.26666639999999997</v>
      </c>
      <c r="BO23" s="221">
        <v>0.13028399999999998</v>
      </c>
      <c r="BP23" s="221">
        <v>6.1255500000000004E-2</v>
      </c>
      <c r="BQ23" s="221">
        <v>7.5887000000000012E-3</v>
      </c>
      <c r="BR23" s="221">
        <v>1.2439831152384983E-2</v>
      </c>
      <c r="BS23" s="221">
        <v>4.8649219079780499E-3</v>
      </c>
      <c r="BT23" s="221">
        <v>1.3387716336006749E-2</v>
      </c>
      <c r="BU23" s="221">
        <v>1.3421359223300999</v>
      </c>
      <c r="BV23" s="221">
        <v>8.5161671591388792</v>
      </c>
      <c r="BW23" s="221">
        <v>0.41713803292528501</v>
      </c>
      <c r="BX23" s="221">
        <v>14.1772899957788</v>
      </c>
      <c r="BY23" s="221">
        <v>1.3525369354157899</v>
      </c>
      <c r="BZ23" s="221">
        <v>12.450721823554201</v>
      </c>
      <c r="CA23" s="221">
        <v>1.7270679611650499</v>
      </c>
      <c r="CB23" s="221">
        <v>3.0288471348341401</v>
      </c>
      <c r="CC23" s="221">
        <v>0.68130434782608695</v>
      </c>
      <c r="CD23" s="221">
        <v>1.1383360067538999</v>
      </c>
      <c r="CE23" s="221">
        <v>0.279127902068383</v>
      </c>
      <c r="CF23" s="221">
        <v>1.1359772055719699</v>
      </c>
      <c r="CG23" s="221">
        <v>0.34436808780076</v>
      </c>
      <c r="CH23" s="221">
        <v>0.112265090755593</v>
      </c>
      <c r="CI23" s="221">
        <v>0.40063486703250301</v>
      </c>
      <c r="CJ23" s="221">
        <v>5.8137273111017303E-2</v>
      </c>
      <c r="CK23" s="221">
        <v>0.35965555086534401</v>
      </c>
      <c r="CL23" s="221">
        <v>6.7490755593077295E-2</v>
      </c>
      <c r="CM23" s="221">
        <v>0.17090755593077209</v>
      </c>
      <c r="CN23" s="221">
        <v>3.4287885183621802E-2</v>
      </c>
      <c r="CO23" s="221">
        <v>0.138660194174757</v>
      </c>
      <c r="CP23" s="221">
        <v>2.7989447024060799E-2</v>
      </c>
      <c r="CQ23" s="221">
        <v>0.35155761924862799</v>
      </c>
      <c r="CR23" s="221">
        <v>0.132981004643309</v>
      </c>
      <c r="CS23" s="221">
        <v>0.445841283241874</v>
      </c>
      <c r="CT23" s="221">
        <v>2.6336682144364701E-2</v>
      </c>
    </row>
    <row r="24" spans="1:98" x14ac:dyDescent="0.35">
      <c r="A24" s="301" t="s">
        <v>1426</v>
      </c>
      <c r="B24" s="222">
        <v>1959.3320000000001</v>
      </c>
      <c r="C24" s="224">
        <v>520</v>
      </c>
      <c r="D24" s="221">
        <v>48.389000000000003</v>
      </c>
      <c r="E24" s="221">
        <v>2.2360000000000002</v>
      </c>
      <c r="F24" s="221">
        <v>11.496</v>
      </c>
      <c r="G24" s="221">
        <v>8.1000000000000003E-2</v>
      </c>
      <c r="H24" s="221">
        <v>0.95499999999999996</v>
      </c>
      <c r="I24" s="221">
        <v>10.478999999999999</v>
      </c>
      <c r="J24" s="221">
        <v>0.17100000000000001</v>
      </c>
      <c r="K24" s="221">
        <v>12.079000000000001</v>
      </c>
      <c r="L24" s="221">
        <v>10.922000000000001</v>
      </c>
      <c r="M24" s="221">
        <v>2.052</v>
      </c>
      <c r="N24" s="222">
        <v>4.9122055674518203E-2</v>
      </c>
      <c r="O24" s="221">
        <v>0.38</v>
      </c>
      <c r="P24" s="221">
        <v>0.22</v>
      </c>
      <c r="Q24" s="222">
        <v>6.5053533190578203E-2</v>
      </c>
      <c r="R24" s="222">
        <v>2.86937901498929E-2</v>
      </c>
      <c r="S24" s="222">
        <v>0.241498929336188</v>
      </c>
      <c r="T24" s="221">
        <v>99.844368308351207</v>
      </c>
      <c r="U24" s="221">
        <v>119.110003200685</v>
      </c>
      <c r="V24" s="224">
        <v>0.54</v>
      </c>
      <c r="W24" s="221">
        <v>2.9915824058421498</v>
      </c>
      <c r="X24" s="221">
        <v>2.34461971708834</v>
      </c>
      <c r="Y24" s="221">
        <v>28.059957173447501</v>
      </c>
      <c r="Z24" s="221">
        <v>288.59957173447498</v>
      </c>
      <c r="AA24" s="221">
        <v>6.2098501070663801</v>
      </c>
      <c r="AB24" s="221">
        <v>296.68522483940001</v>
      </c>
      <c r="AC24" s="221">
        <v>21.9957173447537</v>
      </c>
      <c r="AD24" s="221">
        <v>120.95074946466799</v>
      </c>
      <c r="AE24" s="221">
        <v>9.5760171306209791</v>
      </c>
      <c r="AF24" s="221">
        <v>49.978693413020501</v>
      </c>
      <c r="AG24" s="221">
        <v>10.7237687366167</v>
      </c>
      <c r="AH24" s="221">
        <v>23.717344753747302</v>
      </c>
      <c r="AI24" s="221">
        <v>3.6916488222698098</v>
      </c>
      <c r="AJ24" s="221">
        <v>19.9143468950749</v>
      </c>
      <c r="AK24" s="221">
        <v>5.5760171306209898</v>
      </c>
      <c r="AL24" s="221">
        <v>1.8758029978586701</v>
      </c>
      <c r="AM24" s="221">
        <v>4.7280513918629596</v>
      </c>
      <c r="AN24" s="221">
        <v>0.81541755888651002</v>
      </c>
      <c r="AO24" s="221">
        <v>3.7344753747323298</v>
      </c>
      <c r="AP24" s="221">
        <v>0.81370449678800905</v>
      </c>
      <c r="AQ24" s="221">
        <v>2.13276231263383</v>
      </c>
      <c r="AR24" s="221">
        <v>0.262955032119914</v>
      </c>
      <c r="AS24" s="221">
        <v>1.66167023554604</v>
      </c>
      <c r="AT24" s="221">
        <v>0.18415417558886499</v>
      </c>
      <c r="AU24" s="221">
        <v>3.1862955032119902</v>
      </c>
      <c r="AV24" s="221">
        <v>0.48137044967880099</v>
      </c>
      <c r="AW24" s="221">
        <v>0.83940042826552497</v>
      </c>
      <c r="AX24" s="221">
        <v>0.247537473233405</v>
      </c>
      <c r="AY24" s="224">
        <v>16.75</v>
      </c>
      <c r="AZ24" s="224">
        <v>1241</v>
      </c>
      <c r="BA24" s="224">
        <v>87.18</v>
      </c>
      <c r="BB24" s="224">
        <v>67.270200000000003</v>
      </c>
      <c r="BC24" s="224">
        <v>0</v>
      </c>
      <c r="BD24" s="221">
        <v>8.3377002240479694</v>
      </c>
      <c r="BE24" s="224">
        <v>2.7E-2</v>
      </c>
      <c r="BF24" s="221">
        <v>5.7139223951585098E-2</v>
      </c>
      <c r="BG24" s="221">
        <v>0.25157769564357901</v>
      </c>
      <c r="BH24" s="221">
        <v>0.58550690000000005</v>
      </c>
      <c r="BI24" s="221">
        <v>5.7241600000000011E-2</v>
      </c>
      <c r="BJ24" s="221">
        <v>0.23336879999999999</v>
      </c>
      <c r="BK24" s="221">
        <v>0.34685489999999997</v>
      </c>
      <c r="BL24" s="221">
        <v>2.7291600000000006E-2</v>
      </c>
      <c r="BM24" s="221">
        <v>0.35270680000000004</v>
      </c>
      <c r="BN24" s="221">
        <v>0.25557479999999999</v>
      </c>
      <c r="BO24" s="221">
        <v>0.14466599999999999</v>
      </c>
      <c r="BP24" s="221">
        <v>5.5290000000000006E-2</v>
      </c>
      <c r="BQ24" s="221">
        <v>6.4460000000000003E-3</v>
      </c>
      <c r="BR24" s="221">
        <v>1.3654736616702363E-2</v>
      </c>
      <c r="BS24" s="221">
        <v>3.5867237687366126E-3</v>
      </c>
      <c r="BT24" s="221">
        <v>1.1181400428265504E-2</v>
      </c>
      <c r="BU24" s="221">
        <v>1.3468779443254799</v>
      </c>
      <c r="BV24" s="221">
        <v>8.9465867237687409</v>
      </c>
      <c r="BW24" s="221">
        <v>0.335331905781585</v>
      </c>
      <c r="BX24" s="221">
        <v>14.834261241969999</v>
      </c>
      <c r="BY24" s="221">
        <v>1.49570877944325</v>
      </c>
      <c r="BZ24" s="221">
        <v>11.7322226980728</v>
      </c>
      <c r="CA24" s="221">
        <v>1.25254304068522</v>
      </c>
      <c r="CB24" s="221">
        <v>2.7938089617878399</v>
      </c>
      <c r="CC24" s="221">
        <v>0.55227408993575999</v>
      </c>
      <c r="CD24" s="221">
        <v>0.90363083511777298</v>
      </c>
      <c r="CE24" s="221">
        <v>0.25804625267665898</v>
      </c>
      <c r="CF24" s="221">
        <v>1.2645610278372601</v>
      </c>
      <c r="CG24" s="221">
        <v>0.37470835117772999</v>
      </c>
      <c r="CH24" s="221">
        <v>0.112360599571734</v>
      </c>
      <c r="CI24" s="221">
        <v>0.44254561027837303</v>
      </c>
      <c r="CJ24" s="221">
        <v>6.3521027837259103E-2</v>
      </c>
      <c r="CK24" s="221">
        <v>0.30361284796573901</v>
      </c>
      <c r="CL24" s="221">
        <v>7.0629550321199205E-2</v>
      </c>
      <c r="CM24" s="221">
        <v>0.17915203426124174</v>
      </c>
      <c r="CN24" s="221">
        <v>2.54277516059957E-2</v>
      </c>
      <c r="CO24" s="221">
        <v>0.14140813704496799</v>
      </c>
      <c r="CP24" s="221">
        <v>2.00175588865096E-2</v>
      </c>
      <c r="CQ24" s="221">
        <v>0.29951177730192702</v>
      </c>
      <c r="CR24" s="221">
        <v>7.1531648822269797E-2</v>
      </c>
      <c r="CS24" s="221">
        <v>0.30999057815845799</v>
      </c>
      <c r="CT24" s="221">
        <v>2.3615074946466801E-2</v>
      </c>
    </row>
    <row r="25" spans="1:98" x14ac:dyDescent="0.35">
      <c r="A25" s="301" t="s">
        <v>1427</v>
      </c>
      <c r="B25" s="222">
        <v>1959.3320000000001</v>
      </c>
      <c r="C25" s="224">
        <v>520</v>
      </c>
      <c r="D25" s="221">
        <v>48.197000000000003</v>
      </c>
      <c r="E25" s="221">
        <v>2.3490000000000002</v>
      </c>
      <c r="F25" s="221">
        <v>11.474</v>
      </c>
      <c r="G25" s="221">
        <v>7.6999999999999999E-2</v>
      </c>
      <c r="H25" s="221">
        <v>0.95599999999999996</v>
      </c>
      <c r="I25" s="221">
        <v>10.473000000000001</v>
      </c>
      <c r="J25" s="221">
        <v>0.17699999999999999</v>
      </c>
      <c r="K25" s="221">
        <v>12.036</v>
      </c>
      <c r="L25" s="221">
        <v>11.071</v>
      </c>
      <c r="M25" s="221">
        <v>1.982</v>
      </c>
      <c r="N25" s="222">
        <v>5.86914145266548E-2</v>
      </c>
      <c r="O25" s="221">
        <v>0.42399999999999999</v>
      </c>
      <c r="P25" s="221">
        <v>0.25</v>
      </c>
      <c r="Q25" s="222">
        <v>6.7590473768963502E-2</v>
      </c>
      <c r="R25" s="222">
        <v>3.2757013306212397E-2</v>
      </c>
      <c r="S25" s="222">
        <v>0.26218323586744602</v>
      </c>
      <c r="T25" s="221">
        <v>99.887222137469294</v>
      </c>
      <c r="U25" s="221">
        <v>226.66628469963399</v>
      </c>
      <c r="V25" s="224">
        <v>0.53300000000000003</v>
      </c>
      <c r="W25" s="221">
        <v>2.8941305511641202</v>
      </c>
      <c r="X25" s="221">
        <v>2.4309572177222099</v>
      </c>
      <c r="Y25" s="221">
        <v>32.011187388761797</v>
      </c>
      <c r="Z25" s="221">
        <v>303.11043308755001</v>
      </c>
      <c r="AA25" s="221">
        <v>9.7635392829900791</v>
      </c>
      <c r="AB25" s="221">
        <v>359.40333926603898</v>
      </c>
      <c r="AC25" s="221">
        <v>21.179760996694601</v>
      </c>
      <c r="AD25" s="221">
        <v>154.64869904229201</v>
      </c>
      <c r="AE25" s="221">
        <v>15.0182218832104</v>
      </c>
      <c r="AF25" s="221">
        <v>61.496722595568002</v>
      </c>
      <c r="AG25" s="221">
        <v>12.780744130858499</v>
      </c>
      <c r="AH25" s="221">
        <v>30.756843800322098</v>
      </c>
      <c r="AI25" s="221">
        <v>4.12746842952793</v>
      </c>
      <c r="AJ25" s="221">
        <v>18.484617340452601</v>
      </c>
      <c r="AK25" s="221">
        <v>6.2632426476820102</v>
      </c>
      <c r="AL25" s="221">
        <v>1.8815153826595501</v>
      </c>
      <c r="AM25" s="221">
        <v>3.9071107720993301</v>
      </c>
      <c r="AN25" s="221">
        <v>0.76277650648359996</v>
      </c>
      <c r="AO25" s="221">
        <v>4.6359861005169902</v>
      </c>
      <c r="AP25" s="221">
        <v>1.0085600474616501</v>
      </c>
      <c r="AQ25" s="221">
        <v>2.1781506907365</v>
      </c>
      <c r="AR25" s="221">
        <v>0.42376472582422198</v>
      </c>
      <c r="AS25" s="221">
        <v>1.32214594457157</v>
      </c>
      <c r="AT25" s="221">
        <v>0.107636240359352</v>
      </c>
      <c r="AU25" s="221">
        <v>3.3731672175608098</v>
      </c>
      <c r="AV25" s="221">
        <v>0.61869649970336504</v>
      </c>
      <c r="AW25" s="221">
        <v>1.906941266209</v>
      </c>
      <c r="AX25" s="221">
        <v>0.33053648614289299</v>
      </c>
      <c r="AY25" s="224">
        <v>17.989999999999998</v>
      </c>
      <c r="AZ25" s="224">
        <v>1240</v>
      </c>
      <c r="BA25" s="224">
        <v>87.18</v>
      </c>
      <c r="BB25" s="224">
        <v>67.204300000000003</v>
      </c>
      <c r="BC25" s="224">
        <v>1</v>
      </c>
      <c r="BD25" s="221">
        <v>15.866639928974401</v>
      </c>
      <c r="BE25" s="224">
        <v>2.665E-2</v>
      </c>
      <c r="BF25" s="221">
        <v>5.5277893527234598E-2</v>
      </c>
      <c r="BG25" s="221">
        <v>0.26084170946159402</v>
      </c>
      <c r="BH25" s="221">
        <v>0.58318369999999997</v>
      </c>
      <c r="BI25" s="221">
        <v>6.0134400000000005E-2</v>
      </c>
      <c r="BJ25" s="221">
        <v>0.2329222</v>
      </c>
      <c r="BK25" s="221">
        <v>0.34665629999999997</v>
      </c>
      <c r="BL25" s="221">
        <v>2.8249200000000002E-2</v>
      </c>
      <c r="BM25" s="221">
        <v>0.35145119999999996</v>
      </c>
      <c r="BN25" s="221">
        <v>0.25906139999999994</v>
      </c>
      <c r="BO25" s="221">
        <v>0.13973099999999999</v>
      </c>
      <c r="BP25" s="221">
        <v>6.1692000000000004E-2</v>
      </c>
      <c r="BQ25" s="221">
        <v>7.3250000000000008E-3</v>
      </c>
      <c r="BR25" s="221">
        <v>1.4187240444105437E-2</v>
      </c>
      <c r="BS25" s="221">
        <v>4.0946266632765497E-3</v>
      </c>
      <c r="BT25" s="221">
        <v>1.2139083820662751E-2</v>
      </c>
      <c r="BU25" s="221">
        <v>1.53653699466056</v>
      </c>
      <c r="BV25" s="221">
        <v>9.3964234257140404</v>
      </c>
      <c r="BW25" s="221">
        <v>0.52723112128146499</v>
      </c>
      <c r="BX25" s="221">
        <v>17.970166963301999</v>
      </c>
      <c r="BY25" s="221">
        <v>1.44022374777524</v>
      </c>
      <c r="BZ25" s="221">
        <v>15.0009238071023</v>
      </c>
      <c r="CA25" s="221">
        <v>1.96438342232393</v>
      </c>
      <c r="CB25" s="221">
        <v>3.4376667930922502</v>
      </c>
      <c r="CC25" s="221">
        <v>0.65820832273921503</v>
      </c>
      <c r="CD25" s="221">
        <v>1.1718357487922699</v>
      </c>
      <c r="CE25" s="221">
        <v>0.28851004322400198</v>
      </c>
      <c r="CF25" s="221">
        <v>1.1737732011187401</v>
      </c>
      <c r="CG25" s="221">
        <v>0.42088990592423098</v>
      </c>
      <c r="CH25" s="221">
        <v>0.112702771421307</v>
      </c>
      <c r="CI25" s="221">
        <v>0.36570556826849698</v>
      </c>
      <c r="CJ25" s="221">
        <v>5.94202898550725E-2</v>
      </c>
      <c r="CK25" s="221">
        <v>0.37690566997203201</v>
      </c>
      <c r="CL25" s="221">
        <v>8.7543012119671207E-2</v>
      </c>
      <c r="CM25" s="221">
        <v>0.18296465802186601</v>
      </c>
      <c r="CN25" s="221">
        <v>4.0978048987202302E-2</v>
      </c>
      <c r="CO25" s="221">
        <v>0.112514619883041</v>
      </c>
      <c r="CP25" s="221">
        <v>1.1700059327061601E-2</v>
      </c>
      <c r="CQ25" s="221">
        <v>0.31707771845071597</v>
      </c>
      <c r="CR25" s="221">
        <v>9.1938299855920003E-2</v>
      </c>
      <c r="CS25" s="221">
        <v>0.70423340961098402</v>
      </c>
      <c r="CT25" s="221">
        <v>3.1533180778032001E-2</v>
      </c>
    </row>
    <row r="26" spans="1:98" x14ac:dyDescent="0.35">
      <c r="A26" s="301" t="s">
        <v>1428</v>
      </c>
      <c r="B26" s="222">
        <v>1959.3320000000001</v>
      </c>
      <c r="C26" s="224">
        <v>520</v>
      </c>
      <c r="D26" s="221">
        <v>48.293999999999997</v>
      </c>
      <c r="E26" s="221">
        <v>2.4289999999999998</v>
      </c>
      <c r="F26" s="221">
        <v>11.134</v>
      </c>
      <c r="G26" s="221">
        <v>6.5000000000000002E-2</v>
      </c>
      <c r="H26" s="221">
        <v>0.999</v>
      </c>
      <c r="I26" s="221">
        <v>10.430999999999999</v>
      </c>
      <c r="J26" s="221">
        <v>0.188</v>
      </c>
      <c r="K26" s="221">
        <v>12.782</v>
      </c>
      <c r="L26" s="221">
        <v>10.423</v>
      </c>
      <c r="M26" s="221">
        <v>2.0019999999999998</v>
      </c>
      <c r="N26" s="222">
        <v>2.7263154899114898E-2</v>
      </c>
      <c r="O26" s="221">
        <v>0.47299999999999998</v>
      </c>
      <c r="P26" s="221">
        <v>0.24399999999999999</v>
      </c>
      <c r="Q26" s="222">
        <v>5.9819573693047599E-2</v>
      </c>
      <c r="R26" s="222">
        <v>1.3745411081704101E-2</v>
      </c>
      <c r="S26" s="222">
        <v>0.248669569424287</v>
      </c>
      <c r="T26" s="221">
        <v>99.813497709098201</v>
      </c>
      <c r="U26" s="221">
        <v>75.931333508741005</v>
      </c>
      <c r="V26" s="224">
        <v>0.53600000000000003</v>
      </c>
      <c r="W26" s="221">
        <v>3.0390669079750001</v>
      </c>
      <c r="X26" s="221">
        <v>2.4359134846682702</v>
      </c>
      <c r="Y26" s="221">
        <v>25.992486980278301</v>
      </c>
      <c r="Z26" s="221">
        <v>271.27550584820301</v>
      </c>
      <c r="AA26" s="221">
        <v>9.4723811150004291</v>
      </c>
      <c r="AB26" s="221">
        <v>330.72654315717602</v>
      </c>
      <c r="AC26" s="221">
        <v>18.936224707589901</v>
      </c>
      <c r="AD26" s="221">
        <v>125.761973875181</v>
      </c>
      <c r="AE26" s="221">
        <v>13.5746606334842</v>
      </c>
      <c r="AF26" s="221">
        <v>62.597084335832797</v>
      </c>
      <c r="AG26" s="221">
        <v>14.7400324425852</v>
      </c>
      <c r="AH26" s="221">
        <v>33.838470075983899</v>
      </c>
      <c r="AI26" s="221">
        <v>4.6230683855545101</v>
      </c>
      <c r="AJ26" s="221">
        <v>20.865704772474999</v>
      </c>
      <c r="AK26" s="221">
        <v>5.3018014172287202</v>
      </c>
      <c r="AL26" s="221">
        <v>1.91667378126868</v>
      </c>
      <c r="AM26" s="221">
        <v>4.9517629983778697</v>
      </c>
      <c r="AN26" s="221">
        <v>0.77990267224451504</v>
      </c>
      <c r="AO26" s="221">
        <v>4.1449671305387197</v>
      </c>
      <c r="AP26" s="221">
        <v>0.86442414411337798</v>
      </c>
      <c r="AQ26" s="221">
        <v>1.95082387091266</v>
      </c>
      <c r="AR26" s="221">
        <v>0.282165115683429</v>
      </c>
      <c r="AS26" s="221">
        <v>1.75872961666524</v>
      </c>
      <c r="AT26" s="221">
        <v>0.224963715529753</v>
      </c>
      <c r="AU26" s="221">
        <v>3.3509775463160598</v>
      </c>
      <c r="AV26" s="221">
        <v>0.90412362332451102</v>
      </c>
      <c r="AW26" s="221">
        <v>0.97327755485358103</v>
      </c>
      <c r="AX26" s="221">
        <v>0.386322889097584</v>
      </c>
      <c r="AY26" s="224">
        <v>17.13</v>
      </c>
      <c r="AZ26" s="224">
        <v>1258</v>
      </c>
      <c r="BA26" s="224">
        <v>87.87</v>
      </c>
      <c r="BB26" s="224">
        <v>68.602400000000003</v>
      </c>
      <c r="BC26" s="224">
        <v>1</v>
      </c>
      <c r="BD26" s="221">
        <v>5.3151933456118696</v>
      </c>
      <c r="BE26" s="224">
        <v>2.6800000000000001E-2</v>
      </c>
      <c r="BF26" s="221">
        <v>5.8046177942322502E-2</v>
      </c>
      <c r="BG26" s="221">
        <v>0.26137351690490601</v>
      </c>
      <c r="BH26" s="221">
        <v>0.58435739999999992</v>
      </c>
      <c r="BI26" s="221">
        <v>6.2182399999999999E-2</v>
      </c>
      <c r="BJ26" s="221">
        <v>0.2260202</v>
      </c>
      <c r="BK26" s="221">
        <v>0.34526609999999996</v>
      </c>
      <c r="BL26" s="221">
        <v>3.0004800000000005E-2</v>
      </c>
      <c r="BM26" s="221">
        <v>0.37323440000000002</v>
      </c>
      <c r="BN26" s="221">
        <v>0.24389819999999998</v>
      </c>
      <c r="BO26" s="221">
        <v>0.14114099999999996</v>
      </c>
      <c r="BP26" s="221">
        <v>6.8821500000000008E-2</v>
      </c>
      <c r="BQ26" s="221">
        <v>7.1492000000000005E-3</v>
      </c>
      <c r="BR26" s="221">
        <v>1.255612851817069E-2</v>
      </c>
      <c r="BS26" s="221">
        <v>1.7181763852130126E-3</v>
      </c>
      <c r="BT26" s="221">
        <v>1.1513401064344488E-2</v>
      </c>
      <c r="BU26" s="221">
        <v>1.2476393750533601</v>
      </c>
      <c r="BV26" s="221">
        <v>8.4095406812942901</v>
      </c>
      <c r="BW26" s="221">
        <v>0.51150858021002299</v>
      </c>
      <c r="BX26" s="221">
        <v>16.5363271578588</v>
      </c>
      <c r="BY26" s="221">
        <v>1.2876632801161101</v>
      </c>
      <c r="BZ26" s="221">
        <v>12.1989114658926</v>
      </c>
      <c r="CA26" s="221">
        <v>1.77556561085973</v>
      </c>
      <c r="CB26" s="221">
        <v>3.4991770143730498</v>
      </c>
      <c r="CC26" s="221">
        <v>0.75911167079313602</v>
      </c>
      <c r="CD26" s="221">
        <v>1.2892457098949901</v>
      </c>
      <c r="CE26" s="221">
        <v>0.32315248015025999</v>
      </c>
      <c r="CF26" s="221">
        <v>1.3249722530521599</v>
      </c>
      <c r="CG26" s="221">
        <v>0.35628105523776998</v>
      </c>
      <c r="CH26" s="221">
        <v>0.114808759497994</v>
      </c>
      <c r="CI26" s="221">
        <v>0.46348501664816899</v>
      </c>
      <c r="CJ26" s="221">
        <v>6.0754418167847699E-2</v>
      </c>
      <c r="CK26" s="221">
        <v>0.336985827712798</v>
      </c>
      <c r="CL26" s="221">
        <v>7.5032015709041194E-2</v>
      </c>
      <c r="CM26" s="221">
        <v>0.16386920515666345</v>
      </c>
      <c r="CN26" s="221">
        <v>2.7285366686587501E-2</v>
      </c>
      <c r="CO26" s="221">
        <v>0.14966789037821199</v>
      </c>
      <c r="CP26" s="221">
        <v>2.4453555878084201E-2</v>
      </c>
      <c r="CQ26" s="221">
        <v>0.31499188935370898</v>
      </c>
      <c r="CR26" s="221">
        <v>0.13435277042602201</v>
      </c>
      <c r="CS26" s="221">
        <v>0.35943140100742799</v>
      </c>
      <c r="CT26" s="221">
        <v>3.6855203619909502E-2</v>
      </c>
    </row>
    <row r="27" spans="1:98" x14ac:dyDescent="0.35">
      <c r="A27" s="301" t="s">
        <v>1429</v>
      </c>
      <c r="B27" s="222">
        <v>1959.3320000000001</v>
      </c>
      <c r="C27" s="224">
        <v>520</v>
      </c>
      <c r="D27" s="221">
        <v>47.790999999999997</v>
      </c>
      <c r="E27" s="221">
        <v>2.5289999999999999</v>
      </c>
      <c r="F27" s="221">
        <v>11.414999999999999</v>
      </c>
      <c r="G27" s="221">
        <v>8.3000000000000004E-2</v>
      </c>
      <c r="H27" s="221">
        <v>1.016</v>
      </c>
      <c r="I27" s="221">
        <v>10.417999999999999</v>
      </c>
      <c r="J27" s="221">
        <v>0.159</v>
      </c>
      <c r="K27" s="221">
        <v>12.891</v>
      </c>
      <c r="L27" s="221">
        <v>10.446999999999999</v>
      </c>
      <c r="M27" s="221">
        <v>2.1110000000000002</v>
      </c>
      <c r="N27" s="222">
        <v>2.2431547856629701E-2</v>
      </c>
      <c r="O27" s="221">
        <v>0.40899999999999997</v>
      </c>
      <c r="P27" s="221">
        <v>0.25</v>
      </c>
      <c r="Q27" s="222">
        <v>6.2345334078390699E-2</v>
      </c>
      <c r="R27" s="222">
        <v>1.60453420611479E-2</v>
      </c>
      <c r="S27" s="222">
        <v>0.18120858944679499</v>
      </c>
      <c r="T27" s="221">
        <v>99.801030813443006</v>
      </c>
      <c r="U27" s="221">
        <v>77.096073355141201</v>
      </c>
      <c r="V27" s="224">
        <v>0.48</v>
      </c>
      <c r="W27" s="221">
        <v>2.6449027052458902</v>
      </c>
      <c r="X27" s="221">
        <v>2.3050800629178601</v>
      </c>
      <c r="Y27" s="221">
        <v>25.129719805220699</v>
      </c>
      <c r="Z27" s="221">
        <v>283.91474415263002</v>
      </c>
      <c r="AA27" s="221">
        <v>7.8789814001756202</v>
      </c>
      <c r="AB27" s="221">
        <v>299.44120699289499</v>
      </c>
      <c r="AC27" s="221">
        <v>18.448151991697902</v>
      </c>
      <c r="AD27" s="221">
        <v>111.63886006226601</v>
      </c>
      <c r="AE27" s="221">
        <v>13.5068252574439</v>
      </c>
      <c r="AF27" s="221">
        <v>46.345708962185</v>
      </c>
      <c r="AG27" s="221">
        <v>13.4429631994891</v>
      </c>
      <c r="AH27" s="221">
        <v>30.230701684361801</v>
      </c>
      <c r="AI27" s="221">
        <v>4.10313722359703</v>
      </c>
      <c r="AJ27" s="221">
        <v>20.986668795401901</v>
      </c>
      <c r="AK27" s="221">
        <v>5.89925760357628</v>
      </c>
      <c r="AL27" s="221">
        <v>1.82805140895665</v>
      </c>
      <c r="AM27" s="221">
        <v>5.4202921689151404</v>
      </c>
      <c r="AN27" s="221">
        <v>0.87012053963438996</v>
      </c>
      <c r="AO27" s="221">
        <v>4.6459647162129798</v>
      </c>
      <c r="AP27" s="221">
        <v>0.84617226790133304</v>
      </c>
      <c r="AQ27" s="221">
        <v>2.0515686117985199</v>
      </c>
      <c r="AR27" s="221">
        <v>0.34086373433383899</v>
      </c>
      <c r="AS27" s="221">
        <v>1.75620659375748</v>
      </c>
      <c r="AT27" s="221">
        <v>0.16604135068252601</v>
      </c>
      <c r="AU27" s="221">
        <v>3.5762752454697901</v>
      </c>
      <c r="AV27" s="221">
        <v>0.97389638381096799</v>
      </c>
      <c r="AW27" s="221">
        <v>0.81424123892392497</v>
      </c>
      <c r="AX27" s="221">
        <v>0.18998962241558201</v>
      </c>
      <c r="AY27" s="224">
        <v>25.27</v>
      </c>
      <c r="AZ27" s="224">
        <v>1263</v>
      </c>
      <c r="BA27" s="224">
        <v>88.1</v>
      </c>
      <c r="BB27" s="224">
        <v>68.811700000000002</v>
      </c>
      <c r="BC27" s="224">
        <v>1</v>
      </c>
      <c r="BD27" s="221">
        <v>5.3967251348598904</v>
      </c>
      <c r="BE27" s="224">
        <v>2.4E-2</v>
      </c>
      <c r="BF27" s="221">
        <v>5.0517641670196602E-2</v>
      </c>
      <c r="BG27" s="221">
        <v>0.24733509075108601</v>
      </c>
      <c r="BH27" s="221">
        <v>0.57827109999999993</v>
      </c>
      <c r="BI27" s="221">
        <v>6.4742400000000005E-2</v>
      </c>
      <c r="BJ27" s="221">
        <v>0.23172449999999997</v>
      </c>
      <c r="BK27" s="221">
        <v>0.34483579999999997</v>
      </c>
      <c r="BL27" s="221">
        <v>2.5376400000000004E-2</v>
      </c>
      <c r="BM27" s="221">
        <v>0.37641720000000001</v>
      </c>
      <c r="BN27" s="221">
        <v>0.24445979999999995</v>
      </c>
      <c r="BO27" s="221">
        <v>0.1488255</v>
      </c>
      <c r="BP27" s="221">
        <v>5.9509500000000007E-2</v>
      </c>
      <c r="BQ27" s="221">
        <v>7.3250000000000008E-3</v>
      </c>
      <c r="BR27" s="221">
        <v>1.3086285623054207E-2</v>
      </c>
      <c r="BS27" s="221">
        <v>2.0056677576434875E-3</v>
      </c>
      <c r="BT27" s="221">
        <v>8.3899576913866077E-3</v>
      </c>
      <c r="BU27" s="221">
        <v>1.2062265506506</v>
      </c>
      <c r="BV27" s="221">
        <v>8.8013570687315408</v>
      </c>
      <c r="BW27" s="221">
        <v>0.42546499560948398</v>
      </c>
      <c r="BX27" s="221">
        <v>14.972060349644799</v>
      </c>
      <c r="BY27" s="221">
        <v>1.2544743354354599</v>
      </c>
      <c r="BZ27" s="221">
        <v>10.8289694260398</v>
      </c>
      <c r="CA27" s="221">
        <v>1.7666927436736699</v>
      </c>
      <c r="CB27" s="221">
        <v>2.5907251309861401</v>
      </c>
      <c r="CC27" s="221">
        <v>0.69231260477368906</v>
      </c>
      <c r="CD27" s="221">
        <v>1.1517897341741801</v>
      </c>
      <c r="CE27" s="221">
        <v>0.286809291929432</v>
      </c>
      <c r="CF27" s="221">
        <v>1.33265346850802</v>
      </c>
      <c r="CG27" s="221">
        <v>0.39643011096032599</v>
      </c>
      <c r="CH27" s="221">
        <v>0.109500279396504</v>
      </c>
      <c r="CI27" s="221">
        <v>0.50733934701045702</v>
      </c>
      <c r="CJ27" s="221">
        <v>6.7782390037519E-2</v>
      </c>
      <c r="CK27" s="221">
        <v>0.37771693142811502</v>
      </c>
      <c r="CL27" s="221">
        <v>7.3447752853835702E-2</v>
      </c>
      <c r="CM27" s="221">
        <v>0.17233176339107567</v>
      </c>
      <c r="CN27" s="221">
        <v>3.29615231100822E-2</v>
      </c>
      <c r="CO27" s="221">
        <v>0.14945318112876199</v>
      </c>
      <c r="CP27" s="221">
        <v>1.8048694819190601E-2</v>
      </c>
      <c r="CQ27" s="221">
        <v>0.33616987307416002</v>
      </c>
      <c r="CR27" s="221">
        <v>0.14472100263431001</v>
      </c>
      <c r="CS27" s="221">
        <v>0.30069928953460501</v>
      </c>
      <c r="CT27" s="221">
        <v>1.8125009978446599E-2</v>
      </c>
    </row>
    <row r="28" spans="1:98" x14ac:dyDescent="0.35">
      <c r="A28" s="301" t="s">
        <v>1430</v>
      </c>
      <c r="B28" s="222">
        <v>1959.3320000000001</v>
      </c>
      <c r="C28" s="224">
        <v>520</v>
      </c>
      <c r="D28" s="221">
        <v>48.295999999999999</v>
      </c>
      <c r="E28" s="221">
        <v>2.4340000000000002</v>
      </c>
      <c r="F28" s="221">
        <v>11.97</v>
      </c>
      <c r="G28" s="221">
        <v>6.8000000000000005E-2</v>
      </c>
      <c r="H28" s="221">
        <v>0.94599999999999995</v>
      </c>
      <c r="I28" s="221">
        <v>10.483000000000001</v>
      </c>
      <c r="J28" s="221">
        <v>0.191</v>
      </c>
      <c r="K28" s="221">
        <v>11.749000000000001</v>
      </c>
      <c r="L28" s="221">
        <v>10.413</v>
      </c>
      <c r="M28" s="221">
        <v>2.129</v>
      </c>
      <c r="N28" s="222">
        <v>3.0857142857142899E-2</v>
      </c>
      <c r="O28" s="221">
        <v>0.55100000000000005</v>
      </c>
      <c r="P28" s="221">
        <v>0.252</v>
      </c>
      <c r="Q28" s="222">
        <v>6.7252747252747297E-2</v>
      </c>
      <c r="R28" s="222">
        <v>2.76923076923077E-2</v>
      </c>
      <c r="S28" s="222">
        <v>0.238681318681319</v>
      </c>
      <c r="T28" s="221">
        <v>99.846483516483502</v>
      </c>
      <c r="U28" s="221">
        <v>362.78475049239802</v>
      </c>
      <c r="V28" s="224">
        <v>0.51700000000000002</v>
      </c>
      <c r="W28" s="221">
        <v>3.5356498786276598</v>
      </c>
      <c r="X28" s="221">
        <v>2.8267173622929298</v>
      </c>
      <c r="Y28" s="221">
        <v>27.5164835164835</v>
      </c>
      <c r="Z28" s="221">
        <v>285.265934065934</v>
      </c>
      <c r="AA28" s="221">
        <v>11.956043956044001</v>
      </c>
      <c r="AB28" s="221">
        <v>364.087912087912</v>
      </c>
      <c r="AC28" s="221">
        <v>19.103296703296699</v>
      </c>
      <c r="AD28" s="221">
        <v>157.41538461538499</v>
      </c>
      <c r="AE28" s="221">
        <v>13.7582417582418</v>
      </c>
      <c r="AF28" s="221">
        <v>72.784271061423595</v>
      </c>
      <c r="AG28" s="221">
        <v>14.3208791208791</v>
      </c>
      <c r="AH28" s="221">
        <v>33.661538461538498</v>
      </c>
      <c r="AI28" s="221">
        <v>4.8527472527472497</v>
      </c>
      <c r="AJ28" s="221">
        <v>22.145054945054898</v>
      </c>
      <c r="AK28" s="221">
        <v>4.9582417582417602</v>
      </c>
      <c r="AL28" s="221">
        <v>2.04835164835165</v>
      </c>
      <c r="AM28" s="221">
        <v>5.0109890109890101</v>
      </c>
      <c r="AN28" s="221">
        <v>0.84131868131868104</v>
      </c>
      <c r="AO28" s="221">
        <v>4.7912087912087902</v>
      </c>
      <c r="AP28" s="221">
        <v>1.0197802197802199</v>
      </c>
      <c r="AQ28" s="221">
        <v>1.8021978021978</v>
      </c>
      <c r="AR28" s="221">
        <v>0.21890109890109899</v>
      </c>
      <c r="AS28" s="221">
        <v>1.6439560439560399</v>
      </c>
      <c r="AT28" s="221">
        <v>0.261978021978022</v>
      </c>
      <c r="AU28" s="221">
        <v>3.93846153846154</v>
      </c>
      <c r="AV28" s="221">
        <v>0.96703296703296704</v>
      </c>
      <c r="AW28" s="221">
        <v>1.2043956043955999</v>
      </c>
      <c r="AX28" s="221">
        <v>0.34813186813186803</v>
      </c>
      <c r="AY28" s="224">
        <v>13.75</v>
      </c>
      <c r="AZ28" s="224">
        <v>1238</v>
      </c>
      <c r="BA28" s="224">
        <v>86.87</v>
      </c>
      <c r="BB28" s="224">
        <v>66.649000000000001</v>
      </c>
      <c r="BC28" s="224">
        <v>0</v>
      </c>
      <c r="BD28" s="221">
        <v>25.394932534467902</v>
      </c>
      <c r="BE28" s="224">
        <v>2.5850000000000001E-2</v>
      </c>
      <c r="BF28" s="221">
        <v>6.7530912681788194E-2</v>
      </c>
      <c r="BG28" s="221">
        <v>0.30330677297403202</v>
      </c>
      <c r="BH28" s="221">
        <v>0.58438159999999995</v>
      </c>
      <c r="BI28" s="221">
        <v>6.2310400000000009E-2</v>
      </c>
      <c r="BJ28" s="221">
        <v>0.24299099999999998</v>
      </c>
      <c r="BK28" s="221">
        <v>0.3469873</v>
      </c>
      <c r="BL28" s="221">
        <v>3.0483600000000003E-2</v>
      </c>
      <c r="BM28" s="221">
        <v>0.34307080000000001</v>
      </c>
      <c r="BN28" s="221">
        <v>0.24366419999999997</v>
      </c>
      <c r="BO28" s="221">
        <v>0.15009449999999999</v>
      </c>
      <c r="BP28" s="221">
        <v>8.017050000000002E-2</v>
      </c>
      <c r="BQ28" s="221">
        <v>7.3836000000000006E-3</v>
      </c>
      <c r="BR28" s="221">
        <v>1.4116351648351656E-2</v>
      </c>
      <c r="BS28" s="221">
        <v>3.4615384615384625E-3</v>
      </c>
      <c r="BT28" s="221">
        <v>1.1050945054945071E-2</v>
      </c>
      <c r="BU28" s="221">
        <v>1.3207912087912099</v>
      </c>
      <c r="BV28" s="221">
        <v>8.8432439560439597</v>
      </c>
      <c r="BW28" s="221">
        <v>0.64562637362637398</v>
      </c>
      <c r="BX28" s="221">
        <v>18.2043956043956</v>
      </c>
      <c r="BY28" s="221">
        <v>1.2990241758241801</v>
      </c>
      <c r="BZ28" s="221">
        <v>15.2692923076923</v>
      </c>
      <c r="CA28" s="221">
        <v>1.79957802197802</v>
      </c>
      <c r="CB28" s="221">
        <v>4.0686407523335797</v>
      </c>
      <c r="CC28" s="221">
        <v>0.73752527472527496</v>
      </c>
      <c r="CD28" s="221">
        <v>1.28250461538462</v>
      </c>
      <c r="CE28" s="221">
        <v>0.33920703296703297</v>
      </c>
      <c r="CF28" s="221">
        <v>1.40621098901099</v>
      </c>
      <c r="CG28" s="221">
        <v>0.33319384615384601</v>
      </c>
      <c r="CH28" s="221">
        <v>0.12269626373626399</v>
      </c>
      <c r="CI28" s="221">
        <v>0.46902857142857102</v>
      </c>
      <c r="CJ28" s="221">
        <v>6.5538725274725304E-2</v>
      </c>
      <c r="CK28" s="221">
        <v>0.38952527472527498</v>
      </c>
      <c r="CL28" s="221">
        <v>8.8516923076923104E-2</v>
      </c>
      <c r="CM28" s="221">
        <v>0.1513846153846152</v>
      </c>
      <c r="CN28" s="221">
        <v>2.11677362637363E-2</v>
      </c>
      <c r="CO28" s="221">
        <v>0.13990065934065901</v>
      </c>
      <c r="CP28" s="221">
        <v>2.8477010989010999E-2</v>
      </c>
      <c r="CQ28" s="221">
        <v>0.370215384615385</v>
      </c>
      <c r="CR28" s="221">
        <v>0.143701098901099</v>
      </c>
      <c r="CS28" s="221">
        <v>0.44478329670329703</v>
      </c>
      <c r="CT28" s="221">
        <v>3.3211780219780197E-2</v>
      </c>
    </row>
    <row r="29" spans="1:98" x14ac:dyDescent="0.35">
      <c r="A29" s="301" t="s">
        <v>1431</v>
      </c>
      <c r="B29" s="222">
        <v>1959.3320000000001</v>
      </c>
      <c r="C29" s="224">
        <v>520</v>
      </c>
      <c r="D29" s="221">
        <v>49.073</v>
      </c>
      <c r="E29" s="221">
        <v>2.867</v>
      </c>
      <c r="F29" s="221">
        <v>13.208</v>
      </c>
      <c r="G29" s="221">
        <v>2.8000000000000001E-2</v>
      </c>
      <c r="H29" s="221">
        <v>0.86899999999999999</v>
      </c>
      <c r="I29" s="221">
        <v>10.592000000000001</v>
      </c>
      <c r="J29" s="221">
        <v>0.19800000000000001</v>
      </c>
      <c r="K29" s="221">
        <v>7.9950000000000001</v>
      </c>
      <c r="L29" s="221">
        <v>11.212</v>
      </c>
      <c r="M29" s="221">
        <v>2.4969999999999999</v>
      </c>
      <c r="N29" s="222">
        <v>1.7161278088556001E-2</v>
      </c>
      <c r="O29" s="221">
        <v>0.58599999999999997</v>
      </c>
      <c r="P29" s="221">
        <v>0.29399999999999998</v>
      </c>
      <c r="Q29" s="222">
        <v>7.6230207641983502E-2</v>
      </c>
      <c r="R29" s="222">
        <v>2.7495970418128401E-2</v>
      </c>
      <c r="S29" s="222">
        <v>0.251540722480326</v>
      </c>
      <c r="T29" s="221">
        <v>99.791428178629005</v>
      </c>
      <c r="U29" s="221">
        <v>244.14130088836299</v>
      </c>
      <c r="V29" s="224">
        <v>0.58099999999999996</v>
      </c>
      <c r="W29" s="221">
        <v>3.8229256309409401</v>
      </c>
      <c r="X29" s="221">
        <v>2.9613205040185799</v>
      </c>
      <c r="Y29" s="221">
        <v>27.638190954773901</v>
      </c>
      <c r="Z29" s="221">
        <v>305.11993931923797</v>
      </c>
      <c r="AA29" s="221">
        <v>10.4863942353276</v>
      </c>
      <c r="AB29" s="221">
        <v>411.43453114629801</v>
      </c>
      <c r="AC29" s="221">
        <v>25.334218261116899</v>
      </c>
      <c r="AD29" s="221">
        <v>165.48781644069399</v>
      </c>
      <c r="AE29" s="221">
        <v>16.753579216838901</v>
      </c>
      <c r="AF29" s="221">
        <v>117.002275195308</v>
      </c>
      <c r="AG29" s="221">
        <v>17.142315350336599</v>
      </c>
      <c r="AH29" s="221">
        <v>37.783255902152298</v>
      </c>
      <c r="AI29" s="221">
        <v>5.2906039632122903</v>
      </c>
      <c r="AJ29" s="221">
        <v>20.906418886887302</v>
      </c>
      <c r="AK29" s="221">
        <v>5.8784488480136501</v>
      </c>
      <c r="AL29" s="221">
        <v>2.12382668057267</v>
      </c>
      <c r="AM29" s="221">
        <v>5.5655636673935698</v>
      </c>
      <c r="AN29" s="221">
        <v>0.878922916469138</v>
      </c>
      <c r="AO29" s="221">
        <v>4.7406845548497198</v>
      </c>
      <c r="AP29" s="221">
        <v>0.94908504788091397</v>
      </c>
      <c r="AQ29" s="221">
        <v>1.8109414999525899</v>
      </c>
      <c r="AR29" s="221">
        <v>0.38778799658670698</v>
      </c>
      <c r="AS29" s="221">
        <v>1.9721247748174799</v>
      </c>
      <c r="AT29" s="221">
        <v>0.31478145444202099</v>
      </c>
      <c r="AU29" s="221">
        <v>3.99165639518346</v>
      </c>
      <c r="AV29" s="221">
        <v>1.0524319711766399</v>
      </c>
      <c r="AW29" s="221">
        <v>1.2420593533706299</v>
      </c>
      <c r="AX29" s="221">
        <v>0.40959514553901599</v>
      </c>
      <c r="AY29" s="224">
        <v>5.47</v>
      </c>
      <c r="AZ29" s="224">
        <v>1142</v>
      </c>
      <c r="BA29" s="224">
        <v>81.349999999999994</v>
      </c>
      <c r="BB29" s="224">
        <v>57.372300000000003</v>
      </c>
      <c r="BC29" s="224">
        <v>0</v>
      </c>
      <c r="BD29" s="221">
        <v>17.089891062185401</v>
      </c>
      <c r="BE29" s="224">
        <v>2.9049999999999999E-2</v>
      </c>
      <c r="BF29" s="221">
        <v>7.3017879550971998E-2</v>
      </c>
      <c r="BG29" s="221">
        <v>0.31774969008119403</v>
      </c>
      <c r="BH29" s="221">
        <v>0.59378330000000001</v>
      </c>
      <c r="BI29" s="221">
        <v>7.3395200000000008E-2</v>
      </c>
      <c r="BJ29" s="221">
        <v>0.26812239999999998</v>
      </c>
      <c r="BK29" s="221">
        <v>0.3505952</v>
      </c>
      <c r="BL29" s="221">
        <v>3.1600800000000005E-2</v>
      </c>
      <c r="BM29" s="221">
        <v>0.23345399999999999</v>
      </c>
      <c r="BN29" s="221">
        <v>0.26236079999999995</v>
      </c>
      <c r="BO29" s="221">
        <v>0.17603849999999999</v>
      </c>
      <c r="BP29" s="221">
        <v>8.5263000000000005E-2</v>
      </c>
      <c r="BQ29" s="221">
        <v>8.6142000000000007E-3</v>
      </c>
      <c r="BR29" s="221">
        <v>1.6000720584052334E-2</v>
      </c>
      <c r="BS29" s="221">
        <v>3.4369963022660502E-3</v>
      </c>
      <c r="BT29" s="221">
        <v>1.1646335450839094E-2</v>
      </c>
      <c r="BU29" s="221">
        <v>1.3266331658291499</v>
      </c>
      <c r="BV29" s="221">
        <v>9.4587181188963694</v>
      </c>
      <c r="BW29" s="221">
        <v>0.56626528870769</v>
      </c>
      <c r="BX29" s="221">
        <v>20.5717265573149</v>
      </c>
      <c r="BY29" s="221">
        <v>1.72272684175595</v>
      </c>
      <c r="BZ29" s="221">
        <v>16.052318194747301</v>
      </c>
      <c r="CA29" s="221">
        <v>2.1913681615625298</v>
      </c>
      <c r="CB29" s="221">
        <v>6.5404271834177399</v>
      </c>
      <c r="CC29" s="221">
        <v>0.88282924054233403</v>
      </c>
      <c r="CD29" s="221">
        <v>1.439542049872</v>
      </c>
      <c r="CE29" s="221">
        <v>0.36981321702853898</v>
      </c>
      <c r="CF29" s="221">
        <v>1.3275575993173401</v>
      </c>
      <c r="CG29" s="221">
        <v>0.39503176258651801</v>
      </c>
      <c r="CH29" s="221">
        <v>0.12721721816630299</v>
      </c>
      <c r="CI29" s="221">
        <v>0.52093675926803795</v>
      </c>
      <c r="CJ29" s="221">
        <v>6.8468095192945902E-2</v>
      </c>
      <c r="CK29" s="221">
        <v>0.38541765430928199</v>
      </c>
      <c r="CL29" s="221">
        <v>8.2380582156063295E-2</v>
      </c>
      <c r="CM29" s="221">
        <v>0.15211908599601756</v>
      </c>
      <c r="CN29" s="221">
        <v>3.7499099269934603E-2</v>
      </c>
      <c r="CO29" s="221">
        <v>0.167827818336968</v>
      </c>
      <c r="CP29" s="221">
        <v>3.4216744097847702E-2</v>
      </c>
      <c r="CQ29" s="221">
        <v>0.37521570114724601</v>
      </c>
      <c r="CR29" s="221">
        <v>0.15639139091684801</v>
      </c>
      <c r="CS29" s="221">
        <v>0.458692519199772</v>
      </c>
      <c r="CT29" s="221">
        <v>3.90753768844221E-2</v>
      </c>
    </row>
    <row r="30" spans="1:98" x14ac:dyDescent="0.35">
      <c r="A30" s="301" t="s">
        <v>1432</v>
      </c>
      <c r="B30" s="222">
        <v>1959.3320000000001</v>
      </c>
      <c r="C30" s="224">
        <v>520</v>
      </c>
      <c r="D30" s="221">
        <v>49.375999999999998</v>
      </c>
      <c r="E30" s="221">
        <v>2.742</v>
      </c>
      <c r="F30" s="221">
        <v>12.207000000000001</v>
      </c>
      <c r="G30" s="221">
        <v>4.4999999999999998E-2</v>
      </c>
      <c r="H30" s="221">
        <v>0.876</v>
      </c>
      <c r="I30" s="221">
        <v>10.542</v>
      </c>
      <c r="J30" s="221">
        <v>0.19800000000000001</v>
      </c>
      <c r="K30" s="221">
        <v>7.9980000000000002</v>
      </c>
      <c r="L30" s="221">
        <v>12.505000000000001</v>
      </c>
      <c r="M30" s="221">
        <v>2.2410000000000001</v>
      </c>
      <c r="N30" s="222">
        <v>2.25151544308669E-2</v>
      </c>
      <c r="O30" s="221">
        <v>0.46200000000000002</v>
      </c>
      <c r="P30" s="221">
        <v>0.26900000000000002</v>
      </c>
      <c r="Q30" s="222">
        <v>7.7744635812566201E-2</v>
      </c>
      <c r="R30" s="222">
        <v>2.2707591648224799E-2</v>
      </c>
      <c r="S30" s="222">
        <v>0.27999615125565303</v>
      </c>
      <c r="T30" s="221">
        <v>99.863963533147299</v>
      </c>
      <c r="U30" s="221">
        <v>348.59791828537499</v>
      </c>
      <c r="V30" s="224">
        <v>0.53900000000000003</v>
      </c>
      <c r="W30" s="221">
        <v>3.4226404779954098</v>
      </c>
      <c r="X30" s="221">
        <v>2.8457573030154601</v>
      </c>
      <c r="Y30" s="221">
        <v>34.802270759164799</v>
      </c>
      <c r="Z30" s="221">
        <v>310.87270278071799</v>
      </c>
      <c r="AA30" s="221">
        <v>10.0163571634754</v>
      </c>
      <c r="AB30" s="221">
        <v>380.092369864332</v>
      </c>
      <c r="AC30" s="221">
        <v>22.139901857019101</v>
      </c>
      <c r="AD30" s="221">
        <v>152.23708265178499</v>
      </c>
      <c r="AE30" s="221">
        <v>14.8080438756856</v>
      </c>
      <c r="AF30" s="221">
        <v>119.779253970396</v>
      </c>
      <c r="AG30" s="221">
        <v>14.4520350235736</v>
      </c>
      <c r="AH30" s="221">
        <v>38.554796497642599</v>
      </c>
      <c r="AI30" s="221">
        <v>5.2054267295294903</v>
      </c>
      <c r="AJ30" s="221">
        <v>24.189358221880099</v>
      </c>
      <c r="AK30" s="221">
        <v>5.4074858077552204</v>
      </c>
      <c r="AL30" s="221">
        <v>1.9724814779178299</v>
      </c>
      <c r="AM30" s="221">
        <v>5.3208890599441903</v>
      </c>
      <c r="AN30" s="221">
        <v>0.83998845376695896</v>
      </c>
      <c r="AO30" s="221">
        <v>4.8205522948138197</v>
      </c>
      <c r="AP30" s="221">
        <v>0.86789185028384497</v>
      </c>
      <c r="AQ30" s="221">
        <v>2.3284903300298301</v>
      </c>
      <c r="AR30" s="221">
        <v>0.27518522082170699</v>
      </c>
      <c r="AS30" s="221">
        <v>1.43365726931589</v>
      </c>
      <c r="AT30" s="221">
        <v>0.301164245165015</v>
      </c>
      <c r="AU30" s="221">
        <v>4.3105936688155504</v>
      </c>
      <c r="AV30" s="221">
        <v>1.0102953911286401</v>
      </c>
      <c r="AW30" s="221">
        <v>0.77937073029923998</v>
      </c>
      <c r="AX30" s="221">
        <v>0.37813913210814998</v>
      </c>
      <c r="AY30" s="224">
        <v>3.93</v>
      </c>
      <c r="AZ30" s="224">
        <v>1135</v>
      </c>
      <c r="BA30" s="224">
        <v>81.349999999999994</v>
      </c>
      <c r="BB30" s="224">
        <v>57.497100000000003</v>
      </c>
      <c r="BC30" s="224">
        <v>0</v>
      </c>
      <c r="BD30" s="221">
        <v>24.401854279976199</v>
      </c>
      <c r="BE30" s="224">
        <v>2.6950000000000002E-2</v>
      </c>
      <c r="BF30" s="221">
        <v>6.5372433129712401E-2</v>
      </c>
      <c r="BG30" s="221">
        <v>0.30534975861355901</v>
      </c>
      <c r="BH30" s="221">
        <v>0.59744959999999991</v>
      </c>
      <c r="BI30" s="221">
        <v>7.0195199999999999E-2</v>
      </c>
      <c r="BJ30" s="221">
        <v>0.2478021</v>
      </c>
      <c r="BK30" s="221">
        <v>0.34894019999999998</v>
      </c>
      <c r="BL30" s="221">
        <v>3.1600800000000005E-2</v>
      </c>
      <c r="BM30" s="221">
        <v>0.23354160000000002</v>
      </c>
      <c r="BN30" s="221">
        <v>0.29261699999999996</v>
      </c>
      <c r="BO30" s="221">
        <v>0.15799050000000001</v>
      </c>
      <c r="BP30" s="221">
        <v>6.7221000000000017E-2</v>
      </c>
      <c r="BQ30" s="221">
        <v>7.8817000000000019E-3</v>
      </c>
      <c r="BR30" s="221">
        <v>1.6318599057057643E-2</v>
      </c>
      <c r="BS30" s="221">
        <v>2.8384489560280999E-3</v>
      </c>
      <c r="BT30" s="221">
        <v>1.2963821803136735E-2</v>
      </c>
      <c r="BU30" s="221">
        <v>1.67050899643991</v>
      </c>
      <c r="BV30" s="221">
        <v>9.6370537862022498</v>
      </c>
      <c r="BW30" s="221">
        <v>0.54088328682767295</v>
      </c>
      <c r="BX30" s="221">
        <v>19.004618493216601</v>
      </c>
      <c r="BY30" s="221">
        <v>1.5055133262772999</v>
      </c>
      <c r="BZ30" s="221">
        <v>14.766997017223099</v>
      </c>
      <c r="CA30" s="221">
        <v>1.93689213893967</v>
      </c>
      <c r="CB30" s="221">
        <v>6.6956602969451096</v>
      </c>
      <c r="CC30" s="221">
        <v>0.74427980371403801</v>
      </c>
      <c r="CD30" s="221">
        <v>1.46893774656019</v>
      </c>
      <c r="CE30" s="221">
        <v>0.363859328394111</v>
      </c>
      <c r="CF30" s="221">
        <v>1.5360242470893899</v>
      </c>
      <c r="CG30" s="221">
        <v>0.36338304628115098</v>
      </c>
      <c r="CH30" s="221">
        <v>0.118151640527278</v>
      </c>
      <c r="CI30" s="221">
        <v>0.49803521601077599</v>
      </c>
      <c r="CJ30" s="221">
        <v>6.5435100548446104E-2</v>
      </c>
      <c r="CK30" s="221">
        <v>0.391910901568363</v>
      </c>
      <c r="CL30" s="221">
        <v>7.5333012604637803E-2</v>
      </c>
      <c r="CM30" s="221">
        <v>0.19559318772250575</v>
      </c>
      <c r="CN30" s="221">
        <v>2.66104108534591E-2</v>
      </c>
      <c r="CO30" s="221">
        <v>0.122004233618782</v>
      </c>
      <c r="CP30" s="221">
        <v>3.27365534494371E-2</v>
      </c>
      <c r="CQ30" s="221">
        <v>0.40519580486866202</v>
      </c>
      <c r="CR30" s="221">
        <v>0.15012989512171701</v>
      </c>
      <c r="CS30" s="221">
        <v>0.28782161069950901</v>
      </c>
      <c r="CT30" s="221">
        <v>3.6074473203117498E-2</v>
      </c>
    </row>
    <row r="31" spans="1:98" x14ac:dyDescent="0.35">
      <c r="A31" s="301" t="s">
        <v>1433</v>
      </c>
      <c r="B31" s="222">
        <v>1959.3320000000001</v>
      </c>
      <c r="C31" s="224">
        <v>520</v>
      </c>
      <c r="D31" s="221">
        <v>48.41</v>
      </c>
      <c r="E31" s="221">
        <v>2.4089999999999998</v>
      </c>
      <c r="F31" s="221">
        <v>11.308</v>
      </c>
      <c r="G31" s="221">
        <v>7.2999999999999995E-2</v>
      </c>
      <c r="H31" s="221">
        <v>0.96</v>
      </c>
      <c r="I31" s="221">
        <v>10.47</v>
      </c>
      <c r="J31" s="221">
        <v>0.189</v>
      </c>
      <c r="K31" s="221">
        <v>11.843</v>
      </c>
      <c r="L31" s="221">
        <v>11.103999999999999</v>
      </c>
      <c r="M31" s="221">
        <v>2.0289999999999999</v>
      </c>
      <c r="N31" s="222">
        <v>2.2224121719805101E-3</v>
      </c>
      <c r="O31" s="221">
        <v>0.42899999999999999</v>
      </c>
      <c r="P31" s="221">
        <v>0.24199999999999999</v>
      </c>
      <c r="Q31" s="222">
        <v>6.6586887768185304E-2</v>
      </c>
      <c r="R31" s="222">
        <v>1.5941533464398701E-2</v>
      </c>
      <c r="S31" s="222">
        <v>0.27498076758697299</v>
      </c>
      <c r="T31" s="221">
        <v>99.825731600991503</v>
      </c>
      <c r="U31" s="221">
        <v>89.275725934069598</v>
      </c>
      <c r="V31" s="224">
        <v>0.53600000000000003</v>
      </c>
      <c r="W31" s="221">
        <v>3.2231804920760698</v>
      </c>
      <c r="X31" s="221">
        <v>2.3427058957207998</v>
      </c>
      <c r="Y31" s="221">
        <v>27.822890845371401</v>
      </c>
      <c r="Z31" s="221">
        <v>277.929737584409</v>
      </c>
      <c r="AA31" s="221">
        <v>8.2485682536969005</v>
      </c>
      <c r="AB31" s="221">
        <v>303.51312077955401</v>
      </c>
      <c r="AC31" s="221">
        <v>21.2582271989059</v>
      </c>
      <c r="AD31" s="221">
        <v>135.22523292589099</v>
      </c>
      <c r="AE31" s="221">
        <v>13.4028549448671</v>
      </c>
      <c r="AF31" s="221">
        <v>62.815100702371602</v>
      </c>
      <c r="AG31" s="221">
        <v>14.531156509103299</v>
      </c>
      <c r="AH31" s="221">
        <v>32.9258911018036</v>
      </c>
      <c r="AI31" s="221">
        <v>4.350799213608</v>
      </c>
      <c r="AJ31" s="221">
        <v>20.5402171125737</v>
      </c>
      <c r="AK31" s="221">
        <v>5.0260706043251604</v>
      </c>
      <c r="AL31" s="221">
        <v>1.6326181724933799</v>
      </c>
      <c r="AM31" s="221">
        <v>4.4277288657150198</v>
      </c>
      <c r="AN31" s="221">
        <v>0.84195230361569395</v>
      </c>
      <c r="AO31" s="221">
        <v>4.1627489529019597</v>
      </c>
      <c r="AP31" s="221">
        <v>0.87186939054620105</v>
      </c>
      <c r="AQ31" s="221">
        <v>2.2309599111035099</v>
      </c>
      <c r="AR31" s="221">
        <v>0.28976835626976699</v>
      </c>
      <c r="AS31" s="221">
        <v>1.88050260706043</v>
      </c>
      <c r="AT31" s="221">
        <v>0.28720403453286603</v>
      </c>
      <c r="AU31" s="221">
        <v>3.5644072142918199</v>
      </c>
      <c r="AV31" s="221">
        <v>0.82143772972048901</v>
      </c>
      <c r="AW31" s="221">
        <v>0.82913069493119096</v>
      </c>
      <c r="AX31" s="221">
        <v>0.41883921702709598</v>
      </c>
      <c r="AY31" s="224">
        <v>16.989999999999998</v>
      </c>
      <c r="AZ31" s="224">
        <v>1236</v>
      </c>
      <c r="BA31" s="224">
        <v>86.98</v>
      </c>
      <c r="BB31" s="224">
        <v>66.853399999999993</v>
      </c>
      <c r="BC31" s="224">
        <v>1</v>
      </c>
      <c r="BD31" s="221">
        <v>6.2493008153848697</v>
      </c>
      <c r="BE31" s="224">
        <v>2.6800000000000001E-2</v>
      </c>
      <c r="BF31" s="221">
        <v>6.1562747398652903E-2</v>
      </c>
      <c r="BG31" s="221">
        <v>0.25137234261084102</v>
      </c>
      <c r="BH31" s="221">
        <v>0.58576099999999998</v>
      </c>
      <c r="BI31" s="221">
        <v>6.16704E-2</v>
      </c>
      <c r="BJ31" s="221">
        <v>0.22955239999999999</v>
      </c>
      <c r="BK31" s="221">
        <v>0.346557</v>
      </c>
      <c r="BL31" s="221">
        <v>3.0164400000000004E-2</v>
      </c>
      <c r="BM31" s="221">
        <v>0.3458156</v>
      </c>
      <c r="BN31" s="221">
        <v>0.25983359999999994</v>
      </c>
      <c r="BO31" s="221">
        <v>0.14304449999999999</v>
      </c>
      <c r="BP31" s="221">
        <v>6.241950000000001E-2</v>
      </c>
      <c r="BQ31" s="221">
        <v>7.0906000000000007E-3</v>
      </c>
      <c r="BR31" s="221">
        <v>1.3976587742542094E-2</v>
      </c>
      <c r="BS31" s="221">
        <v>1.9926916830498376E-3</v>
      </c>
      <c r="BT31" s="221">
        <v>1.273160953927685E-2</v>
      </c>
      <c r="BU31" s="221">
        <v>1.3354987605778299</v>
      </c>
      <c r="BV31" s="221">
        <v>8.6158218651166791</v>
      </c>
      <c r="BW31" s="221">
        <v>0.445422685699633</v>
      </c>
      <c r="BX31" s="221">
        <v>15.175656038977699</v>
      </c>
      <c r="BY31" s="221">
        <v>1.4455594495255999</v>
      </c>
      <c r="BZ31" s="221">
        <v>13.1168475938114</v>
      </c>
      <c r="CA31" s="221">
        <v>1.75309342678861</v>
      </c>
      <c r="CB31" s="221">
        <v>3.5113641292625699</v>
      </c>
      <c r="CC31" s="221">
        <v>0.74835456021882196</v>
      </c>
      <c r="CD31" s="221">
        <v>1.2544764509787201</v>
      </c>
      <c r="CE31" s="221">
        <v>0.30412086503119901</v>
      </c>
      <c r="CF31" s="221">
        <v>1.3043037866484299</v>
      </c>
      <c r="CG31" s="221">
        <v>0.33775194461065</v>
      </c>
      <c r="CH31" s="221">
        <v>9.7793828532353202E-2</v>
      </c>
      <c r="CI31" s="221">
        <v>0.41443542183092602</v>
      </c>
      <c r="CJ31" s="221">
        <v>6.5588084451662504E-2</v>
      </c>
      <c r="CK31" s="221">
        <v>0.33843148987092903</v>
      </c>
      <c r="CL31" s="221">
        <v>7.5678263099410198E-2</v>
      </c>
      <c r="CM31" s="221">
        <v>0.18740063253269484</v>
      </c>
      <c r="CN31" s="221">
        <v>2.8020600051286398E-2</v>
      </c>
      <c r="CO31" s="221">
        <v>0.160030771860843</v>
      </c>
      <c r="CP31" s="221">
        <v>3.1219078553722499E-2</v>
      </c>
      <c r="CQ31" s="221">
        <v>0.33505427814343097</v>
      </c>
      <c r="CR31" s="221">
        <v>0.12206564663646501</v>
      </c>
      <c r="CS31" s="221">
        <v>0.30619796563808899</v>
      </c>
      <c r="CT31" s="221">
        <v>3.9957261304384997E-2</v>
      </c>
    </row>
    <row r="32" spans="1:98" x14ac:dyDescent="0.35">
      <c r="A32" s="301" t="s">
        <v>1434</v>
      </c>
      <c r="B32" s="222">
        <v>1959.3320000000001</v>
      </c>
      <c r="C32" s="224">
        <v>520</v>
      </c>
      <c r="D32" s="221">
        <v>48.686999999999998</v>
      </c>
      <c r="E32" s="221">
        <v>2.452</v>
      </c>
      <c r="F32" s="221">
        <v>11.233000000000001</v>
      </c>
      <c r="G32" s="221">
        <v>7.0999999999999994E-2</v>
      </c>
      <c r="H32" s="221">
        <v>0.96499999999999997</v>
      </c>
      <c r="I32" s="221">
        <v>10.462</v>
      </c>
      <c r="J32" s="221">
        <v>0.19600000000000001</v>
      </c>
      <c r="K32" s="221">
        <v>11.664</v>
      </c>
      <c r="L32" s="221">
        <v>10.911</v>
      </c>
      <c r="M32" s="221">
        <v>2.1190000000000002</v>
      </c>
      <c r="N32" s="222">
        <v>2.40010378827193E-2</v>
      </c>
      <c r="O32" s="221">
        <v>0.46899999999999997</v>
      </c>
      <c r="P32" s="221">
        <v>0.23300000000000001</v>
      </c>
      <c r="Q32" s="222">
        <v>6.7678602317938097E-2</v>
      </c>
      <c r="R32" s="222">
        <v>2.8239058986334501E-2</v>
      </c>
      <c r="S32" s="222">
        <v>0.30219685175575201</v>
      </c>
      <c r="T32" s="221">
        <v>99.884115550942695</v>
      </c>
      <c r="U32" s="221">
        <v>103.642166049487</v>
      </c>
      <c r="V32" s="224">
        <v>0.53800000000000003</v>
      </c>
      <c r="W32" s="221">
        <v>3.2835660418420098</v>
      </c>
      <c r="X32" s="221">
        <v>2.3925618540276501</v>
      </c>
      <c r="Y32" s="221">
        <v>29.372080954852098</v>
      </c>
      <c r="Z32" s="221">
        <v>271.75229199100499</v>
      </c>
      <c r="AA32" s="221">
        <v>8.7268638643833203</v>
      </c>
      <c r="AB32" s="221">
        <v>346.410655595918</v>
      </c>
      <c r="AC32" s="221">
        <v>19.2440754194776</v>
      </c>
      <c r="AD32" s="221">
        <v>128.86178861788599</v>
      </c>
      <c r="AE32" s="221">
        <v>14.4179207749524</v>
      </c>
      <c r="AF32" s="221">
        <v>66.751714249042706</v>
      </c>
      <c r="AG32" s="221">
        <v>14.677391454765599</v>
      </c>
      <c r="AH32" s="221">
        <v>35.149628092025601</v>
      </c>
      <c r="AI32" s="221">
        <v>4.4974917834284698</v>
      </c>
      <c r="AJ32" s="221">
        <v>20.5760249091853</v>
      </c>
      <c r="AK32" s="221">
        <v>5.4488842760768001</v>
      </c>
      <c r="AL32" s="221">
        <v>1.9460300985988599</v>
      </c>
      <c r="AM32" s="221">
        <v>4.8088565992042902</v>
      </c>
      <c r="AN32" s="221">
        <v>0.81473793461338895</v>
      </c>
      <c r="AO32" s="221">
        <v>4.34180937554056</v>
      </c>
      <c r="AP32" s="221">
        <v>0.85365853658536595</v>
      </c>
      <c r="AQ32" s="221">
        <v>1.9806261892406201</v>
      </c>
      <c r="AR32" s="221">
        <v>0.27849852966614802</v>
      </c>
      <c r="AS32" s="221">
        <v>1.52222798823733</v>
      </c>
      <c r="AT32" s="221">
        <v>0.25514616848296101</v>
      </c>
      <c r="AU32" s="221">
        <v>3.5633973361010201</v>
      </c>
      <c r="AV32" s="221">
        <v>0.81473793461338895</v>
      </c>
      <c r="AW32" s="221">
        <v>0.91679640200657297</v>
      </c>
      <c r="AX32" s="221">
        <v>0.33990659055526701</v>
      </c>
      <c r="AY32" s="224">
        <v>15.62</v>
      </c>
      <c r="AZ32" s="224">
        <v>1233</v>
      </c>
      <c r="BA32" s="224">
        <v>86.78</v>
      </c>
      <c r="BB32" s="224">
        <v>66.5321</v>
      </c>
      <c r="BC32" s="224">
        <v>1</v>
      </c>
      <c r="BD32" s="221">
        <v>7.2549516234641001</v>
      </c>
      <c r="BE32" s="224">
        <v>2.69E-2</v>
      </c>
      <c r="BF32" s="221">
        <v>6.2716111399182303E-2</v>
      </c>
      <c r="BG32" s="221">
        <v>0.25672188693716702</v>
      </c>
      <c r="BH32" s="221">
        <v>0.58911269999999993</v>
      </c>
      <c r="BI32" s="221">
        <v>6.2771199999999999E-2</v>
      </c>
      <c r="BJ32" s="221">
        <v>0.22802990000000001</v>
      </c>
      <c r="BK32" s="221">
        <v>0.34629219999999994</v>
      </c>
      <c r="BL32" s="221">
        <v>3.1281600000000007E-2</v>
      </c>
      <c r="BM32" s="221">
        <v>0.34058879999999997</v>
      </c>
      <c r="BN32" s="221">
        <v>0.25531739999999997</v>
      </c>
      <c r="BO32" s="221">
        <v>0.14938950000000001</v>
      </c>
      <c r="BP32" s="221">
        <v>6.8239500000000008E-2</v>
      </c>
      <c r="BQ32" s="221">
        <v>6.8269000000000012E-3</v>
      </c>
      <c r="BR32" s="221">
        <v>1.4205738626535205E-2</v>
      </c>
      <c r="BS32" s="221">
        <v>3.5298823732918126E-3</v>
      </c>
      <c r="BT32" s="221">
        <v>1.3991714236291319E-2</v>
      </c>
      <c r="BU32" s="221">
        <v>1.4098598858328999</v>
      </c>
      <c r="BV32" s="221">
        <v>8.4243210517211509</v>
      </c>
      <c r="BW32" s="221">
        <v>0.47125064867670002</v>
      </c>
      <c r="BX32" s="221">
        <v>17.320532779795901</v>
      </c>
      <c r="BY32" s="221">
        <v>1.30859712852448</v>
      </c>
      <c r="BZ32" s="221">
        <v>12.499593495935001</v>
      </c>
      <c r="CA32" s="221">
        <v>1.8858640373637801</v>
      </c>
      <c r="CB32" s="221">
        <v>3.7314208265214801</v>
      </c>
      <c r="CC32" s="221">
        <v>0.755885659920429</v>
      </c>
      <c r="CD32" s="221">
        <v>1.33920083030618</v>
      </c>
      <c r="CE32" s="221">
        <v>0.31437467566165</v>
      </c>
      <c r="CF32" s="221">
        <v>1.3065775817332601</v>
      </c>
      <c r="CG32" s="221">
        <v>0.36616502335236101</v>
      </c>
      <c r="CH32" s="221">
        <v>0.116567202906072</v>
      </c>
      <c r="CI32" s="221">
        <v>0.45010897768552099</v>
      </c>
      <c r="CJ32" s="221">
        <v>6.3468085106382993E-2</v>
      </c>
      <c r="CK32" s="221">
        <v>0.35298910223144803</v>
      </c>
      <c r="CL32" s="221">
        <v>7.4097560975609794E-2</v>
      </c>
      <c r="CM32" s="221">
        <v>0.16637259989621209</v>
      </c>
      <c r="CN32" s="221">
        <v>2.6930807818716498E-2</v>
      </c>
      <c r="CO32" s="221">
        <v>0.12954160179899701</v>
      </c>
      <c r="CP32" s="221">
        <v>2.7734388514097898E-2</v>
      </c>
      <c r="CQ32" s="221">
        <v>0.33495934959349599</v>
      </c>
      <c r="CR32" s="221">
        <v>0.12107005708355</v>
      </c>
      <c r="CS32" s="221">
        <v>0.33857291126102801</v>
      </c>
      <c r="CT32" s="221">
        <v>3.2427088738972501E-2</v>
      </c>
    </row>
    <row r="33" spans="1:98" x14ac:dyDescent="0.35">
      <c r="A33" s="301" t="s">
        <v>1435</v>
      </c>
      <c r="B33" s="222">
        <v>1959.3320000000001</v>
      </c>
      <c r="C33" s="224">
        <v>520</v>
      </c>
      <c r="D33" s="221">
        <v>48.704999999999998</v>
      </c>
      <c r="E33" s="221">
        <v>2.3220000000000001</v>
      </c>
      <c r="F33" s="221">
        <v>11.196</v>
      </c>
      <c r="G33" s="221">
        <v>0.06</v>
      </c>
      <c r="H33" s="221">
        <v>0.97399999999999998</v>
      </c>
      <c r="I33" s="221">
        <v>10.457000000000001</v>
      </c>
      <c r="J33" s="221">
        <v>0.20399999999999999</v>
      </c>
      <c r="K33" s="221">
        <v>12.186</v>
      </c>
      <c r="L33" s="221">
        <v>10.721</v>
      </c>
      <c r="M33" s="221">
        <v>2.0009999999999999</v>
      </c>
      <c r="N33" s="222">
        <v>2.5816827492805099E-2</v>
      </c>
      <c r="O33" s="221">
        <v>0.436</v>
      </c>
      <c r="P33" s="221">
        <v>0.23799999999999999</v>
      </c>
      <c r="Q33" s="222">
        <v>6.6827492805146396E-2</v>
      </c>
      <c r="R33" s="222">
        <v>2.3065854071440701E-2</v>
      </c>
      <c r="S33" s="222">
        <v>0.293423057389538</v>
      </c>
      <c r="T33" s="221">
        <v>99.909133231758901</v>
      </c>
      <c r="U33" s="221">
        <v>101.013006958517</v>
      </c>
      <c r="V33" s="224">
        <v>0.499</v>
      </c>
      <c r="W33" s="221">
        <v>3.1674596786843199</v>
      </c>
      <c r="X33" s="221">
        <v>2.4303468808812601</v>
      </c>
      <c r="Y33" s="221">
        <v>30.159133231758901</v>
      </c>
      <c r="Z33" s="221">
        <v>277.99221262908401</v>
      </c>
      <c r="AA33" s="221">
        <v>8.5576434738445908</v>
      </c>
      <c r="AB33" s="221">
        <v>347.79922126290802</v>
      </c>
      <c r="AC33" s="221">
        <v>19.713898764178101</v>
      </c>
      <c r="AD33" s="221">
        <v>128.61858811579501</v>
      </c>
      <c r="AE33" s="221">
        <v>13.695615371593</v>
      </c>
      <c r="AF33" s="221">
        <v>59.9558146040211</v>
      </c>
      <c r="AG33" s="221">
        <v>13.915693245302201</v>
      </c>
      <c r="AH33" s="221">
        <v>32.097511427120402</v>
      </c>
      <c r="AI33" s="221">
        <v>4.1560859996614203</v>
      </c>
      <c r="AJ33" s="221">
        <v>19.976299305908199</v>
      </c>
      <c r="AK33" s="221">
        <v>5.4596241747079697</v>
      </c>
      <c r="AL33" s="221">
        <v>1.7606229896732699</v>
      </c>
      <c r="AM33" s="221">
        <v>4.6470289487049303</v>
      </c>
      <c r="AN33" s="221">
        <v>0.82444557304892496</v>
      </c>
      <c r="AO33" s="221">
        <v>4.2915185373285896</v>
      </c>
      <c r="AP33" s="221">
        <v>0.815134586084307</v>
      </c>
      <c r="AQ33" s="221">
        <v>2.0060944641950198</v>
      </c>
      <c r="AR33" s="221">
        <v>0.25308955476553202</v>
      </c>
      <c r="AS33" s="221">
        <v>1.78601659048586</v>
      </c>
      <c r="AT33" s="221">
        <v>0.223463687150838</v>
      </c>
      <c r="AU33" s="221">
        <v>2.8779414254274598</v>
      </c>
      <c r="AV33" s="221">
        <v>0.79058743863213099</v>
      </c>
      <c r="AW33" s="221">
        <v>0.94802776367022201</v>
      </c>
      <c r="AX33" s="221">
        <v>0.33350262400541703</v>
      </c>
      <c r="AY33" s="224">
        <v>18.14</v>
      </c>
      <c r="AZ33" s="224">
        <v>1245</v>
      </c>
      <c r="BA33" s="224">
        <v>87.23</v>
      </c>
      <c r="BB33" s="224">
        <v>67.510199999999998</v>
      </c>
      <c r="BC33" s="224">
        <v>0</v>
      </c>
      <c r="BD33" s="221">
        <v>7.0709104870961896</v>
      </c>
      <c r="BE33" s="224">
        <v>2.495E-2</v>
      </c>
      <c r="BF33" s="221">
        <v>6.0498479862870602E-2</v>
      </c>
      <c r="BG33" s="221">
        <v>0.26077622031855902</v>
      </c>
      <c r="BH33" s="221">
        <v>0.58933049999999998</v>
      </c>
      <c r="BI33" s="221">
        <v>5.9443200000000002E-2</v>
      </c>
      <c r="BJ33" s="221">
        <v>0.22727879999999998</v>
      </c>
      <c r="BK33" s="221">
        <v>0.34612670000000001</v>
      </c>
      <c r="BL33" s="221">
        <v>3.2558400000000001E-2</v>
      </c>
      <c r="BM33" s="221">
        <v>0.35583120000000001</v>
      </c>
      <c r="BN33" s="221">
        <v>0.25087139999999997</v>
      </c>
      <c r="BO33" s="221">
        <v>0.14107049999999999</v>
      </c>
      <c r="BP33" s="221">
        <v>6.3438000000000008E-2</v>
      </c>
      <c r="BQ33" s="221">
        <v>6.9734000000000003E-3</v>
      </c>
      <c r="BR33" s="221">
        <v>1.4027090739800227E-2</v>
      </c>
      <c r="BS33" s="221">
        <v>2.8832317589300876E-3</v>
      </c>
      <c r="BT33" s="221">
        <v>1.358548755713561E-2</v>
      </c>
      <c r="BU33" s="221">
        <v>1.44763839512443</v>
      </c>
      <c r="BV33" s="221">
        <v>8.6177585915016106</v>
      </c>
      <c r="BW33" s="221">
        <v>0.46211274758760801</v>
      </c>
      <c r="BX33" s="221">
        <v>17.3899610631454</v>
      </c>
      <c r="BY33" s="221">
        <v>1.34054511596411</v>
      </c>
      <c r="BZ33" s="221">
        <v>12.4760030472321</v>
      </c>
      <c r="CA33" s="221">
        <v>1.7913864906043699</v>
      </c>
      <c r="CB33" s="221">
        <v>3.35153003636478</v>
      </c>
      <c r="CC33" s="221">
        <v>0.71665820213306297</v>
      </c>
      <c r="CD33" s="221">
        <v>1.22291518537329</v>
      </c>
      <c r="CE33" s="221">
        <v>0.29051041137633299</v>
      </c>
      <c r="CF33" s="221">
        <v>1.2684950059251701</v>
      </c>
      <c r="CG33" s="221">
        <v>0.36688674454037601</v>
      </c>
      <c r="CH33" s="221">
        <v>0.105461317081429</v>
      </c>
      <c r="CI33" s="221">
        <v>0.434961909598781</v>
      </c>
      <c r="CJ33" s="221">
        <v>6.4224310140511207E-2</v>
      </c>
      <c r="CK33" s="221">
        <v>0.34890045708481499</v>
      </c>
      <c r="CL33" s="221">
        <v>7.0753682072117796E-2</v>
      </c>
      <c r="CM33" s="221">
        <v>0.16851193499238168</v>
      </c>
      <c r="CN33" s="221">
        <v>2.4473759945827001E-2</v>
      </c>
      <c r="CO33" s="221">
        <v>0.151990011850347</v>
      </c>
      <c r="CP33" s="221">
        <v>2.4290502793296101E-2</v>
      </c>
      <c r="CQ33" s="221">
        <v>0.27052649399018103</v>
      </c>
      <c r="CR33" s="221">
        <v>0.117481293380735</v>
      </c>
      <c r="CS33" s="221">
        <v>0.35010665312341299</v>
      </c>
      <c r="CT33" s="221">
        <v>3.1816150330116803E-2</v>
      </c>
    </row>
    <row r="34" spans="1:98" x14ac:dyDescent="0.35">
      <c r="A34" s="301" t="s">
        <v>1436</v>
      </c>
      <c r="B34" s="222">
        <v>1959.3320000000001</v>
      </c>
      <c r="C34" s="224">
        <v>520</v>
      </c>
      <c r="D34" s="221">
        <v>48.341999999999999</v>
      </c>
      <c r="E34" s="221">
        <v>2.4140000000000001</v>
      </c>
      <c r="F34" s="221">
        <v>11.567</v>
      </c>
      <c r="G34" s="221">
        <v>6.7000000000000004E-2</v>
      </c>
      <c r="H34" s="221">
        <v>0.95099999999999996</v>
      </c>
      <c r="I34" s="221">
        <v>10.484</v>
      </c>
      <c r="J34" s="221">
        <v>0.159</v>
      </c>
      <c r="K34" s="221">
        <v>11.973000000000001</v>
      </c>
      <c r="L34" s="221">
        <v>10.946</v>
      </c>
      <c r="M34" s="221">
        <v>2.0110000000000001</v>
      </c>
      <c r="N34" s="222">
        <v>3.2539148004714601E-2</v>
      </c>
      <c r="O34" s="221">
        <v>0.36199999999999999</v>
      </c>
      <c r="P34" s="221">
        <v>0.218</v>
      </c>
      <c r="Q34" s="222">
        <v>7.24027614076444E-2</v>
      </c>
      <c r="R34" s="222">
        <v>1.8226974238087199E-2</v>
      </c>
      <c r="S34" s="222">
        <v>0.22731099511702299</v>
      </c>
      <c r="T34" s="221">
        <v>99.844479878767501</v>
      </c>
      <c r="U34" s="221"/>
      <c r="V34" s="224">
        <v>0.505</v>
      </c>
      <c r="W34" s="221">
        <v>2.82505508649828</v>
      </c>
      <c r="X34" s="221">
        <v>2.2246901631043601</v>
      </c>
      <c r="Y34" s="221">
        <v>26.553291799966299</v>
      </c>
      <c r="Z34" s="221">
        <v>259.90907560195302</v>
      </c>
      <c r="AA34" s="221">
        <v>7.0550597743727899</v>
      </c>
      <c r="AB34" s="221">
        <v>256.57518100690299</v>
      </c>
      <c r="AC34" s="221">
        <v>19.624515911769699</v>
      </c>
      <c r="AD34" s="221">
        <v>91.505303923219401</v>
      </c>
      <c r="AE34" s="221">
        <v>10.414211146657699</v>
      </c>
      <c r="AF34" s="221">
        <v>49.243429672366098</v>
      </c>
      <c r="AG34" s="221">
        <v>10.532076107088701</v>
      </c>
      <c r="AH34" s="221">
        <v>28.203401246001</v>
      </c>
      <c r="AI34" s="221">
        <v>3.58646236740192</v>
      </c>
      <c r="AJ34" s="221">
        <v>13.024078127630901</v>
      </c>
      <c r="AK34" s="221">
        <v>4.4283549419094097</v>
      </c>
      <c r="AL34" s="221">
        <v>1.81006903519111</v>
      </c>
      <c r="AM34" s="221">
        <v>4.9587472638491299</v>
      </c>
      <c r="AN34" s="221">
        <v>0.80569119380367105</v>
      </c>
      <c r="AO34" s="221">
        <v>4.4704495706347904</v>
      </c>
      <c r="AP34" s="221">
        <v>0.77285738339787802</v>
      </c>
      <c r="AQ34" s="221">
        <v>2.08789358477858</v>
      </c>
      <c r="AR34" s="221">
        <v>0.31907728573833999</v>
      </c>
      <c r="AS34" s="221">
        <v>1.7006230005051399</v>
      </c>
      <c r="AT34" s="221">
        <v>0.21131503620138101</v>
      </c>
      <c r="AU34" s="221">
        <v>2.5509345007577</v>
      </c>
      <c r="AV34" s="221">
        <v>0.68193298535106905</v>
      </c>
      <c r="AW34" s="221">
        <v>0.70718976258629396</v>
      </c>
      <c r="AX34" s="221">
        <v>0.26519616096985998</v>
      </c>
      <c r="AY34" s="224">
        <v>18.78</v>
      </c>
      <c r="AZ34" s="224">
        <v>1239</v>
      </c>
      <c r="BA34" s="224">
        <v>87.08</v>
      </c>
      <c r="BB34" s="224">
        <v>67.065299999999993</v>
      </c>
      <c r="BC34" s="224">
        <v>1</v>
      </c>
      <c r="BD34" s="221"/>
      <c r="BE34" s="224">
        <v>2.5250000000000002E-2</v>
      </c>
      <c r="BF34" s="221">
        <v>5.3958552152117201E-2</v>
      </c>
      <c r="BG34" s="221">
        <v>0.23870925450109801</v>
      </c>
      <c r="BH34" s="221">
        <v>0.58493819999999996</v>
      </c>
      <c r="BI34" s="221">
        <v>6.1798400000000003E-2</v>
      </c>
      <c r="BJ34" s="221">
        <v>0.23481009999999999</v>
      </c>
      <c r="BK34" s="221">
        <v>0.34702039999999995</v>
      </c>
      <c r="BL34" s="221">
        <v>2.5376400000000004E-2</v>
      </c>
      <c r="BM34" s="221">
        <v>0.34961160000000002</v>
      </c>
      <c r="BN34" s="221">
        <v>0.25613639999999999</v>
      </c>
      <c r="BO34" s="221">
        <v>0.1417755</v>
      </c>
      <c r="BP34" s="221">
        <v>5.2671000000000003E-2</v>
      </c>
      <c r="BQ34" s="221">
        <v>6.3874000000000005E-3</v>
      </c>
      <c r="BR34" s="221">
        <v>1.5197339619464558E-2</v>
      </c>
      <c r="BS34" s="221">
        <v>2.2783717797608999E-3</v>
      </c>
      <c r="BT34" s="221">
        <v>1.0524499073918165E-2</v>
      </c>
      <c r="BU34" s="221">
        <v>1.2745580063983799</v>
      </c>
      <c r="BV34" s="221">
        <v>8.0571813436605506</v>
      </c>
      <c r="BW34" s="221">
        <v>0.38097322781613102</v>
      </c>
      <c r="BX34" s="221">
        <v>12.8287590503452</v>
      </c>
      <c r="BY34" s="221">
        <v>1.3344670820003399</v>
      </c>
      <c r="BZ34" s="221">
        <v>8.8760144805522803</v>
      </c>
      <c r="CA34" s="221">
        <v>1.36217881798283</v>
      </c>
      <c r="CB34" s="221">
        <v>2.75270771868527</v>
      </c>
      <c r="CC34" s="221">
        <v>0.54240191951507</v>
      </c>
      <c r="CD34" s="221">
        <v>1.0745495874726401</v>
      </c>
      <c r="CE34" s="221">
        <v>0.25069371948139402</v>
      </c>
      <c r="CF34" s="221">
        <v>0.82702896110456303</v>
      </c>
      <c r="CG34" s="221">
        <v>0.29758545209631199</v>
      </c>
      <c r="CH34" s="221">
        <v>0.108423135207947</v>
      </c>
      <c r="CI34" s="221">
        <v>0.46413874389627902</v>
      </c>
      <c r="CJ34" s="221">
        <v>6.2763343997306001E-2</v>
      </c>
      <c r="CK34" s="221">
        <v>0.36344755009260798</v>
      </c>
      <c r="CL34" s="221">
        <v>6.7084020878935793E-2</v>
      </c>
      <c r="CM34" s="221">
        <v>0.17538306112140073</v>
      </c>
      <c r="CN34" s="221">
        <v>3.0854773530897502E-2</v>
      </c>
      <c r="CO34" s="221">
        <v>0.14472301734298701</v>
      </c>
      <c r="CP34" s="221">
        <v>2.2969944435090098E-2</v>
      </c>
      <c r="CQ34" s="221">
        <v>0.239787843071224</v>
      </c>
      <c r="CR34" s="221">
        <v>0.101335241623169</v>
      </c>
      <c r="CS34" s="221">
        <v>0.261165179323118</v>
      </c>
      <c r="CT34" s="221">
        <v>2.5299713756524699E-2</v>
      </c>
    </row>
    <row r="35" spans="1:98" x14ac:dyDescent="0.35">
      <c r="A35" s="301" t="s">
        <v>1437</v>
      </c>
      <c r="B35" s="222">
        <v>1959.3320000000001</v>
      </c>
      <c r="C35" s="224">
        <v>520</v>
      </c>
      <c r="D35" s="221">
        <v>48.783000000000001</v>
      </c>
      <c r="E35" s="221">
        <v>2.7349999999999999</v>
      </c>
      <c r="F35" s="221">
        <v>12.2</v>
      </c>
      <c r="G35" s="221">
        <v>4.3999999999999997E-2</v>
      </c>
      <c r="H35" s="221">
        <v>0.90700000000000003</v>
      </c>
      <c r="I35" s="221">
        <v>10.515000000000001</v>
      </c>
      <c r="J35" s="221">
        <v>0.18</v>
      </c>
      <c r="K35" s="221">
        <v>9.9120000000000008</v>
      </c>
      <c r="L35" s="221">
        <v>10.946</v>
      </c>
      <c r="M35" s="221">
        <v>2.3170000000000002</v>
      </c>
      <c r="N35" s="222">
        <v>1.39722401748069E-2</v>
      </c>
      <c r="O35" s="221">
        <v>0.59</v>
      </c>
      <c r="P35" s="221">
        <v>0.309</v>
      </c>
      <c r="Q35" s="222">
        <v>6.9430338842212197E-2</v>
      </c>
      <c r="R35" s="222">
        <v>2.0896808543378501E-2</v>
      </c>
      <c r="S35" s="222">
        <v>0.25962515003231501</v>
      </c>
      <c r="T35" s="221">
        <v>99.801924537592697</v>
      </c>
      <c r="U35" s="221">
        <v>109.465680410681</v>
      </c>
      <c r="V35" s="224">
        <v>0.56100000000000005</v>
      </c>
      <c r="W35" s="221">
        <v>3.5533426454176298</v>
      </c>
      <c r="X35" s="221">
        <v>3.1033482376246102</v>
      </c>
      <c r="Y35" s="221">
        <v>28.903148370418201</v>
      </c>
      <c r="Z35" s="221">
        <v>302.37281876096398</v>
      </c>
      <c r="AA35" s="221">
        <v>11.1208567999261</v>
      </c>
      <c r="AB35" s="221">
        <v>382.87323423506598</v>
      </c>
      <c r="AC35" s="221">
        <v>20.9398947465608</v>
      </c>
      <c r="AD35" s="221">
        <v>151.90194811190099</v>
      </c>
      <c r="AE35" s="221">
        <v>16.646662358046399</v>
      </c>
      <c r="AF35" s="221">
        <v>105.233881129512</v>
      </c>
      <c r="AG35" s="221">
        <v>16.632813221309199</v>
      </c>
      <c r="AH35" s="221">
        <v>38.352876004062402</v>
      </c>
      <c r="AI35" s="221">
        <v>5.1564952451297197</v>
      </c>
      <c r="AJ35" s="221">
        <v>23.201920413627501</v>
      </c>
      <c r="AK35" s="221">
        <v>5.8489520819868899</v>
      </c>
      <c r="AL35" s="221">
        <v>2.1004524051334101</v>
      </c>
      <c r="AM35" s="221">
        <v>5.6458314098421196</v>
      </c>
      <c r="AN35" s="221">
        <v>0.911273197304035</v>
      </c>
      <c r="AO35" s="221">
        <v>4.8979780260363803</v>
      </c>
      <c r="AP35" s="221">
        <v>0.90157880158803505</v>
      </c>
      <c r="AQ35" s="221">
        <v>2.2343273935924701</v>
      </c>
      <c r="AR35" s="221">
        <v>0.30468100821715399</v>
      </c>
      <c r="AS35" s="221">
        <v>1.81423691256578</v>
      </c>
      <c r="AT35" s="221">
        <v>0.255285753854676</v>
      </c>
      <c r="AU35" s="221">
        <v>4.0577970639830099</v>
      </c>
      <c r="AV35" s="221">
        <v>0.96759302003508396</v>
      </c>
      <c r="AW35" s="221">
        <v>1.20949127504386</v>
      </c>
      <c r="AX35" s="221">
        <v>0.36238574462191903</v>
      </c>
      <c r="AY35" s="224">
        <v>8.31</v>
      </c>
      <c r="AZ35" s="224">
        <v>1193</v>
      </c>
      <c r="BA35" s="224">
        <v>84.67</v>
      </c>
      <c r="BB35" s="224">
        <v>62.698</v>
      </c>
      <c r="BC35" s="224">
        <v>1</v>
      </c>
      <c r="BD35" s="221">
        <v>7.6625976287477</v>
      </c>
      <c r="BE35" s="224">
        <v>2.8049999999999999E-2</v>
      </c>
      <c r="BF35" s="221">
        <v>6.7868844527476796E-2</v>
      </c>
      <c r="BG35" s="221">
        <v>0.33298926589712002</v>
      </c>
      <c r="BH35" s="221">
        <v>0.59027430000000003</v>
      </c>
      <c r="BI35" s="221">
        <v>7.0015999999999995E-2</v>
      </c>
      <c r="BJ35" s="221">
        <v>0.24765999999999996</v>
      </c>
      <c r="BK35" s="221">
        <v>0.34804649999999998</v>
      </c>
      <c r="BL35" s="221">
        <v>2.8728000000000004E-2</v>
      </c>
      <c r="BM35" s="221">
        <v>0.28943040000000003</v>
      </c>
      <c r="BN35" s="221">
        <v>0.25613639999999999</v>
      </c>
      <c r="BO35" s="221">
        <v>0.16334850000000001</v>
      </c>
      <c r="BP35" s="221">
        <v>8.5845000000000005E-2</v>
      </c>
      <c r="BQ35" s="221">
        <v>9.0537000000000013E-3</v>
      </c>
      <c r="BR35" s="221">
        <v>1.4573428122980339E-2</v>
      </c>
      <c r="BS35" s="221">
        <v>2.6121010679223127E-3</v>
      </c>
      <c r="BT35" s="221">
        <v>1.2020644446496186E-2</v>
      </c>
      <c r="BU35" s="221">
        <v>1.38735112178008</v>
      </c>
      <c r="BV35" s="221">
        <v>9.3735573815898796</v>
      </c>
      <c r="BW35" s="221">
        <v>0.60052626719601199</v>
      </c>
      <c r="BX35" s="221">
        <v>19.1436617117533</v>
      </c>
      <c r="BY35" s="221">
        <v>1.4239128427661301</v>
      </c>
      <c r="BZ35" s="221">
        <v>14.7344889668544</v>
      </c>
      <c r="CA35" s="221">
        <v>2.1773834364324598</v>
      </c>
      <c r="CB35" s="221">
        <v>5.8825739551397298</v>
      </c>
      <c r="CC35" s="221">
        <v>0.85658988089742405</v>
      </c>
      <c r="CD35" s="221">
        <v>1.4612445757547801</v>
      </c>
      <c r="CE35" s="221">
        <v>0.36043901763456798</v>
      </c>
      <c r="CF35" s="221">
        <v>1.47332194626535</v>
      </c>
      <c r="CG35" s="221">
        <v>0.393049579909519</v>
      </c>
      <c r="CH35" s="221">
        <v>0.125817099067491</v>
      </c>
      <c r="CI35" s="221">
        <v>0.52844981996122198</v>
      </c>
      <c r="CJ35" s="221">
        <v>7.0988182069984307E-2</v>
      </c>
      <c r="CK35" s="221">
        <v>0.39820561351675698</v>
      </c>
      <c r="CL35" s="221">
        <v>7.8257039977841406E-2</v>
      </c>
      <c r="CM35" s="221">
        <v>0.18768350106176751</v>
      </c>
      <c r="CN35" s="221">
        <v>2.9462653494598801E-2</v>
      </c>
      <c r="CO35" s="221">
        <v>0.154391561259348</v>
      </c>
      <c r="CP35" s="221">
        <v>2.7749561444003298E-2</v>
      </c>
      <c r="CQ35" s="221">
        <v>0.38143292401440299</v>
      </c>
      <c r="CR35" s="221">
        <v>0.14378432277721401</v>
      </c>
      <c r="CS35" s="221">
        <v>0.446665127873696</v>
      </c>
      <c r="CT35" s="221">
        <v>3.4571600036931001E-2</v>
      </c>
    </row>
    <row r="36" spans="1:98" x14ac:dyDescent="0.35">
      <c r="A36" s="301" t="s">
        <v>1438</v>
      </c>
      <c r="B36" s="222">
        <v>1959.34</v>
      </c>
      <c r="C36" s="224">
        <v>380</v>
      </c>
      <c r="D36" s="221">
        <v>48.514000000000003</v>
      </c>
      <c r="E36" s="221">
        <v>2.1190000000000002</v>
      </c>
      <c r="F36" s="221">
        <v>11.303000000000001</v>
      </c>
      <c r="G36" s="221">
        <v>7.2999999999999995E-2</v>
      </c>
      <c r="H36" s="221">
        <v>0.999</v>
      </c>
      <c r="I36" s="221">
        <v>10.433999999999999</v>
      </c>
      <c r="J36" s="221">
        <v>0.18</v>
      </c>
      <c r="K36" s="221">
        <v>12.760999999999999</v>
      </c>
      <c r="L36" s="221">
        <v>10.423999999999999</v>
      </c>
      <c r="M36" s="221">
        <v>2.0699999999999998</v>
      </c>
      <c r="N36" s="222">
        <v>1.8715893587994501E-2</v>
      </c>
      <c r="O36" s="221">
        <v>0.40899999999999997</v>
      </c>
      <c r="P36" s="221">
        <v>0.222</v>
      </c>
      <c r="Q36" s="222">
        <v>5.6019781718963199E-2</v>
      </c>
      <c r="R36" s="222">
        <v>1.25767394270123E-2</v>
      </c>
      <c r="S36" s="222">
        <v>0.19282912687585299</v>
      </c>
      <c r="T36" s="221">
        <v>99.788141541609804</v>
      </c>
      <c r="U36" s="221">
        <v>207.82340748482201</v>
      </c>
      <c r="V36" s="224">
        <v>0.49199999999999999</v>
      </c>
      <c r="W36" s="221">
        <v>2.7089533971641999</v>
      </c>
      <c r="X36" s="221">
        <v>1.25948688970134</v>
      </c>
      <c r="Y36" s="221">
        <v>26.244884038199199</v>
      </c>
      <c r="Z36" s="221">
        <v>258.05763983628901</v>
      </c>
      <c r="AA36" s="221">
        <v>7.6739427012278298</v>
      </c>
      <c r="AB36" s="221">
        <v>286.57912687585298</v>
      </c>
      <c r="AC36" s="221">
        <v>20.114256480218302</v>
      </c>
      <c r="AD36" s="221">
        <v>121.25682128240101</v>
      </c>
      <c r="AE36" s="221">
        <v>8.7397680763983594</v>
      </c>
      <c r="AF36" s="221">
        <v>46.101323352458202</v>
      </c>
      <c r="AG36" s="221">
        <v>9.8311732605729905</v>
      </c>
      <c r="AH36" s="221">
        <v>25.7588676671214</v>
      </c>
      <c r="AI36" s="221">
        <v>3.58117326057299</v>
      </c>
      <c r="AJ36" s="221">
        <v>17.718281036834899</v>
      </c>
      <c r="AK36" s="221">
        <v>4.94542974079127</v>
      </c>
      <c r="AL36" s="221">
        <v>1.89290586630286</v>
      </c>
      <c r="AM36" s="221">
        <v>4.5190995907230596</v>
      </c>
      <c r="AN36" s="221">
        <v>0.72049795361528002</v>
      </c>
      <c r="AO36" s="221">
        <v>4.1780354706684903</v>
      </c>
      <c r="AP36" s="221">
        <v>0.74778308321964504</v>
      </c>
      <c r="AQ36" s="221">
        <v>2.0208049113233302</v>
      </c>
      <c r="AR36" s="221">
        <v>0.280525238744884</v>
      </c>
      <c r="AS36" s="221">
        <v>1.74795361527967</v>
      </c>
      <c r="AT36" s="221">
        <v>0.20975443383356099</v>
      </c>
      <c r="AU36" s="221">
        <v>3.33390177353342</v>
      </c>
      <c r="AV36" s="221">
        <v>0.54911323328785799</v>
      </c>
      <c r="AW36" s="221">
        <v>0.62244201909959096</v>
      </c>
      <c r="AX36" s="221">
        <v>0.235334242837653</v>
      </c>
      <c r="AY36" s="224">
        <v>17.28</v>
      </c>
      <c r="AZ36" s="224">
        <v>1259</v>
      </c>
      <c r="BA36" s="224">
        <v>87.8</v>
      </c>
      <c r="BB36" s="224">
        <v>68.560699999999997</v>
      </c>
      <c r="BC36" s="224">
        <v>0</v>
      </c>
      <c r="BD36" s="221">
        <v>14.547638523937501</v>
      </c>
      <c r="BE36" s="224">
        <v>2.46E-2</v>
      </c>
      <c r="BF36" s="221">
        <v>5.1741009885836201E-2</v>
      </c>
      <c r="BG36" s="221">
        <v>0.13514294326495399</v>
      </c>
      <c r="BH36" s="221">
        <v>0.58701939999999997</v>
      </c>
      <c r="BI36" s="221">
        <v>5.4246400000000007E-2</v>
      </c>
      <c r="BJ36" s="221">
        <v>0.22945090000000001</v>
      </c>
      <c r="BK36" s="221">
        <v>0.34536539999999993</v>
      </c>
      <c r="BL36" s="221">
        <v>2.8728000000000004E-2</v>
      </c>
      <c r="BM36" s="221">
        <v>0.37262119999999999</v>
      </c>
      <c r="BN36" s="221">
        <v>0.24392159999999996</v>
      </c>
      <c r="BO36" s="221">
        <v>0.14593499999999998</v>
      </c>
      <c r="BP36" s="221">
        <v>5.9509500000000007E-2</v>
      </c>
      <c r="BQ36" s="221">
        <v>6.504600000000001E-3</v>
      </c>
      <c r="BR36" s="221">
        <v>1.1758552182810375E-2</v>
      </c>
      <c r="BS36" s="221">
        <v>1.5720924283765376E-3</v>
      </c>
      <c r="BT36" s="221">
        <v>8.9279885743519943E-3</v>
      </c>
      <c r="BU36" s="221">
        <v>1.25975443383356</v>
      </c>
      <c r="BV36" s="221">
        <v>7.9997868349249703</v>
      </c>
      <c r="BW36" s="221">
        <v>0.41439290586630301</v>
      </c>
      <c r="BX36" s="221">
        <v>14.3289563437926</v>
      </c>
      <c r="BY36" s="221">
        <v>1.36776944065484</v>
      </c>
      <c r="BZ36" s="221">
        <v>11.761911664392899</v>
      </c>
      <c r="CA36" s="221">
        <v>1.1431616643929099</v>
      </c>
      <c r="CB36" s="221">
        <v>2.5770639754024098</v>
      </c>
      <c r="CC36" s="221">
        <v>0.50630542291950897</v>
      </c>
      <c r="CD36" s="221">
        <v>0.98141285811732604</v>
      </c>
      <c r="CE36" s="221">
        <v>0.25032401091405199</v>
      </c>
      <c r="CF36" s="221">
        <v>1.12511084583902</v>
      </c>
      <c r="CG36" s="221">
        <v>0.332332878581173</v>
      </c>
      <c r="CH36" s="221">
        <v>0.113385061391542</v>
      </c>
      <c r="CI36" s="221">
        <v>0.42298772169167798</v>
      </c>
      <c r="CJ36" s="221">
        <v>5.6126790586630303E-2</v>
      </c>
      <c r="CK36" s="221">
        <v>0.33967428376534797</v>
      </c>
      <c r="CL36" s="221">
        <v>6.4907571623465193E-2</v>
      </c>
      <c r="CM36" s="221">
        <v>0.16974761255115975</v>
      </c>
      <c r="CN36" s="221">
        <v>2.7126790586630301E-2</v>
      </c>
      <c r="CO36" s="221">
        <v>0.1487508526603</v>
      </c>
      <c r="CP36" s="221">
        <v>2.2800306957707999E-2</v>
      </c>
      <c r="CQ36" s="221">
        <v>0.313386766712142</v>
      </c>
      <c r="CR36" s="221">
        <v>8.1598226466575705E-2</v>
      </c>
      <c r="CS36" s="221">
        <v>0.22986783765347901</v>
      </c>
      <c r="CT36" s="221">
        <v>2.24508867667121E-2</v>
      </c>
    </row>
    <row r="37" spans="1:98" x14ac:dyDescent="0.35">
      <c r="A37" s="301" t="s">
        <v>1439</v>
      </c>
      <c r="B37" s="222">
        <v>1959.34</v>
      </c>
      <c r="C37" s="224">
        <v>380</v>
      </c>
      <c r="D37" s="221">
        <v>48.39</v>
      </c>
      <c r="E37" s="221">
        <v>2.105</v>
      </c>
      <c r="F37" s="221">
        <v>11.333</v>
      </c>
      <c r="G37" s="221">
        <v>7.3999999999999996E-2</v>
      </c>
      <c r="H37" s="221">
        <v>1.012</v>
      </c>
      <c r="I37" s="221">
        <v>10.42</v>
      </c>
      <c r="J37" s="221">
        <v>0.18</v>
      </c>
      <c r="K37" s="221">
        <v>13.04</v>
      </c>
      <c r="L37" s="221">
        <v>10.25</v>
      </c>
      <c r="M37" s="221">
        <v>2.0590000000000002</v>
      </c>
      <c r="N37" s="222">
        <v>2.4907438572871098E-2</v>
      </c>
      <c r="O37" s="221">
        <v>0.42799999999999999</v>
      </c>
      <c r="P37" s="221">
        <v>0.224</v>
      </c>
      <c r="Q37" s="222">
        <v>5.1455738808481997E-2</v>
      </c>
      <c r="R37" s="222">
        <v>1.06024907438573E-2</v>
      </c>
      <c r="S37" s="222">
        <v>0.18099966341299201</v>
      </c>
      <c r="T37" s="221">
        <v>99.782965331538193</v>
      </c>
      <c r="U37" s="221">
        <v>105.884081007256</v>
      </c>
      <c r="V37" s="224">
        <v>0.48499999999999999</v>
      </c>
      <c r="W37" s="221">
        <v>2.6530240475885498</v>
      </c>
      <c r="X37" s="221">
        <v>1.16788307861871</v>
      </c>
      <c r="Y37" s="221">
        <v>26.337933355772499</v>
      </c>
      <c r="Z37" s="221">
        <v>240.75227196230199</v>
      </c>
      <c r="AA37" s="221">
        <v>6.7569841804106403</v>
      </c>
      <c r="AB37" s="221">
        <v>285.358465163245</v>
      </c>
      <c r="AC37" s="221">
        <v>16.837765062268598</v>
      </c>
      <c r="AD37" s="221">
        <v>101.67452036351401</v>
      </c>
      <c r="AE37" s="221">
        <v>9.0878492090205292</v>
      </c>
      <c r="AF37" s="221">
        <v>43.546237720826703</v>
      </c>
      <c r="AG37" s="221">
        <v>10.434197239986499</v>
      </c>
      <c r="AH37" s="221">
        <v>23.392797038034299</v>
      </c>
      <c r="AI37" s="221">
        <v>3.57623695725345</v>
      </c>
      <c r="AJ37" s="221">
        <v>19.025580612588399</v>
      </c>
      <c r="AK37" s="221">
        <v>4.5270952541231901</v>
      </c>
      <c r="AL37" s="221">
        <v>1.7754964658364201</v>
      </c>
      <c r="AM37" s="221">
        <v>5.2591719959609602</v>
      </c>
      <c r="AN37" s="221">
        <v>0.76994278020868401</v>
      </c>
      <c r="AO37" s="221">
        <v>4.1147761696398497</v>
      </c>
      <c r="AP37" s="221">
        <v>0.77667452036351403</v>
      </c>
      <c r="AQ37" s="221">
        <v>1.81756984180411</v>
      </c>
      <c r="AR37" s="221">
        <v>0.26422080107707802</v>
      </c>
      <c r="AS37" s="221">
        <v>1.65769101312689</v>
      </c>
      <c r="AT37" s="221">
        <v>0.23224503534163601</v>
      </c>
      <c r="AU37" s="221">
        <v>3.3658700774150101</v>
      </c>
      <c r="AV37" s="221">
        <v>0.66307640525075695</v>
      </c>
      <c r="AW37" s="221">
        <v>0.58902726354762702</v>
      </c>
      <c r="AX37" s="221">
        <v>0.188488724335241</v>
      </c>
      <c r="AY37" s="224">
        <v>18.84</v>
      </c>
      <c r="AZ37" s="224">
        <v>1266</v>
      </c>
      <c r="BA37" s="224">
        <v>88.06</v>
      </c>
      <c r="BB37" s="224">
        <v>69.053700000000006</v>
      </c>
      <c r="BC37" s="224">
        <v>0</v>
      </c>
      <c r="BD37" s="221">
        <v>7.4118856705079201</v>
      </c>
      <c r="BE37" s="224">
        <v>2.4250000000000001E-2</v>
      </c>
      <c r="BF37" s="221">
        <v>5.0672759308941301E-2</v>
      </c>
      <c r="BG37" s="221">
        <v>0.12531385433578701</v>
      </c>
      <c r="BH37" s="221">
        <v>0.58551900000000001</v>
      </c>
      <c r="BI37" s="221">
        <v>5.3888000000000005E-2</v>
      </c>
      <c r="BJ37" s="221">
        <v>0.23005989999999998</v>
      </c>
      <c r="BK37" s="221">
        <v>0.34490199999999999</v>
      </c>
      <c r="BL37" s="221">
        <v>2.8728000000000004E-2</v>
      </c>
      <c r="BM37" s="221">
        <v>0.380768</v>
      </c>
      <c r="BN37" s="221">
        <v>0.23984999999999998</v>
      </c>
      <c r="BO37" s="221">
        <v>0.1451595</v>
      </c>
      <c r="BP37" s="221">
        <v>6.227400000000001E-2</v>
      </c>
      <c r="BQ37" s="221">
        <v>6.5632000000000008E-3</v>
      </c>
      <c r="BR37" s="221">
        <v>1.080055957590037E-2</v>
      </c>
      <c r="BS37" s="221">
        <v>1.3253113429821624E-3</v>
      </c>
      <c r="BT37" s="221">
        <v>8.3802844160215297E-3</v>
      </c>
      <c r="BU37" s="221">
        <v>1.2642208010770799</v>
      </c>
      <c r="BV37" s="221">
        <v>7.4633204308313701</v>
      </c>
      <c r="BW37" s="221">
        <v>0.364877145742174</v>
      </c>
      <c r="BX37" s="221">
        <v>14.267923258162201</v>
      </c>
      <c r="BY37" s="221">
        <v>1.1449680242342599</v>
      </c>
      <c r="BZ37" s="221">
        <v>9.8624284752608506</v>
      </c>
      <c r="CA37" s="221">
        <v>1.1886906765398899</v>
      </c>
      <c r="CB37" s="221">
        <v>2.4342346885942101</v>
      </c>
      <c r="CC37" s="221">
        <v>0.53736115785930705</v>
      </c>
      <c r="CD37" s="221">
        <v>0.89126556714910798</v>
      </c>
      <c r="CE37" s="221">
        <v>0.24997896331201599</v>
      </c>
      <c r="CF37" s="221">
        <v>1.2081243688993599</v>
      </c>
      <c r="CG37" s="221">
        <v>0.304220801077078</v>
      </c>
      <c r="CH37" s="221">
        <v>0.10635223830360099</v>
      </c>
      <c r="CI37" s="221">
        <v>0.492258498821945</v>
      </c>
      <c r="CJ37" s="221">
        <v>5.9978542578256501E-2</v>
      </c>
      <c r="CK37" s="221">
        <v>0.33453130259171998</v>
      </c>
      <c r="CL37" s="221">
        <v>6.7415348367553002E-2</v>
      </c>
      <c r="CM37" s="221">
        <v>0.15267586671154523</v>
      </c>
      <c r="CN37" s="221">
        <v>2.55501514641535E-2</v>
      </c>
      <c r="CO37" s="221">
        <v>0.14106950521709899</v>
      </c>
      <c r="CP37" s="221">
        <v>2.5245035341635799E-2</v>
      </c>
      <c r="CQ37" s="221">
        <v>0.31639178727701101</v>
      </c>
      <c r="CR37" s="221">
        <v>9.8533153820262495E-2</v>
      </c>
      <c r="CS37" s="221">
        <v>0.21752776842813901</v>
      </c>
      <c r="CT37" s="221">
        <v>1.7981824301581999E-2</v>
      </c>
    </row>
    <row r="38" spans="1:98" x14ac:dyDescent="0.35">
      <c r="A38" s="301" t="s">
        <v>1440</v>
      </c>
      <c r="B38" s="222">
        <v>1959.34</v>
      </c>
      <c r="C38" s="224">
        <v>380</v>
      </c>
      <c r="D38" s="221">
        <v>49.048999999999999</v>
      </c>
      <c r="E38" s="221">
        <v>2.1629999999999998</v>
      </c>
      <c r="F38" s="221">
        <v>11.324</v>
      </c>
      <c r="G38" s="221">
        <v>6.9000000000000006E-2</v>
      </c>
      <c r="H38" s="221">
        <v>0.94199999999999995</v>
      </c>
      <c r="I38" s="221">
        <v>10.484</v>
      </c>
      <c r="J38" s="221">
        <v>0.184</v>
      </c>
      <c r="K38" s="221">
        <v>11.952999999999999</v>
      </c>
      <c r="L38" s="221">
        <v>10.771000000000001</v>
      </c>
      <c r="M38" s="221">
        <v>1.986</v>
      </c>
      <c r="N38" s="222">
        <v>1.9159081057650601E-2</v>
      </c>
      <c r="O38" s="221">
        <v>0.33400000000000002</v>
      </c>
      <c r="P38" s="221">
        <v>0.24</v>
      </c>
      <c r="Q38" s="222">
        <v>5.2275682704811401E-2</v>
      </c>
      <c r="R38" s="222">
        <v>1.23103597745991E-2</v>
      </c>
      <c r="S38" s="222">
        <v>0.143042912873862</v>
      </c>
      <c r="T38" s="221">
        <v>99.725788036410904</v>
      </c>
      <c r="U38" s="221">
        <v>142.46455343195399</v>
      </c>
      <c r="V38" s="224">
        <v>0.501</v>
      </c>
      <c r="W38" s="221">
        <v>2.86570432553345</v>
      </c>
      <c r="X38" s="221">
        <v>1.16633416494199</v>
      </c>
      <c r="Y38" s="221">
        <v>29.250108365843101</v>
      </c>
      <c r="Z38" s="221">
        <v>259.89596879063703</v>
      </c>
      <c r="AA38" s="221">
        <v>6.2505418292154298</v>
      </c>
      <c r="AB38" s="221">
        <v>263.19029042045901</v>
      </c>
      <c r="AC38" s="221">
        <v>18.430862592111001</v>
      </c>
      <c r="AD38" s="221">
        <v>108.556566970091</v>
      </c>
      <c r="AE38" s="221">
        <v>8.5912440398786298</v>
      </c>
      <c r="AF38" s="221">
        <v>48.772087484081801</v>
      </c>
      <c r="AG38" s="221">
        <v>9.8569570871261405</v>
      </c>
      <c r="AH38" s="221">
        <v>23.355006501950601</v>
      </c>
      <c r="AI38" s="221">
        <v>3.2943216298222802</v>
      </c>
      <c r="AJ38" s="221">
        <v>17.3038578240139</v>
      </c>
      <c r="AK38" s="221">
        <v>5.1842219332466399</v>
      </c>
      <c r="AL38" s="221">
        <v>1.6558300823580401</v>
      </c>
      <c r="AM38" s="221">
        <v>4.6380580840918899</v>
      </c>
      <c r="AN38" s="221">
        <v>0.81144343302990896</v>
      </c>
      <c r="AO38" s="221">
        <v>4.2219332466406598</v>
      </c>
      <c r="AP38" s="221">
        <v>0.87819679237104498</v>
      </c>
      <c r="AQ38" s="221">
        <v>2.1153012570437801</v>
      </c>
      <c r="AR38" s="221">
        <v>0.28261811876896398</v>
      </c>
      <c r="AS38" s="221">
        <v>1.7251842219332501</v>
      </c>
      <c r="AT38" s="221">
        <v>0.23233636757694001</v>
      </c>
      <c r="AU38" s="221">
        <v>3.2596445600346802</v>
      </c>
      <c r="AV38" s="221">
        <v>0.52709146077156499</v>
      </c>
      <c r="AW38" s="221">
        <v>0.77156480277416595</v>
      </c>
      <c r="AX38" s="221">
        <v>0.242739488513221</v>
      </c>
      <c r="AY38" s="224">
        <v>15.35</v>
      </c>
      <c r="AZ38" s="224">
        <v>1238</v>
      </c>
      <c r="BA38" s="224">
        <v>86.87</v>
      </c>
      <c r="BB38" s="224">
        <v>67.028400000000005</v>
      </c>
      <c r="BC38" s="224">
        <v>1</v>
      </c>
      <c r="BD38" s="221">
        <v>9.9725187402367901</v>
      </c>
      <c r="BE38" s="224">
        <v>2.5049999999999999E-2</v>
      </c>
      <c r="BF38" s="221">
        <v>5.4734952617688799E-2</v>
      </c>
      <c r="BG38" s="221">
        <v>0.12514765589827501</v>
      </c>
      <c r="BH38" s="221">
        <v>0.59349289999999999</v>
      </c>
      <c r="BI38" s="221">
        <v>5.53728E-2</v>
      </c>
      <c r="BJ38" s="221">
        <v>0.22987719999999998</v>
      </c>
      <c r="BK38" s="221">
        <v>0.34702039999999995</v>
      </c>
      <c r="BL38" s="221">
        <v>2.9366400000000004E-2</v>
      </c>
      <c r="BM38" s="221">
        <v>0.34902759999999999</v>
      </c>
      <c r="BN38" s="221">
        <v>0.25204139999999997</v>
      </c>
      <c r="BO38" s="221">
        <v>0.140013</v>
      </c>
      <c r="BP38" s="221">
        <v>4.8597000000000008E-2</v>
      </c>
      <c r="BQ38" s="221">
        <v>7.0320000000000001E-3</v>
      </c>
      <c r="BR38" s="221">
        <v>1.0972665799739911E-2</v>
      </c>
      <c r="BS38" s="221">
        <v>1.5387949718248875E-3</v>
      </c>
      <c r="BT38" s="221">
        <v>6.6228868660598112E-3</v>
      </c>
      <c r="BU38" s="221">
        <v>1.40400520156047</v>
      </c>
      <c r="BV38" s="221">
        <v>8.0567750325097496</v>
      </c>
      <c r="BW38" s="221">
        <v>0.33752925877763301</v>
      </c>
      <c r="BX38" s="221">
        <v>13.159514521023</v>
      </c>
      <c r="BY38" s="221">
        <v>1.25329865626355</v>
      </c>
      <c r="BZ38" s="221">
        <v>10.529986996098801</v>
      </c>
      <c r="CA38" s="221">
        <v>1.1237347204161201</v>
      </c>
      <c r="CB38" s="221">
        <v>2.7263596903601699</v>
      </c>
      <c r="CC38" s="221">
        <v>0.50763328998699597</v>
      </c>
      <c r="CD38" s="221">
        <v>0.88982574772431799</v>
      </c>
      <c r="CE38" s="221">
        <v>0.23027308192457699</v>
      </c>
      <c r="CF38" s="221">
        <v>1.09879497182488</v>
      </c>
      <c r="CG38" s="221">
        <v>0.34837971391417399</v>
      </c>
      <c r="CH38" s="221">
        <v>9.9184221933246594E-2</v>
      </c>
      <c r="CI38" s="221">
        <v>0.43412223667100103</v>
      </c>
      <c r="CJ38" s="221">
        <v>6.3211443433029896E-2</v>
      </c>
      <c r="CK38" s="221">
        <v>0.343243172951886</v>
      </c>
      <c r="CL38" s="221">
        <v>7.6227481577806705E-2</v>
      </c>
      <c r="CM38" s="221">
        <v>0.17768530559167756</v>
      </c>
      <c r="CN38" s="221">
        <v>2.7329172084958799E-2</v>
      </c>
      <c r="CO38" s="221">
        <v>0.14681317728651899</v>
      </c>
      <c r="CP38" s="221">
        <v>2.5254963155613399E-2</v>
      </c>
      <c r="CQ38" s="221">
        <v>0.30640658864325998</v>
      </c>
      <c r="CR38" s="221">
        <v>7.8325791070654502E-2</v>
      </c>
      <c r="CS38" s="221">
        <v>0.28493888166449899</v>
      </c>
      <c r="CT38" s="221">
        <v>2.31573472041612E-2</v>
      </c>
    </row>
    <row r="39" spans="1:98" x14ac:dyDescent="0.35">
      <c r="A39" s="301" t="s">
        <v>1441</v>
      </c>
      <c r="B39" s="222">
        <v>1959.34</v>
      </c>
      <c r="C39" s="224">
        <v>380</v>
      </c>
      <c r="D39" s="221">
        <v>48.372</v>
      </c>
      <c r="E39" s="221">
        <v>2.5960000000000001</v>
      </c>
      <c r="F39" s="221">
        <v>11.568</v>
      </c>
      <c r="G39" s="221">
        <v>6.6000000000000003E-2</v>
      </c>
      <c r="H39" s="221">
        <v>0.96299999999999997</v>
      </c>
      <c r="I39" s="221">
        <v>10.472</v>
      </c>
      <c r="J39" s="221">
        <v>0.19400000000000001</v>
      </c>
      <c r="K39" s="221">
        <v>11.631</v>
      </c>
      <c r="L39" s="221">
        <v>10.875999999999999</v>
      </c>
      <c r="M39" s="221">
        <v>2.0299999999999998</v>
      </c>
      <c r="N39" s="222">
        <v>2.6252771618625301E-2</v>
      </c>
      <c r="O39" s="221">
        <v>0.51500000000000001</v>
      </c>
      <c r="P39" s="221">
        <v>0.249</v>
      </c>
      <c r="Q39" s="222">
        <v>6.4478935698447898E-2</v>
      </c>
      <c r="R39" s="222">
        <v>1.5875831485587601E-2</v>
      </c>
      <c r="S39" s="222">
        <v>0.227583148558758</v>
      </c>
      <c r="T39" s="221">
        <v>99.866190687361396</v>
      </c>
      <c r="U39" s="221">
        <v>104.569714918684</v>
      </c>
      <c r="V39" s="224">
        <v>0.46800000000000003</v>
      </c>
      <c r="W39" s="221">
        <v>2.9492705063366298</v>
      </c>
      <c r="X39" s="221">
        <v>1.4637765020889399</v>
      </c>
      <c r="Y39" s="221">
        <v>29.658536585365901</v>
      </c>
      <c r="Z39" s="221">
        <v>310.55432372505499</v>
      </c>
      <c r="AA39" s="221">
        <v>9.6585365853658605</v>
      </c>
      <c r="AB39" s="221">
        <v>332.34589800443501</v>
      </c>
      <c r="AC39" s="221">
        <v>20.9312638580931</v>
      </c>
      <c r="AD39" s="221">
        <v>131.93791574279399</v>
      </c>
      <c r="AE39" s="221">
        <v>14.625277161862501</v>
      </c>
      <c r="AF39" s="221">
        <v>76.453881569739906</v>
      </c>
      <c r="AG39" s="221">
        <v>15.4678492239468</v>
      </c>
      <c r="AH39" s="221">
        <v>35.290465631929003</v>
      </c>
      <c r="AI39" s="221">
        <v>4.77161862527716</v>
      </c>
      <c r="AJ39" s="221">
        <v>20.700665188470101</v>
      </c>
      <c r="AK39" s="221">
        <v>5.4368070953436796</v>
      </c>
      <c r="AL39" s="221">
        <v>1.8713968957871401</v>
      </c>
      <c r="AM39" s="221">
        <v>4.7095343680709503</v>
      </c>
      <c r="AN39" s="221">
        <v>0.82217294900221705</v>
      </c>
      <c r="AO39" s="221">
        <v>4.5853658536585398</v>
      </c>
      <c r="AP39" s="221">
        <v>0.86651884700665205</v>
      </c>
      <c r="AQ39" s="221">
        <v>2.1286031042128601</v>
      </c>
      <c r="AR39" s="221">
        <v>0.25099778270509998</v>
      </c>
      <c r="AS39" s="221">
        <v>1.8181818181818199</v>
      </c>
      <c r="AT39" s="221">
        <v>0.185365853658537</v>
      </c>
      <c r="AU39" s="221">
        <v>3.54767184035477</v>
      </c>
      <c r="AV39" s="221">
        <v>0.92771618625277197</v>
      </c>
      <c r="AW39" s="221">
        <v>1.0909090909090899</v>
      </c>
      <c r="AX39" s="221">
        <v>0.41685144124168499</v>
      </c>
      <c r="AY39" s="224">
        <v>12.75</v>
      </c>
      <c r="AZ39" s="224">
        <v>1234</v>
      </c>
      <c r="BA39" s="224">
        <v>86.77</v>
      </c>
      <c r="BB39" s="224">
        <v>66.447599999999994</v>
      </c>
      <c r="BC39" s="224">
        <v>1</v>
      </c>
      <c r="BD39" s="221">
        <v>7.3198800443078698</v>
      </c>
      <c r="BE39" s="224">
        <v>2.3400000000000001E-2</v>
      </c>
      <c r="BF39" s="221">
        <v>5.6331066671029599E-2</v>
      </c>
      <c r="BG39" s="221">
        <v>0.157063218674143</v>
      </c>
      <c r="BH39" s="221">
        <v>0.58530119999999997</v>
      </c>
      <c r="BI39" s="221">
        <v>6.6457600000000006E-2</v>
      </c>
      <c r="BJ39" s="221">
        <v>0.23483039999999997</v>
      </c>
      <c r="BK39" s="221">
        <v>0.34662319999999996</v>
      </c>
      <c r="BL39" s="221">
        <v>3.0962400000000005E-2</v>
      </c>
      <c r="BM39" s="221">
        <v>0.33962520000000002</v>
      </c>
      <c r="BN39" s="221">
        <v>0.25449839999999996</v>
      </c>
      <c r="BO39" s="221">
        <v>0.14311499999999996</v>
      </c>
      <c r="BP39" s="221">
        <v>7.4932500000000013E-2</v>
      </c>
      <c r="BQ39" s="221">
        <v>7.2957000000000004E-3</v>
      </c>
      <c r="BR39" s="221">
        <v>1.3534128603104212E-2</v>
      </c>
      <c r="BS39" s="221">
        <v>1.9844789356984502E-3</v>
      </c>
      <c r="BT39" s="221">
        <v>1.0537099778270496E-2</v>
      </c>
      <c r="BU39" s="221">
        <v>1.42360975609756</v>
      </c>
      <c r="BV39" s="221">
        <v>9.62718403547672</v>
      </c>
      <c r="BW39" s="221">
        <v>0.52156097560975601</v>
      </c>
      <c r="BX39" s="221">
        <v>16.617294900221701</v>
      </c>
      <c r="BY39" s="221">
        <v>1.4233259423503299</v>
      </c>
      <c r="BZ39" s="221">
        <v>12.797977827051</v>
      </c>
      <c r="CA39" s="221">
        <v>1.9129862527716199</v>
      </c>
      <c r="CB39" s="221">
        <v>4.2737719797484601</v>
      </c>
      <c r="CC39" s="221">
        <v>0.79659423503325999</v>
      </c>
      <c r="CD39" s="221">
        <v>1.3445667405765001</v>
      </c>
      <c r="CE39" s="221">
        <v>0.33353614190687397</v>
      </c>
      <c r="CF39" s="221">
        <v>1.31449223946785</v>
      </c>
      <c r="CG39" s="221">
        <v>0.36535343680709498</v>
      </c>
      <c r="CH39" s="221">
        <v>0.11209667405765</v>
      </c>
      <c r="CI39" s="221">
        <v>0.44081241685144101</v>
      </c>
      <c r="CJ39" s="221">
        <v>6.4047272727272703E-2</v>
      </c>
      <c r="CK39" s="221">
        <v>0.37279024390243898</v>
      </c>
      <c r="CL39" s="221">
        <v>7.5213835920177399E-2</v>
      </c>
      <c r="CM39" s="221">
        <v>0.17880266075388027</v>
      </c>
      <c r="CN39" s="221">
        <v>2.4271485587583099E-2</v>
      </c>
      <c r="CO39" s="221">
        <v>0.15472727272727299</v>
      </c>
      <c r="CP39" s="221">
        <v>2.01492682926829E-2</v>
      </c>
      <c r="CQ39" s="221">
        <v>0.33348115299334802</v>
      </c>
      <c r="CR39" s="221">
        <v>0.137858625277162</v>
      </c>
      <c r="CS39" s="221">
        <v>0.40287272727272699</v>
      </c>
      <c r="CT39" s="221">
        <v>3.9767627494456802E-2</v>
      </c>
    </row>
    <row r="40" spans="1:98" x14ac:dyDescent="0.35">
      <c r="A40" s="301" t="s">
        <v>1442</v>
      </c>
      <c r="B40" s="222">
        <v>1959.34</v>
      </c>
      <c r="C40" s="224">
        <v>380</v>
      </c>
      <c r="D40" s="221">
        <v>48.186999999999998</v>
      </c>
      <c r="E40" s="221">
        <v>2.5870000000000002</v>
      </c>
      <c r="F40" s="221">
        <v>11.638999999999999</v>
      </c>
      <c r="G40" s="221">
        <v>7.0000000000000007E-2</v>
      </c>
      <c r="H40" s="221">
        <v>0.95799999999999996</v>
      </c>
      <c r="I40" s="221">
        <v>10.476000000000001</v>
      </c>
      <c r="J40" s="221">
        <v>0.17699999999999999</v>
      </c>
      <c r="K40" s="221">
        <v>11.840999999999999</v>
      </c>
      <c r="L40" s="221">
        <v>10.956</v>
      </c>
      <c r="M40" s="221">
        <v>1.972</v>
      </c>
      <c r="N40" s="222">
        <v>2.9350649350649301E-2</v>
      </c>
      <c r="O40" s="221">
        <v>0.436</v>
      </c>
      <c r="P40" s="221">
        <v>0.24399999999999999</v>
      </c>
      <c r="Q40" s="222">
        <v>5.8701298701298699E-2</v>
      </c>
      <c r="R40" s="222">
        <v>1.4199134199134201E-2</v>
      </c>
      <c r="S40" s="222">
        <v>0.222337662337662</v>
      </c>
      <c r="T40" s="221">
        <v>99.867588744588801</v>
      </c>
      <c r="U40" s="221">
        <v>143.790297352084</v>
      </c>
      <c r="V40" s="224">
        <v>0.45600000000000002</v>
      </c>
      <c r="W40" s="221">
        <v>2.7959979891808202</v>
      </c>
      <c r="X40" s="221">
        <v>1.44233298449848</v>
      </c>
      <c r="Y40" s="221">
        <v>28.138528138528098</v>
      </c>
      <c r="Z40" s="221">
        <v>285.64502164502198</v>
      </c>
      <c r="AA40" s="221">
        <v>9.5238095238095202</v>
      </c>
      <c r="AB40" s="221">
        <v>305.21212121212102</v>
      </c>
      <c r="AC40" s="221">
        <v>19.549783549783498</v>
      </c>
      <c r="AD40" s="221">
        <v>129.679653679654</v>
      </c>
      <c r="AE40" s="221">
        <v>12.2683982683983</v>
      </c>
      <c r="AF40" s="221">
        <v>64.676387337127295</v>
      </c>
      <c r="AG40" s="221">
        <v>13.696969696969701</v>
      </c>
      <c r="AH40" s="221">
        <v>32.727272727272698</v>
      </c>
      <c r="AI40" s="221">
        <v>4.1904761904761898</v>
      </c>
      <c r="AJ40" s="221">
        <v>17.662337662337698</v>
      </c>
      <c r="AK40" s="221">
        <v>4.8484848484848504</v>
      </c>
      <c r="AL40" s="221">
        <v>1.7748917748917701</v>
      </c>
      <c r="AM40" s="221">
        <v>4.0865800865800903</v>
      </c>
      <c r="AN40" s="221">
        <v>0.72034632034631996</v>
      </c>
      <c r="AO40" s="221">
        <v>4.7012987012987004</v>
      </c>
      <c r="AP40" s="221">
        <v>0.79653679653679699</v>
      </c>
      <c r="AQ40" s="221">
        <v>1.7229437229437199</v>
      </c>
      <c r="AR40" s="221">
        <v>0.30562770562770603</v>
      </c>
      <c r="AS40" s="221">
        <v>1.2121212121212099</v>
      </c>
      <c r="AT40" s="221">
        <v>0.148917748917749</v>
      </c>
      <c r="AU40" s="221">
        <v>3.0995670995670999</v>
      </c>
      <c r="AV40" s="221">
        <v>0.70995670995671001</v>
      </c>
      <c r="AW40" s="221">
        <v>1.0303030303030301</v>
      </c>
      <c r="AX40" s="221">
        <v>0.38095238095238099</v>
      </c>
      <c r="AY40" s="224">
        <v>15.5</v>
      </c>
      <c r="AZ40" s="224">
        <v>1238</v>
      </c>
      <c r="BA40" s="224">
        <v>86.99</v>
      </c>
      <c r="BB40" s="224">
        <v>66.8369</v>
      </c>
      <c r="BC40" s="224">
        <v>0</v>
      </c>
      <c r="BD40" s="221">
        <v>10.065320814645901</v>
      </c>
      <c r="BE40" s="224">
        <v>2.2800000000000001E-2</v>
      </c>
      <c r="BF40" s="221">
        <v>5.3403561593353702E-2</v>
      </c>
      <c r="BG40" s="221">
        <v>0.15476232923668701</v>
      </c>
      <c r="BH40" s="221">
        <v>0.58306269999999993</v>
      </c>
      <c r="BI40" s="221">
        <v>6.6227200000000014E-2</v>
      </c>
      <c r="BJ40" s="221">
        <v>0.23627169999999997</v>
      </c>
      <c r="BK40" s="221">
        <v>0.3467556</v>
      </c>
      <c r="BL40" s="221">
        <v>2.8249200000000002E-2</v>
      </c>
      <c r="BM40" s="221">
        <v>0.34575719999999999</v>
      </c>
      <c r="BN40" s="221">
        <v>0.25637039999999994</v>
      </c>
      <c r="BO40" s="221">
        <v>0.13902599999999998</v>
      </c>
      <c r="BP40" s="221">
        <v>6.3438000000000008E-2</v>
      </c>
      <c r="BQ40" s="221">
        <v>7.1492000000000005E-3</v>
      </c>
      <c r="BR40" s="221">
        <v>1.2321402597402595E-2</v>
      </c>
      <c r="BS40" s="221">
        <v>1.7748917748917751E-3</v>
      </c>
      <c r="BT40" s="221">
        <v>1.0294233766233752E-2</v>
      </c>
      <c r="BU40" s="221">
        <v>1.35064935064935</v>
      </c>
      <c r="BV40" s="221">
        <v>8.8549956709956703</v>
      </c>
      <c r="BW40" s="221">
        <v>0.51428571428571401</v>
      </c>
      <c r="BX40" s="221">
        <v>15.260606060606101</v>
      </c>
      <c r="BY40" s="221">
        <v>1.32938528138528</v>
      </c>
      <c r="BZ40" s="221">
        <v>12.578926406926399</v>
      </c>
      <c r="CA40" s="221">
        <v>1.6047064935064901</v>
      </c>
      <c r="CB40" s="221">
        <v>3.6154100521454202</v>
      </c>
      <c r="CC40" s="221">
        <v>0.70539393939393902</v>
      </c>
      <c r="CD40" s="221">
        <v>1.2469090909090901</v>
      </c>
      <c r="CE40" s="221">
        <v>0.29291428571428602</v>
      </c>
      <c r="CF40" s="221">
        <v>1.1215584415584401</v>
      </c>
      <c r="CG40" s="221">
        <v>0.32581818181818201</v>
      </c>
      <c r="CH40" s="221">
        <v>0.106316017316017</v>
      </c>
      <c r="CI40" s="221">
        <v>0.38250389610389601</v>
      </c>
      <c r="CJ40" s="221">
        <v>5.61149783549783E-2</v>
      </c>
      <c r="CK40" s="221">
        <v>0.38221558441558401</v>
      </c>
      <c r="CL40" s="221">
        <v>6.9139393939393903E-2</v>
      </c>
      <c r="CM40" s="221">
        <v>0.14472727272727248</v>
      </c>
      <c r="CN40" s="221">
        <v>2.9554199134199099E-2</v>
      </c>
      <c r="CO40" s="221">
        <v>0.10315151515151499</v>
      </c>
      <c r="CP40" s="221">
        <v>1.61873593073593E-2</v>
      </c>
      <c r="CQ40" s="221">
        <v>0.29135930735930698</v>
      </c>
      <c r="CR40" s="221">
        <v>0.105499567099567</v>
      </c>
      <c r="CS40" s="221">
        <v>0.38049090909090899</v>
      </c>
      <c r="CT40" s="221">
        <v>3.63428571428571E-2</v>
      </c>
    </row>
    <row r="41" spans="1:98" x14ac:dyDescent="0.35">
      <c r="A41" s="301" t="s">
        <v>1443</v>
      </c>
      <c r="B41" s="222">
        <v>1959.34</v>
      </c>
      <c r="C41" s="224">
        <v>380</v>
      </c>
      <c r="D41" s="221">
        <v>48.253</v>
      </c>
      <c r="E41" s="221">
        <v>2.4470000000000001</v>
      </c>
      <c r="F41" s="221">
        <v>11.638</v>
      </c>
      <c r="G41" s="221">
        <v>6.6000000000000003E-2</v>
      </c>
      <c r="H41" s="221">
        <v>0.95899999999999996</v>
      </c>
      <c r="I41" s="221">
        <v>10.474</v>
      </c>
      <c r="J41" s="221">
        <v>0.20300000000000001</v>
      </c>
      <c r="K41" s="221">
        <v>11.521000000000001</v>
      </c>
      <c r="L41" s="221">
        <v>11.157</v>
      </c>
      <c r="M41" s="221">
        <v>2.077</v>
      </c>
      <c r="N41" s="222">
        <v>2.5847570151367599E-2</v>
      </c>
      <c r="O41" s="221">
        <v>0.48499999999999999</v>
      </c>
      <c r="P41" s="221">
        <v>0.24399999999999999</v>
      </c>
      <c r="Q41" s="222">
        <v>5.4085155350978097E-2</v>
      </c>
      <c r="R41" s="222">
        <v>1.8146410551473799E-2</v>
      </c>
      <c r="S41" s="222">
        <v>0.21279985836947901</v>
      </c>
      <c r="T41" s="221">
        <v>99.834878994423306</v>
      </c>
      <c r="U41" s="221">
        <v>133.55075909212101</v>
      </c>
      <c r="V41" s="224">
        <v>0.47599999999999998</v>
      </c>
      <c r="W41" s="221">
        <v>2.87254900290834</v>
      </c>
      <c r="X41" s="221">
        <v>1.42429073040149</v>
      </c>
      <c r="Y41" s="221">
        <v>30.9108612906081</v>
      </c>
      <c r="Z41" s="221">
        <v>301.336638045499</v>
      </c>
      <c r="AA41" s="221">
        <v>9.1174648136673504</v>
      </c>
      <c r="AB41" s="221">
        <v>381.38443834646398</v>
      </c>
      <c r="AC41" s="221">
        <v>22.6874391431353</v>
      </c>
      <c r="AD41" s="221">
        <v>147.49048419934499</v>
      </c>
      <c r="AE41" s="221">
        <v>18.473931132158999</v>
      </c>
      <c r="AF41" s="221">
        <v>92.331985047603993</v>
      </c>
      <c r="AG41" s="221">
        <v>16.376029034256899</v>
      </c>
      <c r="AH41" s="221">
        <v>40.984332123572599</v>
      </c>
      <c r="AI41" s="221">
        <v>5.4527750730282403</v>
      </c>
      <c r="AJ41" s="221">
        <v>21.448172081083499</v>
      </c>
      <c r="AK41" s="221">
        <v>7.27626803576171</v>
      </c>
      <c r="AL41" s="221">
        <v>2.1067540054881801</v>
      </c>
      <c r="AM41" s="221">
        <v>5.2757369213065397</v>
      </c>
      <c r="AN41" s="221">
        <v>0.82322740550588602</v>
      </c>
      <c r="AO41" s="221">
        <v>4.6295476675223499</v>
      </c>
      <c r="AP41" s="221">
        <v>0.89404266619456496</v>
      </c>
      <c r="AQ41" s="221">
        <v>1.86775250066389</v>
      </c>
      <c r="AR41" s="221">
        <v>0.31778348234044401</v>
      </c>
      <c r="AS41" s="221">
        <v>2.0536425599716699</v>
      </c>
      <c r="AT41" s="221">
        <v>0.12569708772240401</v>
      </c>
      <c r="AU41" s="221">
        <v>4.9216606178631501</v>
      </c>
      <c r="AV41" s="221">
        <v>0.68159688412853003</v>
      </c>
      <c r="AW41" s="221">
        <v>0.73470832964503896</v>
      </c>
      <c r="AX41" s="221">
        <v>0.309816765512968</v>
      </c>
      <c r="AY41" s="224">
        <v>12.97</v>
      </c>
      <c r="AZ41" s="224">
        <v>1231</v>
      </c>
      <c r="BA41" s="224">
        <v>86.7</v>
      </c>
      <c r="BB41" s="224">
        <v>66.231200000000001</v>
      </c>
      <c r="BC41" s="224">
        <v>1</v>
      </c>
      <c r="BD41" s="221">
        <v>9.3485531364484693</v>
      </c>
      <c r="BE41" s="224">
        <v>2.3800000000000002E-2</v>
      </c>
      <c r="BF41" s="221">
        <v>5.4865685955549297E-2</v>
      </c>
      <c r="BG41" s="221">
        <v>0.15282639537208001</v>
      </c>
      <c r="BH41" s="221">
        <v>0.58386130000000003</v>
      </c>
      <c r="BI41" s="221">
        <v>6.264320000000001E-2</v>
      </c>
      <c r="BJ41" s="221">
        <v>0.23625139999999997</v>
      </c>
      <c r="BK41" s="221">
        <v>0.34668939999999998</v>
      </c>
      <c r="BL41" s="221">
        <v>3.2398800000000005E-2</v>
      </c>
      <c r="BM41" s="221">
        <v>0.33641320000000002</v>
      </c>
      <c r="BN41" s="221">
        <v>0.26107379999999997</v>
      </c>
      <c r="BO41" s="221">
        <v>0.14642849999999999</v>
      </c>
      <c r="BP41" s="221">
        <v>7.0567500000000005E-2</v>
      </c>
      <c r="BQ41" s="221">
        <v>7.1492000000000005E-3</v>
      </c>
      <c r="BR41" s="221">
        <v>1.13524741081703E-2</v>
      </c>
      <c r="BS41" s="221">
        <v>2.2683013189342249E-3</v>
      </c>
      <c r="BT41" s="221">
        <v>9.8526334425068779E-3</v>
      </c>
      <c r="BU41" s="221">
        <v>1.4837213419491899</v>
      </c>
      <c r="BV41" s="221">
        <v>9.3414357794104603</v>
      </c>
      <c r="BW41" s="221">
        <v>0.49234309993803699</v>
      </c>
      <c r="BX41" s="221">
        <v>19.069221917323201</v>
      </c>
      <c r="BY41" s="221">
        <v>1.5427458617331999</v>
      </c>
      <c r="BZ41" s="221">
        <v>14.3065769673365</v>
      </c>
      <c r="CA41" s="221">
        <v>2.4163901920863902</v>
      </c>
      <c r="CB41" s="221">
        <v>5.1613579641610601</v>
      </c>
      <c r="CC41" s="221">
        <v>0.84336549526422999</v>
      </c>
      <c r="CD41" s="221">
        <v>1.5615030539081201</v>
      </c>
      <c r="CE41" s="221">
        <v>0.38114897760467398</v>
      </c>
      <c r="CF41" s="221">
        <v>1.3619589271488</v>
      </c>
      <c r="CG41" s="221">
        <v>0.48896521200318699</v>
      </c>
      <c r="CH41" s="221">
        <v>0.12619456492874201</v>
      </c>
      <c r="CI41" s="221">
        <v>0.49380897583429201</v>
      </c>
      <c r="CJ41" s="221">
        <v>6.4129414888908595E-2</v>
      </c>
      <c r="CK41" s="221">
        <v>0.376382225369567</v>
      </c>
      <c r="CL41" s="221">
        <v>7.7602903425688194E-2</v>
      </c>
      <c r="CM41" s="221">
        <v>0.15689121005576676</v>
      </c>
      <c r="CN41" s="221">
        <v>3.0729662742321001E-2</v>
      </c>
      <c r="CO41" s="221">
        <v>0.17476498185358899</v>
      </c>
      <c r="CP41" s="221">
        <v>1.36632734354253E-2</v>
      </c>
      <c r="CQ41" s="221">
        <v>0.46263609807913603</v>
      </c>
      <c r="CR41" s="221">
        <v>0.1012852969815</v>
      </c>
      <c r="CS41" s="221">
        <v>0.27132778613791297</v>
      </c>
      <c r="CT41" s="221">
        <v>2.95565194299371E-2</v>
      </c>
    </row>
    <row r="42" spans="1:98" x14ac:dyDescent="0.35">
      <c r="A42" s="301" t="s">
        <v>1444</v>
      </c>
      <c r="B42" s="222">
        <v>1959.34</v>
      </c>
      <c r="C42" s="224">
        <v>380</v>
      </c>
      <c r="D42" s="221">
        <v>48.63</v>
      </c>
      <c r="E42" s="221">
        <v>2.4649999999999999</v>
      </c>
      <c r="F42" s="221">
        <v>11.131</v>
      </c>
      <c r="G42" s="221">
        <v>6.3E-2</v>
      </c>
      <c r="H42" s="221">
        <v>0.97199999999999998</v>
      </c>
      <c r="I42" s="221">
        <v>10.464</v>
      </c>
      <c r="J42" s="221">
        <v>0.19400000000000001</v>
      </c>
      <c r="K42" s="221">
        <v>12.241</v>
      </c>
      <c r="L42" s="221">
        <v>10.737</v>
      </c>
      <c r="M42" s="221">
        <v>1.877</v>
      </c>
      <c r="N42" s="222">
        <v>2.8292181069958899E-2</v>
      </c>
      <c r="O42" s="221">
        <v>0.47199999999999998</v>
      </c>
      <c r="P42" s="221">
        <v>0.26300000000000001</v>
      </c>
      <c r="Q42" s="222">
        <v>5.0325788751714701E-2</v>
      </c>
      <c r="R42" s="222">
        <v>2.1947873799725699E-2</v>
      </c>
      <c r="S42" s="222">
        <v>0.249228395061728</v>
      </c>
      <c r="T42" s="221">
        <v>99.858794238683103</v>
      </c>
      <c r="U42" s="221">
        <v>111.723087242524</v>
      </c>
      <c r="V42" s="224">
        <v>0.48899999999999999</v>
      </c>
      <c r="W42" s="221">
        <v>2.7474900434624501</v>
      </c>
      <c r="X42" s="221">
        <v>1.55067612493975</v>
      </c>
      <c r="Y42" s="221">
        <v>27.049039780521301</v>
      </c>
      <c r="Z42" s="221">
        <v>275.04286694101501</v>
      </c>
      <c r="AA42" s="221">
        <v>9.09636488340192</v>
      </c>
      <c r="AB42" s="221">
        <v>343.04698216735301</v>
      </c>
      <c r="AC42" s="221">
        <v>19.2558299039781</v>
      </c>
      <c r="AD42" s="221">
        <v>135.35665294924601</v>
      </c>
      <c r="AE42" s="221">
        <v>14.163237311385499</v>
      </c>
      <c r="AF42" s="221">
        <v>66.426578126224598</v>
      </c>
      <c r="AG42" s="221">
        <v>15.2177640603567</v>
      </c>
      <c r="AH42" s="221">
        <v>35.219478737997299</v>
      </c>
      <c r="AI42" s="221">
        <v>4.6810699588477398</v>
      </c>
      <c r="AJ42" s="221">
        <v>22.136488340191999</v>
      </c>
      <c r="AK42" s="221">
        <v>5.4441015089163196</v>
      </c>
      <c r="AL42" s="221">
        <v>1.8089849108367599</v>
      </c>
      <c r="AM42" s="221">
        <v>5.10116598079561</v>
      </c>
      <c r="AN42" s="221">
        <v>0.77932098765432101</v>
      </c>
      <c r="AO42" s="221">
        <v>4.32098765432099</v>
      </c>
      <c r="AP42" s="221">
        <v>0.82733196159122102</v>
      </c>
      <c r="AQ42" s="221">
        <v>1.9633058984910801</v>
      </c>
      <c r="AR42" s="221">
        <v>0.27434842249657099</v>
      </c>
      <c r="AS42" s="221">
        <v>1.86042524005487</v>
      </c>
      <c r="AT42" s="221">
        <v>0.248628257887517</v>
      </c>
      <c r="AU42" s="221">
        <v>3.7551440329218102</v>
      </c>
      <c r="AV42" s="221">
        <v>0.801611796982168</v>
      </c>
      <c r="AW42" s="221">
        <v>0.99451303155006798</v>
      </c>
      <c r="AX42" s="221">
        <v>0.39694787379972601</v>
      </c>
      <c r="AY42" s="224">
        <v>16.64</v>
      </c>
      <c r="AZ42" s="224">
        <v>1245</v>
      </c>
      <c r="BA42" s="224">
        <v>87.26</v>
      </c>
      <c r="BB42" s="224">
        <v>67.594300000000004</v>
      </c>
      <c r="BC42" s="224">
        <v>1</v>
      </c>
      <c r="BD42" s="221">
        <v>7.8206161069766802</v>
      </c>
      <c r="BE42" s="224">
        <v>2.445E-2</v>
      </c>
      <c r="BF42" s="221">
        <v>5.2477059830132802E-2</v>
      </c>
      <c r="BG42" s="221">
        <v>0.16638754820603499</v>
      </c>
      <c r="BH42" s="221">
        <v>0.58842300000000003</v>
      </c>
      <c r="BI42" s="221">
        <v>6.3103999999999993E-2</v>
      </c>
      <c r="BJ42" s="221">
        <v>0.2259593</v>
      </c>
      <c r="BK42" s="221">
        <v>0.34635840000000001</v>
      </c>
      <c r="BL42" s="221">
        <v>3.0962400000000005E-2</v>
      </c>
      <c r="BM42" s="221">
        <v>0.35743720000000001</v>
      </c>
      <c r="BN42" s="221">
        <v>0.25124579999999996</v>
      </c>
      <c r="BO42" s="221">
        <v>0.13232849999999999</v>
      </c>
      <c r="BP42" s="221">
        <v>6.8676000000000001E-2</v>
      </c>
      <c r="BQ42" s="221">
        <v>7.7059000000000008E-3</v>
      </c>
      <c r="BR42" s="221">
        <v>1.0563383058984915E-2</v>
      </c>
      <c r="BS42" s="221">
        <v>2.7434842249657123E-3</v>
      </c>
      <c r="BT42" s="221">
        <v>1.1539274691358006E-2</v>
      </c>
      <c r="BU42" s="221">
        <v>1.2983539094650201</v>
      </c>
      <c r="BV42" s="221">
        <v>8.5263288751714708</v>
      </c>
      <c r="BW42" s="221">
        <v>0.49120370370370398</v>
      </c>
      <c r="BX42" s="221">
        <v>17.152349108367599</v>
      </c>
      <c r="BY42" s="221">
        <v>1.3093964334705099</v>
      </c>
      <c r="BZ42" s="221">
        <v>13.1295953360768</v>
      </c>
      <c r="CA42" s="221">
        <v>1.85255144032922</v>
      </c>
      <c r="CB42" s="221">
        <v>3.7132457172559601</v>
      </c>
      <c r="CC42" s="221">
        <v>0.78371484910836797</v>
      </c>
      <c r="CD42" s="221">
        <v>1.3418621399177</v>
      </c>
      <c r="CE42" s="221">
        <v>0.32720679012345699</v>
      </c>
      <c r="CF42" s="221">
        <v>1.4056670096021899</v>
      </c>
      <c r="CG42" s="221">
        <v>0.36584362139917698</v>
      </c>
      <c r="CH42" s="221">
        <v>0.108358196159122</v>
      </c>
      <c r="CI42" s="221">
        <v>0.47746913580246902</v>
      </c>
      <c r="CJ42" s="221">
        <v>6.0709104938271599E-2</v>
      </c>
      <c r="CK42" s="221">
        <v>0.351296296296296</v>
      </c>
      <c r="CL42" s="221">
        <v>7.1812414266117994E-2</v>
      </c>
      <c r="CM42" s="221">
        <v>0.16491769547325075</v>
      </c>
      <c r="CN42" s="221">
        <v>2.6529492455418399E-2</v>
      </c>
      <c r="CO42" s="221">
        <v>0.15832218792866901</v>
      </c>
      <c r="CP42" s="221">
        <v>2.7025891632373102E-2</v>
      </c>
      <c r="CQ42" s="221">
        <v>0.35298353909465002</v>
      </c>
      <c r="CR42" s="221">
        <v>0.11911951303155</v>
      </c>
      <c r="CS42" s="221">
        <v>0.36727366255144001</v>
      </c>
      <c r="CT42" s="221">
        <v>3.78688271604938E-2</v>
      </c>
    </row>
    <row r="43" spans="1:98" x14ac:dyDescent="0.35">
      <c r="A43" s="301" t="s">
        <v>1445</v>
      </c>
      <c r="B43" s="222">
        <v>1959.34</v>
      </c>
      <c r="C43" s="224">
        <v>380</v>
      </c>
      <c r="D43" s="221">
        <v>48.652000000000001</v>
      </c>
      <c r="E43" s="221">
        <v>2.194</v>
      </c>
      <c r="F43" s="221">
        <v>11.385</v>
      </c>
      <c r="G43" s="221">
        <v>7.9000000000000001E-2</v>
      </c>
      <c r="H43" s="221">
        <v>0.97</v>
      </c>
      <c r="I43" s="221">
        <v>10.459</v>
      </c>
      <c r="J43" s="221">
        <v>0.17100000000000001</v>
      </c>
      <c r="K43" s="221">
        <v>12.326000000000001</v>
      </c>
      <c r="L43" s="221">
        <v>10.574999999999999</v>
      </c>
      <c r="M43" s="221">
        <v>2.0710000000000002</v>
      </c>
      <c r="N43" s="222">
        <v>3.1432748538011701E-2</v>
      </c>
      <c r="O43" s="221">
        <v>0.34899999999999998</v>
      </c>
      <c r="P43" s="221">
        <v>0.28499999999999998</v>
      </c>
      <c r="Q43" s="222">
        <v>5.1427588579291403E-2</v>
      </c>
      <c r="R43" s="222">
        <v>1.6081871345029201E-2</v>
      </c>
      <c r="S43" s="222">
        <v>0.285087719298246</v>
      </c>
      <c r="T43" s="221">
        <v>99.900029927760599</v>
      </c>
      <c r="U43" s="221">
        <v>249.50167675969001</v>
      </c>
      <c r="V43" s="224">
        <v>0.48399999999999999</v>
      </c>
      <c r="W43" s="221">
        <v>2.8265649952343401</v>
      </c>
      <c r="X43" s="221">
        <v>1.2737619157870701</v>
      </c>
      <c r="Y43" s="221">
        <v>26.109391124870999</v>
      </c>
      <c r="Z43" s="221">
        <v>253.577571379429</v>
      </c>
      <c r="AA43" s="221">
        <v>6.4585483316133496</v>
      </c>
      <c r="AB43" s="221">
        <v>258.51393188854502</v>
      </c>
      <c r="AC43" s="221">
        <v>19.487444100447199</v>
      </c>
      <c r="AD43" s="221">
        <v>113.157894736842</v>
      </c>
      <c r="AE43" s="221">
        <v>9.7351221190230497</v>
      </c>
      <c r="AF43" s="221">
        <v>46.198789417351797</v>
      </c>
      <c r="AG43" s="221">
        <v>9.8211214310285495</v>
      </c>
      <c r="AH43" s="221">
        <v>25.051599587203299</v>
      </c>
      <c r="AI43" s="221">
        <v>3.3711730306157501</v>
      </c>
      <c r="AJ43" s="221">
        <v>16.761265909872701</v>
      </c>
      <c r="AK43" s="221">
        <v>4.5149638802889598</v>
      </c>
      <c r="AL43" s="221">
        <v>1.6683866529067799</v>
      </c>
      <c r="AM43" s="221">
        <v>4.7127622979016204</v>
      </c>
      <c r="AN43" s="221">
        <v>0.76453388372893005</v>
      </c>
      <c r="AO43" s="221">
        <v>4.0677674578603398</v>
      </c>
      <c r="AP43" s="221">
        <v>0.89611283109735096</v>
      </c>
      <c r="AQ43" s="221">
        <v>2.01238390092879</v>
      </c>
      <c r="AR43" s="221">
        <v>0.27863777089783298</v>
      </c>
      <c r="AS43" s="221">
        <v>1.5823873409012701</v>
      </c>
      <c r="AT43" s="221">
        <v>0.22961816305469601</v>
      </c>
      <c r="AU43" s="221">
        <v>2.58857929136567</v>
      </c>
      <c r="AV43" s="221">
        <v>0.55899552803577601</v>
      </c>
      <c r="AW43" s="221">
        <v>0.83419332645338795</v>
      </c>
      <c r="AX43" s="221">
        <v>0.24767801857585101</v>
      </c>
      <c r="AY43" s="224">
        <v>16.28</v>
      </c>
      <c r="AZ43" s="224">
        <v>1249</v>
      </c>
      <c r="BA43" s="224">
        <v>87.34</v>
      </c>
      <c r="BB43" s="224">
        <v>67.756100000000004</v>
      </c>
      <c r="BC43" s="224">
        <v>1</v>
      </c>
      <c r="BD43" s="221">
        <v>17.465117373178298</v>
      </c>
      <c r="BE43" s="224">
        <v>2.4199999999999999E-2</v>
      </c>
      <c r="BF43" s="221">
        <v>5.3987391408975897E-2</v>
      </c>
      <c r="BG43" s="221">
        <v>0.136674653563952</v>
      </c>
      <c r="BH43" s="221">
        <v>0.58868920000000002</v>
      </c>
      <c r="BI43" s="221">
        <v>5.6166399999999998E-2</v>
      </c>
      <c r="BJ43" s="221">
        <v>0.23111549999999997</v>
      </c>
      <c r="BK43" s="221">
        <v>0.34619289999999997</v>
      </c>
      <c r="BL43" s="221">
        <v>2.7291600000000006E-2</v>
      </c>
      <c r="BM43" s="221">
        <v>0.35991919999999999</v>
      </c>
      <c r="BN43" s="221">
        <v>0.24745499999999995</v>
      </c>
      <c r="BO43" s="221">
        <v>0.14600550000000001</v>
      </c>
      <c r="BP43" s="221">
        <v>5.0779500000000005E-2</v>
      </c>
      <c r="BQ43" s="221">
        <v>8.3505000000000003E-3</v>
      </c>
      <c r="BR43" s="221">
        <v>1.0794650842793263E-2</v>
      </c>
      <c r="BS43" s="221">
        <v>2.0102339181286501E-3</v>
      </c>
      <c r="BT43" s="221">
        <v>1.3199561403508791E-2</v>
      </c>
      <c r="BU43" s="221">
        <v>1.2532507739938099</v>
      </c>
      <c r="BV43" s="221">
        <v>7.8609047127623004</v>
      </c>
      <c r="BW43" s="221">
        <v>0.34876160990712102</v>
      </c>
      <c r="BX43" s="221">
        <v>12.925696594427199</v>
      </c>
      <c r="BY43" s="221">
        <v>1.3251461988304101</v>
      </c>
      <c r="BZ43" s="221">
        <v>10.9763157894737</v>
      </c>
      <c r="CA43" s="221">
        <v>1.27335397316821</v>
      </c>
      <c r="CB43" s="221">
        <v>2.5825123284299698</v>
      </c>
      <c r="CC43" s="221">
        <v>0.50578775369797002</v>
      </c>
      <c r="CD43" s="221">
        <v>0.95446594427244602</v>
      </c>
      <c r="CE43" s="221">
        <v>0.23564499484004101</v>
      </c>
      <c r="CF43" s="221">
        <v>1.06434038527692</v>
      </c>
      <c r="CG43" s="221">
        <v>0.30340557275541802</v>
      </c>
      <c r="CH43" s="221">
        <v>9.9936360509115904E-2</v>
      </c>
      <c r="CI43" s="221">
        <v>0.44111455108359099</v>
      </c>
      <c r="CJ43" s="221">
        <v>5.95571895424837E-2</v>
      </c>
      <c r="CK43" s="221">
        <v>0.33070949432404501</v>
      </c>
      <c r="CL43" s="221">
        <v>7.7782593739250103E-2</v>
      </c>
      <c r="CM43" s="221">
        <v>0.16904024767801837</v>
      </c>
      <c r="CN43" s="221">
        <v>2.69442724458204E-2</v>
      </c>
      <c r="CO43" s="221">
        <v>0.134661162710698</v>
      </c>
      <c r="CP43" s="221">
        <v>2.49594943240454E-2</v>
      </c>
      <c r="CQ43" s="221">
        <v>0.243326453388373</v>
      </c>
      <c r="CR43" s="221">
        <v>8.3066735466116301E-2</v>
      </c>
      <c r="CS43" s="221">
        <v>0.30806759545923601</v>
      </c>
      <c r="CT43" s="221">
        <v>2.3628482972136201E-2</v>
      </c>
    </row>
    <row r="44" spans="1:98" x14ac:dyDescent="0.35">
      <c r="A44" s="301" t="s">
        <v>1446</v>
      </c>
      <c r="B44" s="222">
        <v>1959.3409999999999</v>
      </c>
      <c r="C44" s="224">
        <v>245</v>
      </c>
      <c r="D44" s="221">
        <v>48.238</v>
      </c>
      <c r="E44" s="221">
        <v>2.4060000000000001</v>
      </c>
      <c r="F44" s="221">
        <v>11.449</v>
      </c>
      <c r="G44" s="221">
        <v>7.3999999999999996E-2</v>
      </c>
      <c r="H44" s="221">
        <v>0.96799999999999997</v>
      </c>
      <c r="I44" s="221">
        <v>10.464</v>
      </c>
      <c r="J44" s="221">
        <v>0.214</v>
      </c>
      <c r="K44" s="221">
        <v>12.148999999999999</v>
      </c>
      <c r="L44" s="221">
        <v>11</v>
      </c>
      <c r="M44" s="221">
        <v>1.984</v>
      </c>
      <c r="N44" s="222">
        <v>2.46707638279192E-2</v>
      </c>
      <c r="O44" s="221">
        <v>0.29299999999999998</v>
      </c>
      <c r="P44" s="221">
        <v>0.32900000000000001</v>
      </c>
      <c r="Q44" s="222">
        <v>5.6321334503950798E-2</v>
      </c>
      <c r="R44" s="222">
        <v>8.5162423178226504E-3</v>
      </c>
      <c r="S44" s="222">
        <v>0.30228270412642699</v>
      </c>
      <c r="T44" s="221">
        <v>99.959791044776097</v>
      </c>
      <c r="U44" s="221">
        <v>316.44115967248001</v>
      </c>
      <c r="V44" s="224">
        <v>0.43</v>
      </c>
      <c r="W44" s="221">
        <v>3.1046929849809701</v>
      </c>
      <c r="X44" s="221">
        <v>0.94022576572490801</v>
      </c>
      <c r="Y44" s="221">
        <v>28.612818261632999</v>
      </c>
      <c r="Z44" s="221">
        <v>282.827041264267</v>
      </c>
      <c r="AA44" s="221">
        <v>5.0570676031606698</v>
      </c>
      <c r="AB44" s="221">
        <v>242.76558384547801</v>
      </c>
      <c r="AC44" s="221">
        <v>17.910447761194</v>
      </c>
      <c r="AD44" s="221">
        <v>95.039508340649704</v>
      </c>
      <c r="AE44" s="221">
        <v>7.8226514486391601</v>
      </c>
      <c r="AF44" s="221">
        <v>33.062342038300301</v>
      </c>
      <c r="AG44" s="221">
        <v>8.2177348551360794</v>
      </c>
      <c r="AH44" s="221">
        <v>20.614574187884099</v>
      </c>
      <c r="AI44" s="221">
        <v>3.1870061457418801</v>
      </c>
      <c r="AJ44" s="221">
        <v>16.690079016681299</v>
      </c>
      <c r="AK44" s="221">
        <v>4.7497805092186098</v>
      </c>
      <c r="AL44" s="221">
        <v>1.8086040386303801</v>
      </c>
      <c r="AM44" s="221">
        <v>4.3283582089552199</v>
      </c>
      <c r="AN44" s="221">
        <v>0.73309920983318699</v>
      </c>
      <c r="AO44" s="221">
        <v>4.38981562774363</v>
      </c>
      <c r="AP44" s="221">
        <v>0.808604038630378</v>
      </c>
      <c r="AQ44" s="221">
        <v>1.9578577699736599</v>
      </c>
      <c r="AR44" s="221">
        <v>0.25724319578577698</v>
      </c>
      <c r="AS44" s="221">
        <v>1.6593503072870901</v>
      </c>
      <c r="AT44" s="221">
        <v>0.219490781387182</v>
      </c>
      <c r="AU44" s="221">
        <v>2.5812115891132601</v>
      </c>
      <c r="AV44" s="221">
        <v>0.43634767339771702</v>
      </c>
      <c r="AW44" s="221">
        <v>0.89552238805970097</v>
      </c>
      <c r="AX44" s="221">
        <v>0.21334503950834099</v>
      </c>
      <c r="AY44" s="224">
        <v>13.9</v>
      </c>
      <c r="AZ44" s="224">
        <v>1244</v>
      </c>
      <c r="BA44" s="224">
        <v>87.24</v>
      </c>
      <c r="BB44" s="224">
        <v>67.428799999999995</v>
      </c>
      <c r="BC44" s="224">
        <v>1</v>
      </c>
      <c r="BD44" s="221">
        <v>22.1508811770736</v>
      </c>
      <c r="BE44" s="224">
        <v>2.1499999999999998E-2</v>
      </c>
      <c r="BF44" s="221">
        <v>5.9299636013136599E-2</v>
      </c>
      <c r="BG44" s="221">
        <v>0.100886224662283</v>
      </c>
      <c r="BH44" s="221">
        <v>0.58367979999999997</v>
      </c>
      <c r="BI44" s="221">
        <v>6.1593600000000005E-2</v>
      </c>
      <c r="BJ44" s="221">
        <v>0.23241469999999997</v>
      </c>
      <c r="BK44" s="221">
        <v>0.34635840000000001</v>
      </c>
      <c r="BL44" s="221">
        <v>3.4154400000000001E-2</v>
      </c>
      <c r="BM44" s="221">
        <v>0.35475079999999998</v>
      </c>
      <c r="BN44" s="221">
        <v>0.25739999999999996</v>
      </c>
      <c r="BO44" s="221">
        <v>0.139872</v>
      </c>
      <c r="BP44" s="221">
        <v>4.2631500000000003E-2</v>
      </c>
      <c r="BQ44" s="221">
        <v>9.639700000000001E-3</v>
      </c>
      <c r="BR44" s="221">
        <v>1.1821848112379272E-2</v>
      </c>
      <c r="BS44" s="221">
        <v>1.0645302897278313E-3</v>
      </c>
      <c r="BT44" s="221">
        <v>1.399568920105357E-2</v>
      </c>
      <c r="BU44" s="221">
        <v>1.37341527655838</v>
      </c>
      <c r="BV44" s="221">
        <v>8.7676382791922691</v>
      </c>
      <c r="BW44" s="221">
        <v>0.27308165057067602</v>
      </c>
      <c r="BX44" s="221">
        <v>12.138279192273901</v>
      </c>
      <c r="BY44" s="221">
        <v>1.21791044776119</v>
      </c>
      <c r="BZ44" s="221">
        <v>9.2188323090430195</v>
      </c>
      <c r="CA44" s="221">
        <v>1.023202809482</v>
      </c>
      <c r="CB44" s="221">
        <v>1.8481849199409901</v>
      </c>
      <c r="CC44" s="221">
        <v>0.42321334503950803</v>
      </c>
      <c r="CD44" s="221">
        <v>0.78541527655838494</v>
      </c>
      <c r="CE44" s="221">
        <v>0.222771729587357</v>
      </c>
      <c r="CF44" s="221">
        <v>1.05982001755926</v>
      </c>
      <c r="CG44" s="221">
        <v>0.31918525021949101</v>
      </c>
      <c r="CH44" s="221">
        <v>0.10833538191396</v>
      </c>
      <c r="CI44" s="221">
        <v>0.40513432835820901</v>
      </c>
      <c r="CJ44" s="221">
        <v>5.7108428446005298E-2</v>
      </c>
      <c r="CK44" s="221">
        <v>0.35689201053555802</v>
      </c>
      <c r="CL44" s="221">
        <v>7.0186830553116794E-2</v>
      </c>
      <c r="CM44" s="221">
        <v>0.16446005267778743</v>
      </c>
      <c r="CN44" s="221">
        <v>2.4875417032484599E-2</v>
      </c>
      <c r="CO44" s="221">
        <v>0.14121071115013201</v>
      </c>
      <c r="CP44" s="221">
        <v>2.38586479367867E-2</v>
      </c>
      <c r="CQ44" s="221">
        <v>0.24263388937664601</v>
      </c>
      <c r="CR44" s="221">
        <v>6.4841264266900803E-2</v>
      </c>
      <c r="CS44" s="221">
        <v>0.33071641791044798</v>
      </c>
      <c r="CT44" s="221">
        <v>2.0353116769095701E-2</v>
      </c>
    </row>
    <row r="45" spans="1:98" x14ac:dyDescent="0.35">
      <c r="A45" s="301" t="s">
        <v>1447</v>
      </c>
      <c r="B45" s="222">
        <v>1959.3409999999999</v>
      </c>
      <c r="C45" s="224">
        <v>245</v>
      </c>
      <c r="D45" s="221">
        <v>48.557000000000002</v>
      </c>
      <c r="E45" s="221">
        <v>2.2850000000000001</v>
      </c>
      <c r="F45" s="221">
        <v>11.451000000000001</v>
      </c>
      <c r="G45" s="221">
        <v>8.4000000000000005E-2</v>
      </c>
      <c r="H45" s="221">
        <v>0.99099999999999999</v>
      </c>
      <c r="I45" s="221">
        <v>10.441000000000001</v>
      </c>
      <c r="J45" s="221">
        <v>0.191</v>
      </c>
      <c r="K45" s="221">
        <v>12.705</v>
      </c>
      <c r="L45" s="221">
        <v>10.076000000000001</v>
      </c>
      <c r="M45" s="221">
        <v>2.0609999999999999</v>
      </c>
      <c r="N45" s="222">
        <v>8.7219054008721899E-3</v>
      </c>
      <c r="O45" s="221">
        <v>0.434</v>
      </c>
      <c r="P45" s="221">
        <v>0.26300000000000001</v>
      </c>
      <c r="Q45" s="222">
        <v>5.9543777255954403E-2</v>
      </c>
      <c r="R45" s="222">
        <v>1.5514927876551499E-2</v>
      </c>
      <c r="S45" s="222">
        <v>0.21779604159678001</v>
      </c>
      <c r="T45" s="221">
        <v>99.840576652130196</v>
      </c>
      <c r="U45" s="221">
        <v>61.3644131942306</v>
      </c>
      <c r="V45" s="224">
        <v>0.46200000000000002</v>
      </c>
      <c r="W45" s="221">
        <v>2.7666554678471198</v>
      </c>
      <c r="X45" s="221">
        <v>1.1793943099716</v>
      </c>
      <c r="Y45" s="221">
        <v>22.458906407245902</v>
      </c>
      <c r="Z45" s="221">
        <v>246.33512244213401</v>
      </c>
      <c r="AA45" s="221">
        <v>8.6883596108688401</v>
      </c>
      <c r="AB45" s="221">
        <v>259.19154646091903</v>
      </c>
      <c r="AC45" s="221">
        <v>14.4582354914458</v>
      </c>
      <c r="AD45" s="221">
        <v>97.014424689701499</v>
      </c>
      <c r="AE45" s="221">
        <v>8.2522643408252296</v>
      </c>
      <c r="AF45" s="221">
        <v>39.995602739854696</v>
      </c>
      <c r="AG45" s="221">
        <v>8.9064072458906391</v>
      </c>
      <c r="AH45" s="221">
        <v>24.790338812479</v>
      </c>
      <c r="AI45" s="221">
        <v>3.2371687353237202</v>
      </c>
      <c r="AJ45" s="221">
        <v>19.7249245219725</v>
      </c>
      <c r="AK45" s="221">
        <v>4.2603153304260299</v>
      </c>
      <c r="AL45" s="221">
        <v>1.4424689701442499</v>
      </c>
      <c r="AM45" s="221">
        <v>4.6125461254612601</v>
      </c>
      <c r="AN45" s="221">
        <v>0.58705132505870505</v>
      </c>
      <c r="AO45" s="221">
        <v>3.26232807782623</v>
      </c>
      <c r="AP45" s="221">
        <v>0.67930224756793001</v>
      </c>
      <c r="AQ45" s="221">
        <v>1.5431063401543099</v>
      </c>
      <c r="AR45" s="221">
        <v>0.213015766521302</v>
      </c>
      <c r="AS45" s="221">
        <v>1.2495806776249601</v>
      </c>
      <c r="AT45" s="221">
        <v>0.18198591076819901</v>
      </c>
      <c r="AU45" s="221">
        <v>2.4823884602482398</v>
      </c>
      <c r="AV45" s="221">
        <v>0.48641395504864099</v>
      </c>
      <c r="AW45" s="221">
        <v>0.36900369003689998</v>
      </c>
      <c r="AX45" s="221">
        <v>0.22559543777256</v>
      </c>
      <c r="AY45" s="224">
        <v>19.239999999999998</v>
      </c>
      <c r="AZ45" s="224">
        <v>1259</v>
      </c>
      <c r="BA45" s="224">
        <v>87.7</v>
      </c>
      <c r="BB45" s="224">
        <v>68.451400000000007</v>
      </c>
      <c r="BC45" s="224">
        <v>1</v>
      </c>
      <c r="BD45" s="221">
        <v>4.2955089235961399</v>
      </c>
      <c r="BE45" s="224">
        <v>2.3099999999999999E-2</v>
      </c>
      <c r="BF45" s="221">
        <v>5.2843119435880097E-2</v>
      </c>
      <c r="BG45" s="221">
        <v>0.12654900945995301</v>
      </c>
      <c r="BH45" s="221">
        <v>0.5875397</v>
      </c>
      <c r="BI45" s="221">
        <v>5.8496000000000006E-2</v>
      </c>
      <c r="BJ45" s="221">
        <v>0.2324553</v>
      </c>
      <c r="BK45" s="221">
        <v>0.34559709999999999</v>
      </c>
      <c r="BL45" s="221">
        <v>3.0483600000000003E-2</v>
      </c>
      <c r="BM45" s="221">
        <v>0.37098599999999998</v>
      </c>
      <c r="BN45" s="221">
        <v>0.23577839999999997</v>
      </c>
      <c r="BO45" s="221">
        <v>0.14530049999999997</v>
      </c>
      <c r="BP45" s="221">
        <v>6.3147000000000009E-2</v>
      </c>
      <c r="BQ45" s="221">
        <v>7.7059000000000008E-3</v>
      </c>
      <c r="BR45" s="221">
        <v>1.2498238846024828E-2</v>
      </c>
      <c r="BS45" s="221">
        <v>1.9393659845689374E-3</v>
      </c>
      <c r="BT45" s="221">
        <v>1.0083956725930914E-2</v>
      </c>
      <c r="BU45" s="221">
        <v>1.0780275075478001</v>
      </c>
      <c r="BV45" s="221">
        <v>7.6363887957061403</v>
      </c>
      <c r="BW45" s="221">
        <v>0.469171418986917</v>
      </c>
      <c r="BX45" s="221">
        <v>12.959577323046</v>
      </c>
      <c r="BY45" s="221">
        <v>0.98316001341831605</v>
      </c>
      <c r="BZ45" s="221">
        <v>9.4103991949010393</v>
      </c>
      <c r="CA45" s="221">
        <v>1.07939617577994</v>
      </c>
      <c r="CB45" s="221">
        <v>2.2357541931578799</v>
      </c>
      <c r="CC45" s="221">
        <v>0.458679973163368</v>
      </c>
      <c r="CD45" s="221">
        <v>0.94451190875545099</v>
      </c>
      <c r="CE45" s="221">
        <v>0.22627809459912801</v>
      </c>
      <c r="CF45" s="221">
        <v>1.2525327071452499</v>
      </c>
      <c r="CG45" s="221">
        <v>0.28629319020462901</v>
      </c>
      <c r="CH45" s="221">
        <v>8.6403891311640404E-2</v>
      </c>
      <c r="CI45" s="221">
        <v>0.43173431734317302</v>
      </c>
      <c r="CJ45" s="221">
        <v>4.57312982220731E-2</v>
      </c>
      <c r="CK45" s="221">
        <v>0.26522727272727298</v>
      </c>
      <c r="CL45" s="221">
        <v>5.8963435088896399E-2</v>
      </c>
      <c r="CM45" s="221">
        <v>0.12962093257296203</v>
      </c>
      <c r="CN45" s="221">
        <v>2.0598624622609901E-2</v>
      </c>
      <c r="CO45" s="221">
        <v>0.106339315665884</v>
      </c>
      <c r="CP45" s="221">
        <v>1.9781868500503199E-2</v>
      </c>
      <c r="CQ45" s="221">
        <v>0.233344515263334</v>
      </c>
      <c r="CR45" s="221">
        <v>7.2281113720228093E-2</v>
      </c>
      <c r="CS45" s="221">
        <v>0.136273062730627</v>
      </c>
      <c r="CT45" s="221">
        <v>2.1521804763502201E-2</v>
      </c>
    </row>
    <row r="46" spans="1:98" x14ac:dyDescent="0.35">
      <c r="A46" s="301" t="s">
        <v>1448</v>
      </c>
      <c r="B46" s="222">
        <v>1959.3409999999999</v>
      </c>
      <c r="C46" s="224">
        <v>245</v>
      </c>
      <c r="D46" s="221">
        <v>48.213000000000001</v>
      </c>
      <c r="E46" s="221">
        <v>2.4060000000000001</v>
      </c>
      <c r="F46" s="221">
        <v>11.381</v>
      </c>
      <c r="G46" s="221">
        <v>6.4000000000000001E-2</v>
      </c>
      <c r="H46" s="221">
        <v>1.0109999999999999</v>
      </c>
      <c r="I46" s="221">
        <v>10.429</v>
      </c>
      <c r="J46" s="221">
        <v>0.184</v>
      </c>
      <c r="K46" s="221">
        <v>12.657</v>
      </c>
      <c r="L46" s="221">
        <v>10.458</v>
      </c>
      <c r="M46" s="221">
        <v>2.165</v>
      </c>
      <c r="N46" s="222">
        <v>2.2365847436006499E-2</v>
      </c>
      <c r="O46" s="221">
        <v>0.33300000000000002</v>
      </c>
      <c r="P46" s="221">
        <v>0.26100000000000001</v>
      </c>
      <c r="Q46" s="222">
        <v>5.74028403775831E-2</v>
      </c>
      <c r="R46" s="222">
        <v>1.16506505655243E-2</v>
      </c>
      <c r="S46" s="222">
        <v>0.28182668594268201</v>
      </c>
      <c r="T46" s="221">
        <v>99.935246024321799</v>
      </c>
      <c r="U46" s="221">
        <v>344.75314487530301</v>
      </c>
      <c r="V46" s="224">
        <v>0.439</v>
      </c>
      <c r="W46" s="221">
        <v>2.7394266281907802</v>
      </c>
      <c r="X46" s="221">
        <v>0.97406379140103805</v>
      </c>
      <c r="Y46" s="221">
        <v>24.7470022961136</v>
      </c>
      <c r="Z46" s="221">
        <v>282.60056127221702</v>
      </c>
      <c r="AA46" s="221">
        <v>5.3490943107407096</v>
      </c>
      <c r="AB46" s="221">
        <v>286.56348328939498</v>
      </c>
      <c r="AC46" s="221">
        <v>18.504974912832701</v>
      </c>
      <c r="AD46" s="221">
        <v>131.932987498937</v>
      </c>
      <c r="AE46" s="221">
        <v>7.6877285483459499</v>
      </c>
      <c r="AF46" s="221">
        <v>42.601302830288397</v>
      </c>
      <c r="AG46" s="221">
        <v>8.5976698698869001</v>
      </c>
      <c r="AH46" s="221">
        <v>24.313291946594099</v>
      </c>
      <c r="AI46" s="221">
        <v>3.5377157921592</v>
      </c>
      <c r="AJ46" s="221">
        <v>18.964197635853399</v>
      </c>
      <c r="AK46" s="221">
        <v>5.0004252062250201</v>
      </c>
      <c r="AL46" s="221">
        <v>1.8198826430819</v>
      </c>
      <c r="AM46" s="221">
        <v>4.6432519772089504</v>
      </c>
      <c r="AN46" s="221">
        <v>0.67862913513053802</v>
      </c>
      <c r="AO46" s="221">
        <v>4.4646653627009103</v>
      </c>
      <c r="AP46" s="221">
        <v>0.86146781188876598</v>
      </c>
      <c r="AQ46" s="221">
        <v>1.7603537715792199</v>
      </c>
      <c r="AR46" s="221">
        <v>0.27553363381239898</v>
      </c>
      <c r="AS46" s="221">
        <v>1.3521557955608501</v>
      </c>
      <c r="AT46" s="221">
        <v>0.256824559911557</v>
      </c>
      <c r="AU46" s="221">
        <v>3.0444765711369999</v>
      </c>
      <c r="AV46" s="221">
        <v>0.44646653627009097</v>
      </c>
      <c r="AW46" s="221">
        <v>0.72285058253252799</v>
      </c>
      <c r="AX46" s="221">
        <v>0.26617909686197799</v>
      </c>
      <c r="AY46" s="224">
        <v>17.59</v>
      </c>
      <c r="AZ46" s="224">
        <v>1259</v>
      </c>
      <c r="BA46" s="224">
        <v>87.8</v>
      </c>
      <c r="BB46" s="224">
        <v>68.394400000000005</v>
      </c>
      <c r="BC46" s="224">
        <v>1</v>
      </c>
      <c r="BD46" s="221">
        <v>24.1327201412712</v>
      </c>
      <c r="BE46" s="224">
        <v>2.1950000000000001E-2</v>
      </c>
      <c r="BF46" s="221">
        <v>5.2323048598443903E-2</v>
      </c>
      <c r="BG46" s="221">
        <v>0.104517044817331</v>
      </c>
      <c r="BH46" s="221">
        <v>0.58337729999999999</v>
      </c>
      <c r="BI46" s="221">
        <v>6.1593600000000005E-2</v>
      </c>
      <c r="BJ46" s="221">
        <v>0.2310343</v>
      </c>
      <c r="BK46" s="221">
        <v>0.3451999</v>
      </c>
      <c r="BL46" s="221">
        <v>2.9366400000000004E-2</v>
      </c>
      <c r="BM46" s="221">
        <v>0.36958439999999998</v>
      </c>
      <c r="BN46" s="221">
        <v>0.24471719999999997</v>
      </c>
      <c r="BO46" s="221">
        <v>0.15263249999999998</v>
      </c>
      <c r="BP46" s="221">
        <v>4.8451500000000008E-2</v>
      </c>
      <c r="BQ46" s="221">
        <v>7.647300000000001E-3</v>
      </c>
      <c r="BR46" s="221">
        <v>1.2048856195254691E-2</v>
      </c>
      <c r="BS46" s="221">
        <v>1.4563313206905374E-3</v>
      </c>
      <c r="BT46" s="221">
        <v>1.3048575559146177E-2</v>
      </c>
      <c r="BU46" s="221">
        <v>1.1878561102134499</v>
      </c>
      <c r="BV46" s="221">
        <v>8.7606173994387309</v>
      </c>
      <c r="BW46" s="221">
        <v>0.28885109277999799</v>
      </c>
      <c r="BX46" s="221">
        <v>14.3281741644698</v>
      </c>
      <c r="BY46" s="221">
        <v>1.25833829407263</v>
      </c>
      <c r="BZ46" s="221">
        <v>12.7974997873969</v>
      </c>
      <c r="CA46" s="221">
        <v>1.0055548941236501</v>
      </c>
      <c r="CB46" s="221">
        <v>2.3814128282131199</v>
      </c>
      <c r="CC46" s="221">
        <v>0.44277999829917503</v>
      </c>
      <c r="CD46" s="221">
        <v>0.92633642316523501</v>
      </c>
      <c r="CE46" s="221">
        <v>0.247286333871928</v>
      </c>
      <c r="CF46" s="221">
        <v>1.20422654987669</v>
      </c>
      <c r="CG46" s="221">
        <v>0.33602857385832102</v>
      </c>
      <c r="CH46" s="221">
        <v>0.109010970320606</v>
      </c>
      <c r="CI46" s="221">
        <v>0.43460838506675697</v>
      </c>
      <c r="CJ46" s="221">
        <v>5.2865209626668901E-2</v>
      </c>
      <c r="CK46" s="221">
        <v>0.36297729398758399</v>
      </c>
      <c r="CL46" s="221">
        <v>7.4775406071944897E-2</v>
      </c>
      <c r="CM46" s="221">
        <v>0.14786971681265448</v>
      </c>
      <c r="CN46" s="221">
        <v>2.6644102389658999E-2</v>
      </c>
      <c r="CO46" s="221">
        <v>0.115068458202228</v>
      </c>
      <c r="CP46" s="221">
        <v>2.7916829662386299E-2</v>
      </c>
      <c r="CQ46" s="221">
        <v>0.28618079768687799</v>
      </c>
      <c r="CR46" s="221">
        <v>6.6344927289735497E-2</v>
      </c>
      <c r="CS46" s="221">
        <v>0.26694872012926302</v>
      </c>
      <c r="CT46" s="221">
        <v>2.5393485840632699E-2</v>
      </c>
    </row>
    <row r="47" spans="1:98" x14ac:dyDescent="0.35">
      <c r="A47" s="301" t="s">
        <v>1449</v>
      </c>
      <c r="B47" s="222">
        <v>1959.3409999999999</v>
      </c>
      <c r="C47" s="224">
        <v>245</v>
      </c>
      <c r="D47" s="221">
        <v>48.101999999999997</v>
      </c>
      <c r="E47" s="221">
        <v>2.484</v>
      </c>
      <c r="F47" s="221">
        <v>11.842000000000001</v>
      </c>
      <c r="G47" s="221">
        <v>0.112</v>
      </c>
      <c r="H47" s="221">
        <v>0.94299999999999995</v>
      </c>
      <c r="I47" s="221">
        <v>10.483000000000001</v>
      </c>
      <c r="J47" s="221">
        <v>0.19800000000000001</v>
      </c>
      <c r="K47" s="221">
        <v>11.917999999999999</v>
      </c>
      <c r="L47" s="221">
        <v>10.747999999999999</v>
      </c>
      <c r="M47" s="221">
        <v>1.9770000000000001</v>
      </c>
      <c r="N47" s="222">
        <v>3.96876435461644E-2</v>
      </c>
      <c r="O47" s="221">
        <v>0.41299999999999998</v>
      </c>
      <c r="P47" s="221">
        <v>0.31900000000000001</v>
      </c>
      <c r="Q47" s="222">
        <v>7.0188332567753794E-2</v>
      </c>
      <c r="R47" s="222">
        <v>1.46991272393202E-2</v>
      </c>
      <c r="S47" s="222">
        <v>0.27579237482774499</v>
      </c>
      <c r="T47" s="221">
        <v>99.939367478180998</v>
      </c>
      <c r="U47" s="221">
        <v>333.25624691249101</v>
      </c>
      <c r="V47" s="224">
        <v>0.46</v>
      </c>
      <c r="W47" s="221">
        <v>2.9817704413160402</v>
      </c>
      <c r="X47" s="221">
        <v>1.24286888413995</v>
      </c>
      <c r="Y47" s="221">
        <v>28.847037207165801</v>
      </c>
      <c r="Z47" s="221">
        <v>301.09324758842399</v>
      </c>
      <c r="AA47" s="221">
        <v>8.3693155718879204</v>
      </c>
      <c r="AB47" s="221">
        <v>319.44878272852498</v>
      </c>
      <c r="AC47" s="221">
        <v>20.101056499770301</v>
      </c>
      <c r="AD47" s="221">
        <v>126.375746440055</v>
      </c>
      <c r="AE47" s="221">
        <v>13.752870923288899</v>
      </c>
      <c r="AF47" s="221">
        <v>76.973105419083893</v>
      </c>
      <c r="AG47" s="221">
        <v>13.6334405144695</v>
      </c>
      <c r="AH47" s="221">
        <v>28.764354616444599</v>
      </c>
      <c r="AI47" s="221">
        <v>4.0330730362884699</v>
      </c>
      <c r="AJ47" s="221">
        <v>20.275608635737299</v>
      </c>
      <c r="AK47" s="221">
        <v>5.26412494258153</v>
      </c>
      <c r="AL47" s="221">
        <v>1.98438217730822</v>
      </c>
      <c r="AM47" s="221">
        <v>5.1814423518603601</v>
      </c>
      <c r="AN47" s="221">
        <v>0.86081763895268704</v>
      </c>
      <c r="AO47" s="221">
        <v>4.5842903077629797</v>
      </c>
      <c r="AP47" s="221">
        <v>0.88562241616904003</v>
      </c>
      <c r="AQ47" s="221">
        <v>2.0395039044556702</v>
      </c>
      <c r="AR47" s="221">
        <v>0.318787322002756</v>
      </c>
      <c r="AS47" s="221">
        <v>1.7914561322921501</v>
      </c>
      <c r="AT47" s="221">
        <v>0.23794212218649499</v>
      </c>
      <c r="AU47" s="221">
        <v>3.1051906293063798</v>
      </c>
      <c r="AV47" s="221">
        <v>0.92788240698208502</v>
      </c>
      <c r="AW47" s="221">
        <v>1.12080845199816</v>
      </c>
      <c r="AX47" s="221">
        <v>0.38309600367478203</v>
      </c>
      <c r="AY47" s="224">
        <v>8.85</v>
      </c>
      <c r="AZ47" s="224">
        <v>1239</v>
      </c>
      <c r="BA47" s="224">
        <v>87.01</v>
      </c>
      <c r="BB47" s="224">
        <v>66.965699999999998</v>
      </c>
      <c r="BC47" s="224">
        <v>0</v>
      </c>
      <c r="BD47" s="221">
        <v>23.327937283874402</v>
      </c>
      <c r="BE47" s="224">
        <v>2.3E-2</v>
      </c>
      <c r="BF47" s="221">
        <v>5.6951815429136403E-2</v>
      </c>
      <c r="BG47" s="221">
        <v>0.13335983126821599</v>
      </c>
      <c r="BH47" s="221">
        <v>0.58203419999999995</v>
      </c>
      <c r="BI47" s="221">
        <v>6.3590400000000005E-2</v>
      </c>
      <c r="BJ47" s="221">
        <v>0.24039259999999998</v>
      </c>
      <c r="BK47" s="221">
        <v>0.3469873</v>
      </c>
      <c r="BL47" s="221">
        <v>3.1600800000000005E-2</v>
      </c>
      <c r="BM47" s="221">
        <v>0.34800559999999997</v>
      </c>
      <c r="BN47" s="221">
        <v>0.25150319999999993</v>
      </c>
      <c r="BO47" s="221">
        <v>0.13937849999999999</v>
      </c>
      <c r="BP47" s="221">
        <v>6.0091500000000006E-2</v>
      </c>
      <c r="BQ47" s="221">
        <v>9.3467000000000012E-3</v>
      </c>
      <c r="BR47" s="221">
        <v>1.473253100597152E-2</v>
      </c>
      <c r="BS47" s="221">
        <v>1.837390904915025E-3</v>
      </c>
      <c r="BT47" s="221">
        <v>1.2769186954524593E-2</v>
      </c>
      <c r="BU47" s="221">
        <v>1.3846577859439599</v>
      </c>
      <c r="BV47" s="221">
        <v>9.3338906752411592</v>
      </c>
      <c r="BW47" s="221">
        <v>0.45194304088194798</v>
      </c>
      <c r="BX47" s="221">
        <v>15.972439136426299</v>
      </c>
      <c r="BY47" s="221">
        <v>1.3668718419843799</v>
      </c>
      <c r="BZ47" s="221">
        <v>12.258447404685301</v>
      </c>
      <c r="CA47" s="221">
        <v>1.7988755167661901</v>
      </c>
      <c r="CB47" s="221">
        <v>4.3027965929267902</v>
      </c>
      <c r="CC47" s="221">
        <v>0.70212218649517699</v>
      </c>
      <c r="CD47" s="221">
        <v>1.0959219108865399</v>
      </c>
      <c r="CE47" s="221">
        <v>0.28191180523656401</v>
      </c>
      <c r="CF47" s="221">
        <v>1.2875011483693199</v>
      </c>
      <c r="CG47" s="221">
        <v>0.35374919614147898</v>
      </c>
      <c r="CH47" s="221">
        <v>0.118864492420763</v>
      </c>
      <c r="CI47" s="221">
        <v>0.48498300413412898</v>
      </c>
      <c r="CJ47" s="221">
        <v>6.7057694074414295E-2</v>
      </c>
      <c r="CK47" s="221">
        <v>0.37270280202112999</v>
      </c>
      <c r="CL47" s="221">
        <v>7.6872025723472695E-2</v>
      </c>
      <c r="CM47" s="221">
        <v>0.17131832797427632</v>
      </c>
      <c r="CN47" s="221">
        <v>3.08267340376665E-2</v>
      </c>
      <c r="CO47" s="221">
        <v>0.152452916858062</v>
      </c>
      <c r="CP47" s="221">
        <v>2.5864308681671999E-2</v>
      </c>
      <c r="CQ47" s="221">
        <v>0.2918879191548</v>
      </c>
      <c r="CR47" s="221">
        <v>0.137883325677538</v>
      </c>
      <c r="CS47" s="221">
        <v>0.41391456132292098</v>
      </c>
      <c r="CT47" s="221">
        <v>3.6547358750574202E-2</v>
      </c>
    </row>
    <row r="48" spans="1:98" x14ac:dyDescent="0.35">
      <c r="A48" s="301" t="s">
        <v>1450</v>
      </c>
      <c r="B48" s="222">
        <v>1959.3409999999999</v>
      </c>
      <c r="C48" s="224">
        <v>245</v>
      </c>
      <c r="D48" s="221">
        <v>48.862000000000002</v>
      </c>
      <c r="E48" s="221">
        <v>2.39</v>
      </c>
      <c r="F48" s="221">
        <v>12.16</v>
      </c>
      <c r="G48" s="221">
        <v>0.11700000000000001</v>
      </c>
      <c r="H48" s="221">
        <v>0.97599999999999998</v>
      </c>
      <c r="I48" s="221">
        <v>10.442</v>
      </c>
      <c r="J48" s="221">
        <v>0.161</v>
      </c>
      <c r="K48" s="221">
        <v>11.87</v>
      </c>
      <c r="L48" s="221">
        <v>9.1590000000000007</v>
      </c>
      <c r="M48" s="221">
        <v>2.4870000000000001</v>
      </c>
      <c r="N48" s="222">
        <v>6.4581028065587007E-2</v>
      </c>
      <c r="O48" s="221">
        <v>0.63300000000000001</v>
      </c>
      <c r="P48" s="221">
        <v>0.26400000000000001</v>
      </c>
      <c r="Q48" s="222">
        <v>5.4119303892968498E-2</v>
      </c>
      <c r="R48" s="222">
        <v>1.62961472688864E-2</v>
      </c>
      <c r="S48" s="222">
        <v>0.250176038627905</v>
      </c>
      <c r="T48" s="221">
        <v>99.906172517855396</v>
      </c>
      <c r="U48" s="221">
        <v>656.13450590130799</v>
      </c>
      <c r="V48" s="224">
        <v>0.47899999999999998</v>
      </c>
      <c r="W48" s="221">
        <v>3.2670064304795998</v>
      </c>
      <c r="X48" s="221">
        <v>1.65887358540371</v>
      </c>
      <c r="Y48" s="221">
        <v>22.864902927270901</v>
      </c>
      <c r="Z48" s="221">
        <v>253.726989236495</v>
      </c>
      <c r="AA48" s="221">
        <v>8.8522281460617709</v>
      </c>
      <c r="AB48" s="221">
        <v>259.25963182778401</v>
      </c>
      <c r="AC48" s="221">
        <v>14.0126747812091</v>
      </c>
      <c r="AD48" s="221">
        <v>92.153706870536197</v>
      </c>
      <c r="AE48" s="221">
        <v>10.2504778191329</v>
      </c>
      <c r="AF48" s="221">
        <v>109.935040423122</v>
      </c>
      <c r="AG48" s="221">
        <v>9.8581631626596895</v>
      </c>
      <c r="AH48" s="221">
        <v>25.6412835730812</v>
      </c>
      <c r="AI48" s="221">
        <v>3.4503571069308898</v>
      </c>
      <c r="AJ48" s="221">
        <v>11.196056734734899</v>
      </c>
      <c r="AK48" s="221">
        <v>4.4361734231968599</v>
      </c>
      <c r="AL48" s="221">
        <v>1.3680716225731799</v>
      </c>
      <c r="AM48" s="221">
        <v>3.4805351574288301</v>
      </c>
      <c r="AN48" s="221">
        <v>0.62367971029071501</v>
      </c>
      <c r="AO48" s="221">
        <v>3.4805351574288301</v>
      </c>
      <c r="AP48" s="221">
        <v>0.55326425912886001</v>
      </c>
      <c r="AQ48" s="221">
        <v>1.03611306709587</v>
      </c>
      <c r="AR48" s="221">
        <v>0.16497334272205999</v>
      </c>
      <c r="AS48" s="221">
        <v>0.62367971029071501</v>
      </c>
      <c r="AT48" s="221">
        <v>0.14083090232371001</v>
      </c>
      <c r="AU48" s="221">
        <v>1.4787244743989501</v>
      </c>
      <c r="AV48" s="221">
        <v>1.1165878684237001</v>
      </c>
      <c r="AW48" s="221">
        <v>0.89528216477215605</v>
      </c>
      <c r="AX48" s="221">
        <v>6.3373906045669504E-2</v>
      </c>
      <c r="AY48" s="224">
        <v>-0.59</v>
      </c>
      <c r="AZ48" s="224">
        <v>1250</v>
      </c>
      <c r="BA48" s="224">
        <v>86.96</v>
      </c>
      <c r="BB48" s="224">
        <v>66.963099999999997</v>
      </c>
      <c r="BC48" s="224">
        <v>0</v>
      </c>
      <c r="BD48" s="221">
        <v>45.929415413091498</v>
      </c>
      <c r="BE48" s="224">
        <v>2.3949999999999999E-2</v>
      </c>
      <c r="BF48" s="221">
        <v>6.2399822822160403E-2</v>
      </c>
      <c r="BG48" s="221">
        <v>0.17799713571381801</v>
      </c>
      <c r="BH48" s="221">
        <v>0.59123020000000004</v>
      </c>
      <c r="BI48" s="221">
        <v>6.1184000000000009E-2</v>
      </c>
      <c r="BJ48" s="221">
        <v>0.24684799999999998</v>
      </c>
      <c r="BK48" s="221">
        <v>0.3456302</v>
      </c>
      <c r="BL48" s="221">
        <v>2.5695600000000002E-2</v>
      </c>
      <c r="BM48" s="221">
        <v>0.34660399999999997</v>
      </c>
      <c r="BN48" s="221">
        <v>0.2143206</v>
      </c>
      <c r="BO48" s="221">
        <v>0.1753335</v>
      </c>
      <c r="BP48" s="221">
        <v>9.2101500000000017E-2</v>
      </c>
      <c r="BQ48" s="221">
        <v>7.7352000000000011E-3</v>
      </c>
      <c r="BR48" s="221">
        <v>1.1359641887134087E-2</v>
      </c>
      <c r="BS48" s="221">
        <v>2.0370184086108E-3</v>
      </c>
      <c r="BT48" s="221">
        <v>1.1583150588472001E-2</v>
      </c>
      <c r="BU48" s="221">
        <v>1.0975153405089999</v>
      </c>
      <c r="BV48" s="221">
        <v>7.8655366663313497</v>
      </c>
      <c r="BW48" s="221">
        <v>0.47802031988733501</v>
      </c>
      <c r="BX48" s="221">
        <v>12.9629815913892</v>
      </c>
      <c r="BY48" s="221">
        <v>0.95286188512222103</v>
      </c>
      <c r="BZ48" s="221">
        <v>8.9389095664420104</v>
      </c>
      <c r="CA48" s="221">
        <v>1.3407624987425799</v>
      </c>
      <c r="CB48" s="221">
        <v>6.1453687596525297</v>
      </c>
      <c r="CC48" s="221">
        <v>0.50769540287697401</v>
      </c>
      <c r="CD48" s="221">
        <v>0.97693290413439304</v>
      </c>
      <c r="CE48" s="221">
        <v>0.24117996177446899</v>
      </c>
      <c r="CF48" s="221">
        <v>0.71094960265566798</v>
      </c>
      <c r="CG48" s="221">
        <v>0.29811085403882898</v>
      </c>
      <c r="CH48" s="221">
        <v>8.1947490192133599E-2</v>
      </c>
      <c r="CI48" s="221">
        <v>0.32577809073533798</v>
      </c>
      <c r="CJ48" s="221">
        <v>4.8584649431646698E-2</v>
      </c>
      <c r="CK48" s="221">
        <v>0.282967508298964</v>
      </c>
      <c r="CL48" s="221">
        <v>4.80233376923851E-2</v>
      </c>
      <c r="CM48" s="221">
        <v>8.7033497636053087E-2</v>
      </c>
      <c r="CN48" s="221">
        <v>1.5952922241223199E-2</v>
      </c>
      <c r="CO48" s="221">
        <v>5.30751433457399E-2</v>
      </c>
      <c r="CP48" s="221">
        <v>1.5308319082587301E-2</v>
      </c>
      <c r="CQ48" s="221">
        <v>0.13900010059350201</v>
      </c>
      <c r="CR48" s="221">
        <v>0.16592495724776199</v>
      </c>
      <c r="CS48" s="221">
        <v>0.33062770345035702</v>
      </c>
      <c r="CT48" s="221">
        <v>6.04587063675686E-3</v>
      </c>
    </row>
    <row r="49" spans="1:98" x14ac:dyDescent="0.35">
      <c r="A49" s="301" t="s">
        <v>1451</v>
      </c>
      <c r="B49" s="222">
        <v>1959.3409999999999</v>
      </c>
      <c r="C49" s="224">
        <v>245</v>
      </c>
      <c r="D49" s="221">
        <v>48.155999999999999</v>
      </c>
      <c r="E49" s="221">
        <v>2.6629999999999998</v>
      </c>
      <c r="F49" s="221">
        <v>11.85</v>
      </c>
      <c r="G49" s="221">
        <v>0.152</v>
      </c>
      <c r="H49" s="221">
        <v>0.96299999999999997</v>
      </c>
      <c r="I49" s="221">
        <v>10.473000000000001</v>
      </c>
      <c r="J49" s="221">
        <v>0.20399999999999999</v>
      </c>
      <c r="K49" s="221">
        <v>11.721</v>
      </c>
      <c r="L49" s="221">
        <v>10.489000000000001</v>
      </c>
      <c r="M49" s="221">
        <v>2.1930000000000001</v>
      </c>
      <c r="N49" s="222">
        <v>1.13390928725702E-2</v>
      </c>
      <c r="O49" s="221">
        <v>0.441</v>
      </c>
      <c r="P49" s="221">
        <v>0.23699999999999999</v>
      </c>
      <c r="Q49" s="222">
        <v>7.0374370050395998E-2</v>
      </c>
      <c r="R49" s="222">
        <v>1.3588912886969E-2</v>
      </c>
      <c r="S49" s="222">
        <v>0.272318214542837</v>
      </c>
      <c r="T49" s="221">
        <v>99.909620590352802</v>
      </c>
      <c r="U49" s="221">
        <v>325.72399783183403</v>
      </c>
      <c r="V49" s="224">
        <v>0.45800000000000002</v>
      </c>
      <c r="W49" s="221">
        <v>3.02470014247824</v>
      </c>
      <c r="X49" s="221">
        <v>1.1977030497101</v>
      </c>
      <c r="Y49" s="221">
        <v>28.059755219582399</v>
      </c>
      <c r="Z49" s="221">
        <v>441.45068394528403</v>
      </c>
      <c r="AA49" s="221">
        <v>7.6583873290136797</v>
      </c>
      <c r="AB49" s="221">
        <v>279.832613390929</v>
      </c>
      <c r="AC49" s="221">
        <v>17.134629229661599</v>
      </c>
      <c r="AD49" s="221">
        <v>125.467962562995</v>
      </c>
      <c r="AE49" s="221">
        <v>10.2681785457163</v>
      </c>
      <c r="AF49" s="221">
        <v>67.578164508847905</v>
      </c>
      <c r="AG49" s="221">
        <v>10.4481641468682</v>
      </c>
      <c r="AH49" s="221">
        <v>27.447804175665901</v>
      </c>
      <c r="AI49" s="221">
        <v>4.1396688264938799</v>
      </c>
      <c r="AJ49" s="221">
        <v>17.170626349892</v>
      </c>
      <c r="AK49" s="221">
        <v>4.5716342692584604</v>
      </c>
      <c r="AL49" s="221">
        <v>2.02483801295896</v>
      </c>
      <c r="AM49" s="221">
        <v>4.1576673866090701</v>
      </c>
      <c r="AN49" s="221">
        <v>0.84593232541396701</v>
      </c>
      <c r="AO49" s="221">
        <v>4.0586753059755196</v>
      </c>
      <c r="AP49" s="221">
        <v>0.89092872570194404</v>
      </c>
      <c r="AQ49" s="221">
        <v>1.0799136069114501</v>
      </c>
      <c r="AR49" s="221">
        <v>0.226781857451404</v>
      </c>
      <c r="AS49" s="221">
        <v>1.1969042476601901</v>
      </c>
      <c r="AT49" s="221">
        <v>0.17638588912886999</v>
      </c>
      <c r="AU49" s="221">
        <v>2.62778977681785</v>
      </c>
      <c r="AV49" s="221">
        <v>0.75593952483801297</v>
      </c>
      <c r="AW49" s="221">
        <v>2.06083513318934</v>
      </c>
      <c r="AX49" s="221">
        <v>0.170986321094312</v>
      </c>
      <c r="AY49" s="224">
        <v>11.12</v>
      </c>
      <c r="AZ49" s="224">
        <v>1238</v>
      </c>
      <c r="BA49" s="224">
        <v>86.9</v>
      </c>
      <c r="BB49" s="224">
        <v>66.617099999999994</v>
      </c>
      <c r="BC49" s="224">
        <v>1</v>
      </c>
      <c r="BD49" s="221">
        <v>22.800679848228398</v>
      </c>
      <c r="BE49" s="224">
        <v>2.29E-2</v>
      </c>
      <c r="BF49" s="221">
        <v>5.7771772721334401E-2</v>
      </c>
      <c r="BG49" s="221">
        <v>0.128513537233893</v>
      </c>
      <c r="BH49" s="221">
        <v>0.58268759999999997</v>
      </c>
      <c r="BI49" s="221">
        <v>6.8172799999999992E-2</v>
      </c>
      <c r="BJ49" s="221">
        <v>0.24055499999999996</v>
      </c>
      <c r="BK49" s="221">
        <v>0.34665629999999997</v>
      </c>
      <c r="BL49" s="221">
        <v>3.2558400000000001E-2</v>
      </c>
      <c r="BM49" s="221">
        <v>0.34225319999999998</v>
      </c>
      <c r="BN49" s="221">
        <v>0.24544259999999998</v>
      </c>
      <c r="BO49" s="221">
        <v>0.15460649999999998</v>
      </c>
      <c r="BP49" s="221">
        <v>6.4165500000000014E-2</v>
      </c>
      <c r="BQ49" s="221">
        <v>6.9441000000000008E-3</v>
      </c>
      <c r="BR49" s="221">
        <v>1.4771580273578118E-2</v>
      </c>
      <c r="BS49" s="221">
        <v>1.698614110871125E-3</v>
      </c>
      <c r="BT49" s="221">
        <v>1.2608333333333353E-2</v>
      </c>
      <c r="BU49" s="221">
        <v>1.3468682505399601</v>
      </c>
      <c r="BV49" s="221">
        <v>13.684971202303799</v>
      </c>
      <c r="BW49" s="221">
        <v>0.41355291576673903</v>
      </c>
      <c r="BX49" s="221">
        <v>13.991630669546399</v>
      </c>
      <c r="BY49" s="221">
        <v>1.1651547876169901</v>
      </c>
      <c r="BZ49" s="221">
        <v>12.1703923686105</v>
      </c>
      <c r="CA49" s="221">
        <v>1.3430777537797001</v>
      </c>
      <c r="CB49" s="221">
        <v>3.7776193960445998</v>
      </c>
      <c r="CC49" s="221">
        <v>0.53808045356371503</v>
      </c>
      <c r="CD49" s="221">
        <v>1.0457613390928699</v>
      </c>
      <c r="CE49" s="221">
        <v>0.28936285097192199</v>
      </c>
      <c r="CF49" s="221">
        <v>1.0903347732181401</v>
      </c>
      <c r="CG49" s="221">
        <v>0.30721382289416799</v>
      </c>
      <c r="CH49" s="221">
        <v>0.12128779697624199</v>
      </c>
      <c r="CI49" s="221">
        <v>0.38915766738660901</v>
      </c>
      <c r="CJ49" s="221">
        <v>6.5898128149748006E-2</v>
      </c>
      <c r="CK49" s="221">
        <v>0.32997030237580999</v>
      </c>
      <c r="CL49" s="221">
        <v>7.7332613390928701E-2</v>
      </c>
      <c r="CM49" s="221">
        <v>9.0712742980561811E-2</v>
      </c>
      <c r="CN49" s="221">
        <v>2.1929805615550801E-2</v>
      </c>
      <c r="CO49" s="221">
        <v>0.101856551475882</v>
      </c>
      <c r="CP49" s="221">
        <v>1.91731461483081E-2</v>
      </c>
      <c r="CQ49" s="221">
        <v>0.24701223902087799</v>
      </c>
      <c r="CR49" s="221">
        <v>0.112332613390929</v>
      </c>
      <c r="CS49" s="221">
        <v>0.76106641468682501</v>
      </c>
      <c r="CT49" s="221">
        <v>1.6312095032397399E-2</v>
      </c>
    </row>
    <row r="50" spans="1:98" x14ac:dyDescent="0.35">
      <c r="A50" s="301" t="s">
        <v>1452</v>
      </c>
      <c r="B50" s="222">
        <v>1959.3409999999999</v>
      </c>
      <c r="C50" s="224">
        <v>245</v>
      </c>
      <c r="D50" s="221">
        <v>48.276000000000003</v>
      </c>
      <c r="E50" s="221">
        <v>2.431</v>
      </c>
      <c r="F50" s="221">
        <v>11.645</v>
      </c>
      <c r="G50" s="221">
        <v>0.112</v>
      </c>
      <c r="H50" s="221">
        <v>0.97399999999999998</v>
      </c>
      <c r="I50" s="221">
        <v>10.458</v>
      </c>
      <c r="J50" s="221">
        <v>0.17</v>
      </c>
      <c r="K50" s="221">
        <v>12.002000000000001</v>
      </c>
      <c r="L50" s="221">
        <v>10.612</v>
      </c>
      <c r="M50" s="221">
        <v>2.081</v>
      </c>
      <c r="N50" s="222">
        <v>2.55378858746492E-2</v>
      </c>
      <c r="O50" s="221">
        <v>0.52600000000000002</v>
      </c>
      <c r="P50" s="221">
        <v>0.249</v>
      </c>
      <c r="Q50" s="222">
        <v>5.0982226379794202E-2</v>
      </c>
      <c r="R50" s="222">
        <v>1.80542563143124E-2</v>
      </c>
      <c r="S50" s="222">
        <v>0.238634237605239</v>
      </c>
      <c r="T50" s="221">
        <v>99.869208606173999</v>
      </c>
      <c r="U50" s="221">
        <v>512.43923931217705</v>
      </c>
      <c r="V50" s="224">
        <v>0.46500000000000002</v>
      </c>
      <c r="W50" s="221">
        <v>3.09934794018467</v>
      </c>
      <c r="X50" s="221">
        <v>1.43924258502186</v>
      </c>
      <c r="Y50" s="221">
        <v>26.094480823199198</v>
      </c>
      <c r="Z50" s="221">
        <v>281.15060804490201</v>
      </c>
      <c r="AA50" s="221">
        <v>9.5650140318054309</v>
      </c>
      <c r="AB50" s="221">
        <v>341.492048643592</v>
      </c>
      <c r="AC50" s="221">
        <v>18.002806361085099</v>
      </c>
      <c r="AD50" s="221">
        <v>124.62581852198301</v>
      </c>
      <c r="AE50" s="221">
        <v>14.2843779232928</v>
      </c>
      <c r="AF50" s="221">
        <v>94.501472754049303</v>
      </c>
      <c r="AG50" s="221">
        <v>14.9298409728718</v>
      </c>
      <c r="AH50" s="221">
        <v>34.855004677268496</v>
      </c>
      <c r="AI50" s="221">
        <v>4.7100093545369504</v>
      </c>
      <c r="AJ50" s="221">
        <v>20.949485500467699</v>
      </c>
      <c r="AK50" s="221">
        <v>5.2291861552853103</v>
      </c>
      <c r="AL50" s="221">
        <v>1.8709073900841899</v>
      </c>
      <c r="AM50" s="221">
        <v>4.3358278765201099</v>
      </c>
      <c r="AN50" s="221">
        <v>0.69317118802619304</v>
      </c>
      <c r="AO50" s="221">
        <v>4.1908325537885904</v>
      </c>
      <c r="AP50" s="221">
        <v>0.76753975678203901</v>
      </c>
      <c r="AQ50" s="221">
        <v>1.7212347988774599</v>
      </c>
      <c r="AR50" s="221">
        <v>0.24415341440598701</v>
      </c>
      <c r="AS50" s="221">
        <v>1.67446211412535</v>
      </c>
      <c r="AT50" s="221">
        <v>0.203928905519177</v>
      </c>
      <c r="AU50" s="221">
        <v>3.26473339569691</v>
      </c>
      <c r="AV50" s="221">
        <v>0.864826941066417</v>
      </c>
      <c r="AW50" s="221">
        <v>0.86997193638914905</v>
      </c>
      <c r="AX50" s="221">
        <v>0.41627689429373199</v>
      </c>
      <c r="AY50" s="224">
        <v>6.9</v>
      </c>
      <c r="AZ50" s="224">
        <v>1244</v>
      </c>
      <c r="BA50" s="224">
        <v>87.16</v>
      </c>
      <c r="BB50" s="224">
        <v>67.173500000000004</v>
      </c>
      <c r="BC50" s="224">
        <v>0</v>
      </c>
      <c r="BD50" s="221">
        <v>35.870746751852401</v>
      </c>
      <c r="BE50" s="224">
        <v>2.325E-2</v>
      </c>
      <c r="BF50" s="221">
        <v>5.9197545657527197E-2</v>
      </c>
      <c r="BG50" s="221">
        <v>0.15443072937284599</v>
      </c>
      <c r="BH50" s="221">
        <v>0.58413959999999998</v>
      </c>
      <c r="BI50" s="221">
        <v>6.2233600000000007E-2</v>
      </c>
      <c r="BJ50" s="221">
        <v>0.23639349999999998</v>
      </c>
      <c r="BK50" s="221">
        <v>0.34615979999999996</v>
      </c>
      <c r="BL50" s="221">
        <v>2.7132000000000007E-2</v>
      </c>
      <c r="BM50" s="221">
        <v>0.3504584</v>
      </c>
      <c r="BN50" s="221">
        <v>0.24832079999999998</v>
      </c>
      <c r="BO50" s="221">
        <v>0.14671049999999999</v>
      </c>
      <c r="BP50" s="221">
        <v>7.6533000000000018E-2</v>
      </c>
      <c r="BQ50" s="221">
        <v>7.2957000000000004E-3</v>
      </c>
      <c r="BR50" s="221">
        <v>1.0701169317118802E-2</v>
      </c>
      <c r="BS50" s="221">
        <v>2.25678203928905E-3</v>
      </c>
      <c r="BT50" s="221">
        <v>1.1048765201122565E-2</v>
      </c>
      <c r="BU50" s="221">
        <v>1.2525350795135599</v>
      </c>
      <c r="BV50" s="221">
        <v>8.7156688493919603</v>
      </c>
      <c r="BW50" s="221">
        <v>0.516510757717493</v>
      </c>
      <c r="BX50" s="221">
        <v>17.074602432179599</v>
      </c>
      <c r="BY50" s="221">
        <v>1.22419083255379</v>
      </c>
      <c r="BZ50" s="221">
        <v>12.0887043966324</v>
      </c>
      <c r="CA50" s="221">
        <v>1.8683966323667001</v>
      </c>
      <c r="CB50" s="221">
        <v>5.28263232695135</v>
      </c>
      <c r="CC50" s="221">
        <v>0.76888681010290005</v>
      </c>
      <c r="CD50" s="221">
        <v>1.32797567820393</v>
      </c>
      <c r="CE50" s="221">
        <v>0.32922965388213299</v>
      </c>
      <c r="CF50" s="221">
        <v>1.3302923292797</v>
      </c>
      <c r="CG50" s="221">
        <v>0.35140130963517302</v>
      </c>
      <c r="CH50" s="221">
        <v>0.11206735266604299</v>
      </c>
      <c r="CI50" s="221">
        <v>0.40583348924228202</v>
      </c>
      <c r="CJ50" s="221">
        <v>5.3998035547240399E-2</v>
      </c>
      <c r="CK50" s="221">
        <v>0.34071468662301202</v>
      </c>
      <c r="CL50" s="221">
        <v>6.6622450888681004E-2</v>
      </c>
      <c r="CM50" s="221">
        <v>0.14458372310570664</v>
      </c>
      <c r="CN50" s="221">
        <v>2.3609635173058901E-2</v>
      </c>
      <c r="CO50" s="221">
        <v>0.142496725912067</v>
      </c>
      <c r="CP50" s="221">
        <v>2.2167072029934499E-2</v>
      </c>
      <c r="CQ50" s="221">
        <v>0.30688493919551002</v>
      </c>
      <c r="CR50" s="221">
        <v>0.12851328344247001</v>
      </c>
      <c r="CS50" s="221">
        <v>0.32128063610851298</v>
      </c>
      <c r="CT50" s="221">
        <v>3.9712815715622102E-2</v>
      </c>
    </row>
    <row r="51" spans="1:98" x14ac:dyDescent="0.35">
      <c r="A51" s="301" t="s">
        <v>1453</v>
      </c>
      <c r="B51" s="222">
        <v>1959.3409999999999</v>
      </c>
      <c r="C51" s="224">
        <v>245</v>
      </c>
      <c r="D51" s="221">
        <v>48.487000000000002</v>
      </c>
      <c r="E51" s="221">
        <v>2.3919999999999999</v>
      </c>
      <c r="F51" s="221">
        <v>12.193</v>
      </c>
      <c r="G51" s="221">
        <v>7.2999999999999995E-2</v>
      </c>
      <c r="H51" s="221">
        <v>0.92500000000000004</v>
      </c>
      <c r="I51" s="221">
        <v>10.502000000000001</v>
      </c>
      <c r="J51" s="221">
        <v>0.189</v>
      </c>
      <c r="K51" s="221">
        <v>10.941000000000001</v>
      </c>
      <c r="L51" s="221">
        <v>10.965</v>
      </c>
      <c r="M51" s="221">
        <v>2.1269999999999998</v>
      </c>
      <c r="N51" s="222">
        <v>8.1482116819624299E-3</v>
      </c>
      <c r="O51" s="221">
        <v>0.52700000000000002</v>
      </c>
      <c r="P51" s="221">
        <v>0.23499999999999999</v>
      </c>
      <c r="Q51" s="222">
        <v>5.9782142550819102E-2</v>
      </c>
      <c r="R51" s="222">
        <v>1.60391114160734E-2</v>
      </c>
      <c r="S51" s="222">
        <v>0.208765760356806</v>
      </c>
      <c r="T51" s="221">
        <v>99.848735226005701</v>
      </c>
      <c r="U51" s="221">
        <v>86.590326907347105</v>
      </c>
      <c r="V51" s="224">
        <v>0.442</v>
      </c>
      <c r="W51" s="221">
        <v>3.0167842959826099</v>
      </c>
      <c r="X51" s="221">
        <v>1.2668758670069</v>
      </c>
      <c r="Y51" s="221">
        <v>20.919461360322501</v>
      </c>
      <c r="Z51" s="221">
        <v>283.03456557166101</v>
      </c>
      <c r="AA51" s="221">
        <v>7.8737456042542204</v>
      </c>
      <c r="AB51" s="221">
        <v>293.30131229093399</v>
      </c>
      <c r="AC51" s="221">
        <v>16.613774766275</v>
      </c>
      <c r="AD51" s="221">
        <v>111.630500042885</v>
      </c>
      <c r="AE51" s="221">
        <v>12.9427909769277</v>
      </c>
      <c r="AF51" s="221">
        <v>58.817204522375199</v>
      </c>
      <c r="AG51" s="221">
        <v>13.4059524830603</v>
      </c>
      <c r="AH51" s="221">
        <v>31.589330131229101</v>
      </c>
      <c r="AI51" s="221">
        <v>4.52011321725705</v>
      </c>
      <c r="AJ51" s="221">
        <v>16.193498584784301</v>
      </c>
      <c r="AK51" s="221">
        <v>4.8117334248220303</v>
      </c>
      <c r="AL51" s="221">
        <v>1.49240929753838</v>
      </c>
      <c r="AM51" s="221">
        <v>4.4086113731880996</v>
      </c>
      <c r="AN51" s="221">
        <v>0.69474225919890198</v>
      </c>
      <c r="AO51" s="221">
        <v>3.5251736855648002</v>
      </c>
      <c r="AP51" s="221">
        <v>0.78051290848271704</v>
      </c>
      <c r="AQ51" s="221">
        <v>1.7754524401749701</v>
      </c>
      <c r="AR51" s="221">
        <v>0.29676644652200002</v>
      </c>
      <c r="AS51" s="221">
        <v>1.61248820653572</v>
      </c>
      <c r="AT51" s="221">
        <v>0.18698001543871701</v>
      </c>
      <c r="AU51" s="221">
        <v>3.3622094519255499</v>
      </c>
      <c r="AV51" s="221">
        <v>0.87486062269491405</v>
      </c>
      <c r="AW51" s="221">
        <v>0.95205420705034804</v>
      </c>
      <c r="AX51" s="221">
        <v>0.24530405695171101</v>
      </c>
      <c r="AY51" s="224">
        <v>16.59</v>
      </c>
      <c r="AZ51" s="224">
        <v>1220</v>
      </c>
      <c r="BA51" s="224">
        <v>85.97</v>
      </c>
      <c r="BB51" s="224">
        <v>65.005700000000004</v>
      </c>
      <c r="BC51" s="224">
        <v>1</v>
      </c>
      <c r="BD51" s="221">
        <v>6.0613228835142996</v>
      </c>
      <c r="BE51" s="224">
        <v>2.2100000000000002E-2</v>
      </c>
      <c r="BF51" s="221">
        <v>5.7620580053267798E-2</v>
      </c>
      <c r="BG51" s="221">
        <v>0.13593578052984001</v>
      </c>
      <c r="BH51" s="221">
        <v>0.58669269999999996</v>
      </c>
      <c r="BI51" s="221">
        <v>6.1235200000000004E-2</v>
      </c>
      <c r="BJ51" s="221">
        <v>0.24751789999999999</v>
      </c>
      <c r="BK51" s="221">
        <v>0.34761619999999999</v>
      </c>
      <c r="BL51" s="221">
        <v>3.0164400000000004E-2</v>
      </c>
      <c r="BM51" s="221">
        <v>0.31947720000000002</v>
      </c>
      <c r="BN51" s="221">
        <v>0.25658099999999995</v>
      </c>
      <c r="BO51" s="221">
        <v>0.14995349999999996</v>
      </c>
      <c r="BP51" s="221">
        <v>7.6678500000000011E-2</v>
      </c>
      <c r="BQ51" s="221">
        <v>6.8855000000000001E-3</v>
      </c>
      <c r="BR51" s="221">
        <v>1.2548271721416928E-2</v>
      </c>
      <c r="BS51" s="221">
        <v>2.004888927009175E-3</v>
      </c>
      <c r="BT51" s="221">
        <v>9.6658547045201174E-3</v>
      </c>
      <c r="BU51" s="221">
        <v>1.00413414529548</v>
      </c>
      <c r="BV51" s="221">
        <v>8.7740715327215</v>
      </c>
      <c r="BW51" s="221">
        <v>0.42518226262972802</v>
      </c>
      <c r="BX51" s="221">
        <v>14.6650656145467</v>
      </c>
      <c r="BY51" s="221">
        <v>1.1297366841067</v>
      </c>
      <c r="BZ51" s="221">
        <v>10.8281585041599</v>
      </c>
      <c r="CA51" s="221">
        <v>1.6929170597821399</v>
      </c>
      <c r="CB51" s="221">
        <v>3.2878817328007699</v>
      </c>
      <c r="CC51" s="221">
        <v>0.690406552877605</v>
      </c>
      <c r="CD51" s="221">
        <v>1.20355347799983</v>
      </c>
      <c r="CE51" s="221">
        <v>0.31595591388626798</v>
      </c>
      <c r="CF51" s="221">
        <v>1.0282871601337999</v>
      </c>
      <c r="CG51" s="221">
        <v>0.32334848614804002</v>
      </c>
      <c r="CH51" s="221">
        <v>8.9395316922549095E-2</v>
      </c>
      <c r="CI51" s="221">
        <v>0.412646024530406</v>
      </c>
      <c r="CJ51" s="221">
        <v>5.4120421991594503E-2</v>
      </c>
      <c r="CK51" s="221">
        <v>0.286596620636418</v>
      </c>
      <c r="CL51" s="221">
        <v>6.7748520456299893E-2</v>
      </c>
      <c r="CM51" s="221">
        <v>0.14913800497469751</v>
      </c>
      <c r="CN51" s="221">
        <v>2.8697315378677399E-2</v>
      </c>
      <c r="CO51" s="221">
        <v>0.13722274637619</v>
      </c>
      <c r="CP51" s="221">
        <v>2.0324727678188499E-2</v>
      </c>
      <c r="CQ51" s="221">
        <v>0.31604768848100201</v>
      </c>
      <c r="CR51" s="221">
        <v>0.13000428853246401</v>
      </c>
      <c r="CS51" s="221">
        <v>0.35159361866369299</v>
      </c>
      <c r="CT51" s="221">
        <v>2.3402007033193201E-2</v>
      </c>
    </row>
    <row r="52" spans="1:98" x14ac:dyDescent="0.35">
      <c r="A52" s="301" t="s">
        <v>1454</v>
      </c>
      <c r="B52" s="222">
        <v>1959.3409999999999</v>
      </c>
      <c r="C52" s="224">
        <v>245</v>
      </c>
      <c r="D52" s="221">
        <v>48.515000000000001</v>
      </c>
      <c r="E52" s="221">
        <v>2.3660000000000001</v>
      </c>
      <c r="F52" s="221">
        <v>11.414999999999999</v>
      </c>
      <c r="G52" s="221">
        <v>9.6000000000000002E-2</v>
      </c>
      <c r="H52" s="221">
        <v>0.97099999999999997</v>
      </c>
      <c r="I52" s="221">
        <v>10.462999999999999</v>
      </c>
      <c r="J52" s="221">
        <v>0.16900000000000001</v>
      </c>
      <c r="K52" s="221">
        <v>12.539</v>
      </c>
      <c r="L52" s="221">
        <v>10.707000000000001</v>
      </c>
      <c r="M52" s="221">
        <v>1.698</v>
      </c>
      <c r="N52" s="222">
        <v>3.2812913469171701E-2</v>
      </c>
      <c r="O52" s="221">
        <v>0.39800000000000002</v>
      </c>
      <c r="P52" s="221">
        <v>0.30199999999999999</v>
      </c>
      <c r="Q52" s="222">
        <v>6.0862662079915301E-2</v>
      </c>
      <c r="R52" s="222">
        <v>1.90526594337126E-2</v>
      </c>
      <c r="S52" s="222">
        <v>0.28437858339948802</v>
      </c>
      <c r="T52" s="221">
        <v>100.036106818382</v>
      </c>
      <c r="U52" s="221">
        <v>126.833043120605</v>
      </c>
      <c r="V52" s="224">
        <v>0.36099999999999999</v>
      </c>
      <c r="W52" s="221">
        <v>2.6257583502978701</v>
      </c>
      <c r="X52" s="221">
        <v>1.2540150531043599</v>
      </c>
      <c r="Y52" s="221">
        <v>20.172885243009599</v>
      </c>
      <c r="Z52" s="221">
        <v>257.23736438211199</v>
      </c>
      <c r="AA52" s="221">
        <v>9.2264267442886201</v>
      </c>
      <c r="AB52" s="221">
        <v>341.41307224133402</v>
      </c>
      <c r="AC52" s="221">
        <v>15.894857546088</v>
      </c>
      <c r="AD52" s="221">
        <v>133.20102319837699</v>
      </c>
      <c r="AE52" s="221">
        <v>9.9938255270353693</v>
      </c>
      <c r="AF52" s="221">
        <v>64.529146596048903</v>
      </c>
      <c r="AG52" s="221">
        <v>13.1428067389962</v>
      </c>
      <c r="AH52" s="221">
        <v>33.2098438740408</v>
      </c>
      <c r="AI52" s="221">
        <v>4.9131163447120096</v>
      </c>
      <c r="AJ52" s="221">
        <v>24.627326453206301</v>
      </c>
      <c r="AK52" s="221">
        <v>3.1930845902796201</v>
      </c>
      <c r="AL52" s="221">
        <v>2.1875275646114498</v>
      </c>
      <c r="AM52" s="221">
        <v>3.8193525624062801</v>
      </c>
      <c r="AN52" s="221">
        <v>0.67919202610920004</v>
      </c>
      <c r="AO52" s="221">
        <v>3.2724706712534202</v>
      </c>
      <c r="AP52" s="221">
        <v>0.64390932345417695</v>
      </c>
      <c r="AQ52" s="221">
        <v>2.1169621593014001</v>
      </c>
      <c r="AR52" s="221">
        <v>0.29990297256769899</v>
      </c>
      <c r="AS52" s="221">
        <v>1.38484607920967</v>
      </c>
      <c r="AT52" s="221">
        <v>0.29108229690394299</v>
      </c>
      <c r="AU52" s="221">
        <v>3.7752491840875</v>
      </c>
      <c r="AV52" s="221">
        <v>0.82914351239304895</v>
      </c>
      <c r="AW52" s="221">
        <v>1.12904648496075</v>
      </c>
      <c r="AX52" s="221">
        <v>0.17641351327511701</v>
      </c>
      <c r="AY52" s="224">
        <v>13.37</v>
      </c>
      <c r="AZ52" s="224">
        <v>1253</v>
      </c>
      <c r="BA52" s="224">
        <v>87.46</v>
      </c>
      <c r="BB52" s="224">
        <v>68.120999999999995</v>
      </c>
      <c r="BC52" s="224">
        <v>0</v>
      </c>
      <c r="BD52" s="221">
        <v>8.8783130184423609</v>
      </c>
      <c r="BE52" s="224">
        <v>1.805E-2</v>
      </c>
      <c r="BF52" s="221">
        <v>5.0151984490689402E-2</v>
      </c>
      <c r="BG52" s="221">
        <v>0.13455581519809801</v>
      </c>
      <c r="BH52" s="221">
        <v>0.58703150000000004</v>
      </c>
      <c r="BI52" s="221">
        <v>6.0569600000000008E-2</v>
      </c>
      <c r="BJ52" s="221">
        <v>0.23172449999999997</v>
      </c>
      <c r="BK52" s="221">
        <v>0.34632529999999995</v>
      </c>
      <c r="BL52" s="221">
        <v>2.6972400000000004E-2</v>
      </c>
      <c r="BM52" s="221">
        <v>0.36613879999999999</v>
      </c>
      <c r="BN52" s="221">
        <v>0.25054379999999998</v>
      </c>
      <c r="BO52" s="221">
        <v>0.11970899999999998</v>
      </c>
      <c r="BP52" s="221">
        <v>5.7909000000000009E-2</v>
      </c>
      <c r="BQ52" s="221">
        <v>8.8485999999999999E-3</v>
      </c>
      <c r="BR52" s="221">
        <v>1.2775072770574221E-2</v>
      </c>
      <c r="BS52" s="221">
        <v>2.381582429214075E-3</v>
      </c>
      <c r="BT52" s="221">
        <v>1.3166728411396295E-2</v>
      </c>
      <c r="BU52" s="221">
        <v>0.96829849166446202</v>
      </c>
      <c r="BV52" s="221">
        <v>7.9743582958454597</v>
      </c>
      <c r="BW52" s="221">
        <v>0.49822704419158498</v>
      </c>
      <c r="BX52" s="221">
        <v>17.0706536120667</v>
      </c>
      <c r="BY52" s="221">
        <v>1.0808503131339899</v>
      </c>
      <c r="BZ52" s="221">
        <v>12.920499250242599</v>
      </c>
      <c r="CA52" s="221">
        <v>1.3071923789362301</v>
      </c>
      <c r="CB52" s="221">
        <v>3.6071792947191299</v>
      </c>
      <c r="CC52" s="221">
        <v>0.67685454705830495</v>
      </c>
      <c r="CD52" s="221">
        <v>1.26529505160095</v>
      </c>
      <c r="CE52" s="221">
        <v>0.34342683249536898</v>
      </c>
      <c r="CF52" s="221">
        <v>1.5638352297786</v>
      </c>
      <c r="CG52" s="221">
        <v>0.21457528446679</v>
      </c>
      <c r="CH52" s="221">
        <v>0.131032901120226</v>
      </c>
      <c r="CI52" s="221">
        <v>0.35749139984122802</v>
      </c>
      <c r="CJ52" s="221">
        <v>5.2909058833906703E-2</v>
      </c>
      <c r="CK52" s="221">
        <v>0.266051865572903</v>
      </c>
      <c r="CL52" s="221">
        <v>5.58913292758225E-2</v>
      </c>
      <c r="CM52" s="221">
        <v>0.17782482138131761</v>
      </c>
      <c r="CN52" s="221">
        <v>2.9000617447296501E-2</v>
      </c>
      <c r="CO52" s="221">
        <v>0.117850401340743</v>
      </c>
      <c r="CP52" s="221">
        <v>3.1640645673458603E-2</v>
      </c>
      <c r="CQ52" s="221">
        <v>0.354873423304225</v>
      </c>
      <c r="CR52" s="221">
        <v>0.12321072594160699</v>
      </c>
      <c r="CS52" s="221">
        <v>0.41695686689600397</v>
      </c>
      <c r="CT52" s="221">
        <v>1.6829849166446201E-2</v>
      </c>
    </row>
    <row r="53" spans="1:98" x14ac:dyDescent="0.35">
      <c r="A53" s="301" t="s">
        <v>1455</v>
      </c>
      <c r="B53" s="222">
        <v>1959.345</v>
      </c>
      <c r="C53" s="224">
        <v>425</v>
      </c>
      <c r="D53" s="221">
        <v>48.752000000000002</v>
      </c>
      <c r="E53" s="221">
        <v>2.2629999999999999</v>
      </c>
      <c r="F53" s="221">
        <v>11.311999999999999</v>
      </c>
      <c r="G53" s="221">
        <v>6.4000000000000001E-2</v>
      </c>
      <c r="H53" s="221">
        <v>0.96499999999999997</v>
      </c>
      <c r="I53" s="221">
        <v>10.464</v>
      </c>
      <c r="J53" s="221">
        <v>0.156</v>
      </c>
      <c r="K53" s="221">
        <v>12.263999999999999</v>
      </c>
      <c r="L53" s="221">
        <v>10.61</v>
      </c>
      <c r="M53" s="221">
        <v>2.0259999999999998</v>
      </c>
      <c r="N53" s="222">
        <v>4.1556959803405298E-2</v>
      </c>
      <c r="O53" s="221">
        <v>0.371</v>
      </c>
      <c r="P53" s="221">
        <v>0.247</v>
      </c>
      <c r="Q53" s="222">
        <v>5.2352115148323698E-2</v>
      </c>
      <c r="R53" s="222">
        <v>9.8736176935229104E-3</v>
      </c>
      <c r="S53" s="222">
        <v>0.21454274179392699</v>
      </c>
      <c r="T53" s="221">
        <v>99.812325434439202</v>
      </c>
      <c r="U53" s="221">
        <v>173.952766080749</v>
      </c>
      <c r="V53" s="224">
        <v>0.505</v>
      </c>
      <c r="W53" s="221">
        <v>2.5551088922199798</v>
      </c>
      <c r="X53" s="221">
        <v>1.1035632849028401</v>
      </c>
      <c r="Y53" s="221">
        <v>26.3647533789714</v>
      </c>
      <c r="Z53" s="221">
        <v>257.46006670177297</v>
      </c>
      <c r="AA53" s="221">
        <v>6.8983675618746698</v>
      </c>
      <c r="AB53" s="221">
        <v>283.39476917676001</v>
      </c>
      <c r="AC53" s="221">
        <v>17.219589257504001</v>
      </c>
      <c r="AD53" s="221">
        <v>103.25609970159699</v>
      </c>
      <c r="AE53" s="221">
        <v>8.9433034930665301</v>
      </c>
      <c r="AF53" s="221">
        <v>50.037674513575901</v>
      </c>
      <c r="AG53" s="221">
        <v>9.7595225557310901</v>
      </c>
      <c r="AH53" s="221">
        <v>24.7849745480077</v>
      </c>
      <c r="AI53" s="221">
        <v>3.5369492715464301</v>
      </c>
      <c r="AJ53" s="221">
        <v>18.448306126031198</v>
      </c>
      <c r="AK53" s="221">
        <v>4.8885378269264503</v>
      </c>
      <c r="AL53" s="221">
        <v>1.6763208706336701</v>
      </c>
      <c r="AM53" s="221">
        <v>4.4146041776373499</v>
      </c>
      <c r="AN53" s="221">
        <v>0.67228365806564905</v>
      </c>
      <c r="AO53" s="221">
        <v>3.7124802527646099</v>
      </c>
      <c r="AP53" s="221">
        <v>0.68281551693873999</v>
      </c>
      <c r="AQ53" s="221">
        <v>1.7728629103036699</v>
      </c>
      <c r="AR53" s="221">
        <v>0.219413726522731</v>
      </c>
      <c r="AS53" s="221">
        <v>1.58855538002457</v>
      </c>
      <c r="AT53" s="221">
        <v>0.18957345971563999</v>
      </c>
      <c r="AU53" s="221">
        <v>2.8699315429173202</v>
      </c>
      <c r="AV53" s="221">
        <v>0.526592943654555</v>
      </c>
      <c r="AW53" s="221">
        <v>0.80744251360365105</v>
      </c>
      <c r="AX53" s="221">
        <v>0.26241881692118701</v>
      </c>
      <c r="AY53" s="224">
        <v>13.94</v>
      </c>
      <c r="AZ53" s="224">
        <v>1246</v>
      </c>
      <c r="BA53" s="224">
        <v>87.27</v>
      </c>
      <c r="BB53" s="224">
        <v>67.635400000000004</v>
      </c>
      <c r="BC53" s="224">
        <v>1</v>
      </c>
      <c r="BD53" s="221">
        <v>12.176693625652399</v>
      </c>
      <c r="BE53" s="224">
        <v>2.5250000000000002E-2</v>
      </c>
      <c r="BF53" s="221">
        <v>4.8802579841401503E-2</v>
      </c>
      <c r="BG53" s="221">
        <v>0.118412340470074</v>
      </c>
      <c r="BH53" s="221">
        <v>0.58989919999999996</v>
      </c>
      <c r="BI53" s="221">
        <v>5.79328E-2</v>
      </c>
      <c r="BJ53" s="221">
        <v>0.22963359999999997</v>
      </c>
      <c r="BK53" s="221">
        <v>0.34635840000000001</v>
      </c>
      <c r="BL53" s="221">
        <v>2.4897600000000002E-2</v>
      </c>
      <c r="BM53" s="221">
        <v>0.3581088</v>
      </c>
      <c r="BN53" s="221">
        <v>0.24827399999999997</v>
      </c>
      <c r="BO53" s="221">
        <v>0.14283299999999996</v>
      </c>
      <c r="BP53" s="221">
        <v>5.3980500000000008E-2</v>
      </c>
      <c r="BQ53" s="221">
        <v>7.2371000000000007E-3</v>
      </c>
      <c r="BR53" s="221">
        <v>1.0988708969633143E-2</v>
      </c>
      <c r="BS53" s="221">
        <v>1.2342022116903638E-3</v>
      </c>
      <c r="BT53" s="221">
        <v>9.9333289450588193E-3</v>
      </c>
      <c r="BU53" s="221">
        <v>1.2655081621906299</v>
      </c>
      <c r="BV53" s="221">
        <v>7.9812620677549599</v>
      </c>
      <c r="BW53" s="221">
        <v>0.37251184834123202</v>
      </c>
      <c r="BX53" s="221">
        <v>14.169738458837999</v>
      </c>
      <c r="BY53" s="221">
        <v>1.1709320695102701</v>
      </c>
      <c r="BZ53" s="221">
        <v>10.015841671054901</v>
      </c>
      <c r="CA53" s="221">
        <v>1.1697840968930999</v>
      </c>
      <c r="CB53" s="221">
        <v>2.7971060053088901</v>
      </c>
      <c r="CC53" s="221">
        <v>0.502615411620151</v>
      </c>
      <c r="CD53" s="221">
        <v>0.94430753027909398</v>
      </c>
      <c r="CE53" s="221">
        <v>0.24723275408109499</v>
      </c>
      <c r="CF53" s="221">
        <v>1.17146743900298</v>
      </c>
      <c r="CG53" s="221">
        <v>0.32850974196945798</v>
      </c>
      <c r="CH53" s="221">
        <v>0.100411620150957</v>
      </c>
      <c r="CI53" s="221">
        <v>0.41320695102685601</v>
      </c>
      <c r="CJ53" s="221">
        <v>5.2370896963313998E-2</v>
      </c>
      <c r="CK53" s="221">
        <v>0.30182464454976299</v>
      </c>
      <c r="CL53" s="221">
        <v>5.9268386870282602E-2</v>
      </c>
      <c r="CM53" s="221">
        <v>0.14892048446550829</v>
      </c>
      <c r="CN53" s="221">
        <v>2.12173073547481E-2</v>
      </c>
      <c r="CO53" s="221">
        <v>0.13518606284009099</v>
      </c>
      <c r="CP53" s="221">
        <v>2.060663507109E-2</v>
      </c>
      <c r="CQ53" s="221">
        <v>0.269773565034229</v>
      </c>
      <c r="CR53" s="221">
        <v>7.8251711427066897E-2</v>
      </c>
      <c r="CS53" s="221">
        <v>0.29818852027382797</v>
      </c>
      <c r="CT53" s="221">
        <v>2.50347551342812E-2</v>
      </c>
    </row>
    <row r="54" spans="1:98" x14ac:dyDescent="0.35">
      <c r="A54" s="301" t="s">
        <v>1456</v>
      </c>
      <c r="B54" s="222">
        <v>1959.345</v>
      </c>
      <c r="C54" s="224">
        <v>425</v>
      </c>
      <c r="D54" s="221">
        <v>48.344999999999999</v>
      </c>
      <c r="E54" s="221">
        <v>2.3620000000000001</v>
      </c>
      <c r="F54" s="221">
        <v>11.952</v>
      </c>
      <c r="G54" s="221">
        <v>0.13400000000000001</v>
      </c>
      <c r="H54" s="221">
        <v>0.88600000000000001</v>
      </c>
      <c r="I54" s="221">
        <v>10.539</v>
      </c>
      <c r="J54" s="221">
        <v>0.187</v>
      </c>
      <c r="K54" s="221">
        <v>10.641</v>
      </c>
      <c r="L54" s="221">
        <v>11.787000000000001</v>
      </c>
      <c r="M54" s="221">
        <v>1.893</v>
      </c>
      <c r="N54" s="222">
        <v>2.7851964898893598E-2</v>
      </c>
      <c r="O54" s="221">
        <v>0.46200000000000002</v>
      </c>
      <c r="P54" s="221">
        <v>0.26600000000000001</v>
      </c>
      <c r="Q54" s="222">
        <v>5.8088515833651301E-2</v>
      </c>
      <c r="R54" s="222">
        <v>1.2447539107210999E-2</v>
      </c>
      <c r="S54" s="222">
        <v>8.6274322777565804E-2</v>
      </c>
      <c r="T54" s="221">
        <v>99.638662342617295</v>
      </c>
      <c r="U54" s="221">
        <v>217.66270211259601</v>
      </c>
      <c r="V54" s="224">
        <v>0.54600000000000004</v>
      </c>
      <c r="W54" s="221">
        <v>3.0841993460850499</v>
      </c>
      <c r="X54" s="221">
        <v>1.25138041144921</v>
      </c>
      <c r="Y54" s="221">
        <v>31.6959175887066</v>
      </c>
      <c r="Z54" s="221">
        <v>302.22243418542502</v>
      </c>
      <c r="AA54" s="221">
        <v>8.9565051507058406</v>
      </c>
      <c r="AB54" s="221">
        <v>316.072109881725</v>
      </c>
      <c r="AC54" s="221">
        <v>18.313620755436901</v>
      </c>
      <c r="AD54" s="221">
        <v>120.593285005723</v>
      </c>
      <c r="AE54" s="221">
        <v>10.549408622663099</v>
      </c>
      <c r="AF54" s="221">
        <v>85.007971248893796</v>
      </c>
      <c r="AG54" s="221">
        <v>12.9626096909577</v>
      </c>
      <c r="AH54" s="221">
        <v>29.034719572682199</v>
      </c>
      <c r="AI54" s="221">
        <v>3.6245707745135398</v>
      </c>
      <c r="AJ54" s="221">
        <v>18.752384586035902</v>
      </c>
      <c r="AK54" s="221">
        <v>5.0839374284624199</v>
      </c>
      <c r="AL54" s="221">
        <v>1.6596718809614699</v>
      </c>
      <c r="AM54" s="221">
        <v>5.0267073636016804</v>
      </c>
      <c r="AN54" s="221">
        <v>0.75448302174742499</v>
      </c>
      <c r="AO54" s="221">
        <v>3.9774895078214398</v>
      </c>
      <c r="AP54" s="221">
        <v>0.76402136589088199</v>
      </c>
      <c r="AQ54" s="221">
        <v>2.0221289584128201</v>
      </c>
      <c r="AR54" s="221">
        <v>0.26707363601678702</v>
      </c>
      <c r="AS54" s="221">
        <v>1.7645936665394899</v>
      </c>
      <c r="AT54" s="221">
        <v>0.194582220526517</v>
      </c>
      <c r="AU54" s="221">
        <v>2.9950400610454002</v>
      </c>
      <c r="AV54" s="221">
        <v>0.57516215185043895</v>
      </c>
      <c r="AW54" s="221">
        <v>0.99198779091949596</v>
      </c>
      <c r="AX54" s="221">
        <v>0.30141167493323201</v>
      </c>
      <c r="AY54" s="224">
        <v>4.84</v>
      </c>
      <c r="AZ54" s="224">
        <v>1203</v>
      </c>
      <c r="BA54" s="224">
        <v>85.55</v>
      </c>
      <c r="BB54" s="224">
        <v>64.289900000000003</v>
      </c>
      <c r="BC54" s="224">
        <v>0</v>
      </c>
      <c r="BD54" s="221">
        <v>15.236389147881701</v>
      </c>
      <c r="BE54" s="224">
        <v>2.7300000000000001E-2</v>
      </c>
      <c r="BF54" s="221">
        <v>5.8908207510224499E-2</v>
      </c>
      <c r="BG54" s="221">
        <v>0.13427311814849999</v>
      </c>
      <c r="BH54" s="221">
        <v>0.58497449999999995</v>
      </c>
      <c r="BI54" s="221">
        <v>6.0467200000000006E-2</v>
      </c>
      <c r="BJ54" s="221">
        <v>0.24262559999999997</v>
      </c>
      <c r="BK54" s="221">
        <v>0.34884089999999995</v>
      </c>
      <c r="BL54" s="221">
        <v>2.9845200000000002E-2</v>
      </c>
      <c r="BM54" s="221">
        <v>0.31071720000000003</v>
      </c>
      <c r="BN54" s="221">
        <v>0.2758158</v>
      </c>
      <c r="BO54" s="221">
        <v>0.13345649999999998</v>
      </c>
      <c r="BP54" s="221">
        <v>6.7221000000000017E-2</v>
      </c>
      <c r="BQ54" s="221">
        <v>7.7938000000000009E-3</v>
      </c>
      <c r="BR54" s="221">
        <v>1.2192779473483406E-2</v>
      </c>
      <c r="BS54" s="221">
        <v>1.5559423884013749E-3</v>
      </c>
      <c r="BT54" s="221">
        <v>3.9945011446012972E-3</v>
      </c>
      <c r="BU54" s="221">
        <v>1.52140404425792</v>
      </c>
      <c r="BV54" s="221">
        <v>9.3688954597481899</v>
      </c>
      <c r="BW54" s="221">
        <v>0.48365127813811498</v>
      </c>
      <c r="BX54" s="221">
        <v>15.803605494086201</v>
      </c>
      <c r="BY54" s="221">
        <v>1.2453262113697099</v>
      </c>
      <c r="BZ54" s="221">
        <v>11.6975486455551</v>
      </c>
      <c r="CA54" s="221">
        <v>1.3798626478443301</v>
      </c>
      <c r="CB54" s="221">
        <v>4.7519455928131702</v>
      </c>
      <c r="CC54" s="221">
        <v>0.66757439908431904</v>
      </c>
      <c r="CD54" s="221">
        <v>1.10622281571919</v>
      </c>
      <c r="CE54" s="221">
        <v>0.25335749713849698</v>
      </c>
      <c r="CF54" s="221">
        <v>1.1907764212132801</v>
      </c>
      <c r="CG54" s="221">
        <v>0.34164059519267498</v>
      </c>
      <c r="CH54" s="221">
        <v>9.94143456695918E-2</v>
      </c>
      <c r="CI54" s="221">
        <v>0.47049980923311702</v>
      </c>
      <c r="CJ54" s="221">
        <v>5.8774227394124398E-2</v>
      </c>
      <c r="CK54" s="221">
        <v>0.32336989698588298</v>
      </c>
      <c r="CL54" s="221">
        <v>6.63170545593285E-2</v>
      </c>
      <c r="CM54" s="221">
        <v>0.16985883250667691</v>
      </c>
      <c r="CN54" s="221">
        <v>2.58260206028234E-2</v>
      </c>
      <c r="CO54" s="221">
        <v>0.150166921022511</v>
      </c>
      <c r="CP54" s="221">
        <v>2.1151087371232301E-2</v>
      </c>
      <c r="CQ54" s="221">
        <v>0.28153376573826799</v>
      </c>
      <c r="CR54" s="221">
        <v>8.5469095764975203E-2</v>
      </c>
      <c r="CS54" s="221">
        <v>0.36634109118656999</v>
      </c>
      <c r="CT54" s="221">
        <v>2.8754673788630301E-2</v>
      </c>
    </row>
    <row r="55" spans="1:98" x14ac:dyDescent="0.35">
      <c r="A55" s="301" t="s">
        <v>1457</v>
      </c>
      <c r="B55" s="222">
        <v>1959.345</v>
      </c>
      <c r="C55" s="224">
        <v>425</v>
      </c>
      <c r="D55" s="221">
        <v>48.707999999999998</v>
      </c>
      <c r="E55" s="221">
        <v>2.5019999999999998</v>
      </c>
      <c r="F55" s="221">
        <v>11.129</v>
      </c>
      <c r="G55" s="221">
        <v>0.125</v>
      </c>
      <c r="H55" s="221">
        <v>0.97199999999999998</v>
      </c>
      <c r="I55" s="221">
        <v>10.46</v>
      </c>
      <c r="J55" s="221">
        <v>0.188</v>
      </c>
      <c r="K55" s="221">
        <v>11.64</v>
      </c>
      <c r="L55" s="221">
        <v>11.272</v>
      </c>
      <c r="M55" s="221">
        <v>1.913</v>
      </c>
      <c r="N55" s="222">
        <v>1.4604426126691199E-2</v>
      </c>
      <c r="O55" s="221">
        <v>0.41</v>
      </c>
      <c r="P55" s="221">
        <v>0.28199999999999997</v>
      </c>
      <c r="Q55" s="222">
        <v>7.2394946689364803E-2</v>
      </c>
      <c r="R55" s="222">
        <v>1.6575575665263E-2</v>
      </c>
      <c r="S55" s="222">
        <v>0.27237702714810502</v>
      </c>
      <c r="T55" s="221">
        <v>99.976951975629405</v>
      </c>
      <c r="U55" s="221">
        <v>328.04203358696998</v>
      </c>
      <c r="V55" s="224">
        <v>0.39900000000000002</v>
      </c>
      <c r="W55" s="221">
        <v>2.6245445074437801</v>
      </c>
      <c r="X55" s="221">
        <v>1.37031967915901</v>
      </c>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4">
        <v>11.61</v>
      </c>
      <c r="AZ55" s="224">
        <v>1234</v>
      </c>
      <c r="BA55" s="224">
        <v>86.69</v>
      </c>
      <c r="BB55" s="224">
        <v>66.490399999999994</v>
      </c>
      <c r="BC55" s="224">
        <v>0</v>
      </c>
      <c r="BD55" s="221">
        <v>22.9629423510879</v>
      </c>
      <c r="BE55" s="224">
        <v>1.9949999999999999E-2</v>
      </c>
      <c r="BF55" s="221">
        <v>5.0128800092176101E-2</v>
      </c>
      <c r="BG55" s="221">
        <v>0.14703530157376199</v>
      </c>
      <c r="BH55" s="221">
        <v>0.58936679999999997</v>
      </c>
      <c r="BI55" s="221">
        <v>6.4051200000000003E-2</v>
      </c>
      <c r="BJ55" s="221">
        <v>0.22591869999999997</v>
      </c>
      <c r="BK55" s="221">
        <v>0.34622599999999998</v>
      </c>
      <c r="BL55" s="221">
        <v>3.0004800000000005E-2</v>
      </c>
      <c r="BM55" s="221">
        <v>0.33988800000000002</v>
      </c>
      <c r="BN55" s="221">
        <v>0.26376479999999997</v>
      </c>
      <c r="BO55" s="221">
        <v>0.1348665</v>
      </c>
      <c r="BP55" s="221">
        <v>5.9655000000000007E-2</v>
      </c>
      <c r="BQ55" s="221">
        <v>8.2626000000000002E-3</v>
      </c>
      <c r="BR55" s="221">
        <v>1.519569931009767E-2</v>
      </c>
      <c r="BS55" s="221">
        <v>2.0719469581578749E-3</v>
      </c>
      <c r="BT55" s="221">
        <v>1.2611056356957263E-2</v>
      </c>
      <c r="BU55" s="221"/>
      <c r="BV55" s="221"/>
      <c r="BW55" s="221"/>
      <c r="BX55" s="221"/>
      <c r="BY55" s="221"/>
      <c r="BZ55" s="221"/>
      <c r="CA55" s="221"/>
      <c r="CB55" s="221"/>
      <c r="CC55" s="221"/>
      <c r="CD55" s="221"/>
      <c r="CE55" s="221"/>
      <c r="CF55" s="221"/>
      <c r="CG55" s="221"/>
      <c r="CH55" s="221"/>
      <c r="CI55" s="221"/>
      <c r="CJ55" s="221"/>
      <c r="CK55" s="221"/>
      <c r="CL55" s="221"/>
      <c r="CM55" s="221"/>
      <c r="CN55" s="221"/>
      <c r="CO55" s="221"/>
      <c r="CP55" s="221"/>
      <c r="CQ55" s="221"/>
      <c r="CR55" s="221"/>
      <c r="CS55" s="221"/>
      <c r="CT55" s="221"/>
    </row>
    <row r="56" spans="1:98" x14ac:dyDescent="0.35">
      <c r="A56" s="301" t="s">
        <v>1458</v>
      </c>
      <c r="B56" s="222">
        <v>1959.3420000000001</v>
      </c>
      <c r="C56" s="224">
        <v>425</v>
      </c>
      <c r="D56" s="221">
        <v>48.664999999999999</v>
      </c>
      <c r="E56" s="221">
        <v>2.5659999999999998</v>
      </c>
      <c r="F56" s="221">
        <v>11.657</v>
      </c>
      <c r="G56" s="221">
        <v>0.11700000000000001</v>
      </c>
      <c r="H56" s="221">
        <v>0.93899999999999995</v>
      </c>
      <c r="I56" s="221">
        <v>10.488</v>
      </c>
      <c r="J56" s="221">
        <v>0.187</v>
      </c>
      <c r="K56" s="221">
        <v>11.529</v>
      </c>
      <c r="L56" s="221">
        <v>10.608000000000001</v>
      </c>
      <c r="M56" s="221">
        <v>1.988</v>
      </c>
      <c r="N56" s="222">
        <v>3.4640810929925103E-2</v>
      </c>
      <c r="O56" s="221">
        <v>0.5</v>
      </c>
      <c r="P56" s="221">
        <v>0.28799999999999998</v>
      </c>
      <c r="Q56" s="222">
        <v>5.5266637285147698E-2</v>
      </c>
      <c r="R56" s="222">
        <v>1.52490083737329E-2</v>
      </c>
      <c r="S56" s="222">
        <v>0.29590127809607802</v>
      </c>
      <c r="T56" s="221">
        <v>99.933057734684894</v>
      </c>
      <c r="U56" s="221">
        <v>466.05854951918502</v>
      </c>
      <c r="V56" s="224">
        <v>0.46899999999999997</v>
      </c>
      <c r="W56" s="221">
        <v>3.0041809592447102</v>
      </c>
      <c r="X56" s="221">
        <v>1.3902103376133601</v>
      </c>
      <c r="Y56" s="221">
        <v>35.3195240193918</v>
      </c>
      <c r="Z56" s="221">
        <v>340.84618774790698</v>
      </c>
      <c r="AA56" s="221">
        <v>9.8986337593653602</v>
      </c>
      <c r="AB56" s="221">
        <v>374.15601586602003</v>
      </c>
      <c r="AC56" s="221">
        <v>22.397531952401899</v>
      </c>
      <c r="AD56" s="221">
        <v>87.492287351256095</v>
      </c>
      <c r="AE56" s="221">
        <v>14.4380784486558</v>
      </c>
      <c r="AF56" s="221">
        <v>84.020861927667596</v>
      </c>
      <c r="AG56" s="221">
        <v>16.447774349933901</v>
      </c>
      <c r="AH56" s="221">
        <v>38.475099162626698</v>
      </c>
      <c r="AI56" s="221">
        <v>3.9841339797267499</v>
      </c>
      <c r="AJ56" s="221">
        <v>20.096959012780999</v>
      </c>
      <c r="AK56" s="221">
        <v>5.7205817540766901</v>
      </c>
      <c r="AL56" s="221">
        <v>1.29572498898193</v>
      </c>
      <c r="AM56" s="221">
        <v>5.4385191714411603</v>
      </c>
      <c r="AN56" s="221">
        <v>0.73159982371088605</v>
      </c>
      <c r="AO56" s="221">
        <v>4.6981048920229203</v>
      </c>
      <c r="AP56" s="221">
        <v>0.73159982371088605</v>
      </c>
      <c r="AQ56" s="221">
        <v>2.66196562362274</v>
      </c>
      <c r="AR56" s="221">
        <v>0.18862935213750601</v>
      </c>
      <c r="AS56" s="221">
        <v>1.78052005288673</v>
      </c>
      <c r="AT56" s="221">
        <v>0.34376377258704299</v>
      </c>
      <c r="AU56" s="221">
        <v>3.2701630674305902</v>
      </c>
      <c r="AV56" s="221">
        <v>0.59938298810048496</v>
      </c>
      <c r="AW56" s="221">
        <v>0.740414279418246</v>
      </c>
      <c r="AX56" s="221">
        <v>0.20273248126928201</v>
      </c>
      <c r="AY56" s="224">
        <v>13.45</v>
      </c>
      <c r="AZ56" s="224">
        <v>1231</v>
      </c>
      <c r="BA56" s="224">
        <v>86.52</v>
      </c>
      <c r="BB56" s="224">
        <v>66.216800000000006</v>
      </c>
      <c r="BC56" s="224">
        <v>0</v>
      </c>
      <c r="BD56" s="221">
        <v>32.6240984663429</v>
      </c>
      <c r="BE56" s="224">
        <v>2.3449999999999999E-2</v>
      </c>
      <c r="BF56" s="221">
        <v>5.7379856321573899E-2</v>
      </c>
      <c r="BG56" s="221">
        <v>0.14916956922591401</v>
      </c>
      <c r="BH56" s="221">
        <v>0.58884649999999994</v>
      </c>
      <c r="BI56" s="221">
        <v>6.5689600000000001E-2</v>
      </c>
      <c r="BJ56" s="221">
        <v>0.23663709999999999</v>
      </c>
      <c r="BK56" s="221">
        <v>0.34715279999999998</v>
      </c>
      <c r="BL56" s="221">
        <v>2.9845200000000002E-2</v>
      </c>
      <c r="BM56" s="221">
        <v>0.33664680000000002</v>
      </c>
      <c r="BN56" s="221">
        <v>0.24822719999999998</v>
      </c>
      <c r="BO56" s="221">
        <v>0.14015399999999997</v>
      </c>
      <c r="BP56" s="221">
        <v>7.2750000000000009E-2</v>
      </c>
      <c r="BQ56" s="221">
        <v>8.4384000000000004E-3</v>
      </c>
      <c r="BR56" s="221">
        <v>1.1600467166152501E-2</v>
      </c>
      <c r="BS56" s="221">
        <v>1.9061260467166125E-3</v>
      </c>
      <c r="BT56" s="221">
        <v>1.3700229175848413E-2</v>
      </c>
      <c r="BU56" s="221">
        <v>1.6953371529308101</v>
      </c>
      <c r="BV56" s="221">
        <v>10.5662318201851</v>
      </c>
      <c r="BW56" s="221">
        <v>0.53452622300573005</v>
      </c>
      <c r="BX56" s="221">
        <v>18.707800793301001</v>
      </c>
      <c r="BY56" s="221">
        <v>1.52303217276333</v>
      </c>
      <c r="BZ56" s="221">
        <v>8.4867518730718405</v>
      </c>
      <c r="CA56" s="221">
        <v>1.8885006610841799</v>
      </c>
      <c r="CB56" s="221">
        <v>4.6967661817566198</v>
      </c>
      <c r="CC56" s="221">
        <v>0.84706037902159603</v>
      </c>
      <c r="CD56" s="221">
        <v>1.4659012780960801</v>
      </c>
      <c r="CE56" s="221">
        <v>0.27849096518290001</v>
      </c>
      <c r="CF56" s="221">
        <v>1.27615689731159</v>
      </c>
      <c r="CG56" s="221">
        <v>0.38442309387395301</v>
      </c>
      <c r="CH56" s="221">
        <v>7.7613926840017597E-2</v>
      </c>
      <c r="CI56" s="221">
        <v>0.50904539444689301</v>
      </c>
      <c r="CJ56" s="221">
        <v>5.6991626267078002E-2</v>
      </c>
      <c r="CK56" s="221">
        <v>0.38195592772146297</v>
      </c>
      <c r="CL56" s="221">
        <v>6.3502864698104899E-2</v>
      </c>
      <c r="CM56" s="221">
        <v>0.22360511238431019</v>
      </c>
      <c r="CN56" s="221">
        <v>1.8240458351696801E-2</v>
      </c>
      <c r="CO56" s="221">
        <v>0.15152225650066101</v>
      </c>
      <c r="CP56" s="221">
        <v>3.73671220802115E-2</v>
      </c>
      <c r="CQ56" s="221">
        <v>0.30739532833847499</v>
      </c>
      <c r="CR56" s="221">
        <v>8.90683120317321E-2</v>
      </c>
      <c r="CS56" s="221">
        <v>0.273434993389158</v>
      </c>
      <c r="CT56" s="221">
        <v>1.9340678713089501E-2</v>
      </c>
    </row>
    <row r="57" spans="1:98" x14ac:dyDescent="0.35">
      <c r="A57" s="301" t="s">
        <v>1459</v>
      </c>
      <c r="B57" s="222">
        <v>1959.3420000000001</v>
      </c>
      <c r="C57" s="224">
        <v>425</v>
      </c>
      <c r="D57" s="221">
        <v>48.784999999999997</v>
      </c>
      <c r="E57" s="221">
        <v>2.077</v>
      </c>
      <c r="F57" s="221">
        <v>11.189</v>
      </c>
      <c r="G57" s="221">
        <v>0.13500000000000001</v>
      </c>
      <c r="H57" s="221">
        <v>0.93600000000000005</v>
      </c>
      <c r="I57" s="221">
        <v>10.491</v>
      </c>
      <c r="J57" s="221">
        <v>0.21299999999999999</v>
      </c>
      <c r="K57" s="221">
        <v>11.898999999999999</v>
      </c>
      <c r="L57" s="221">
        <v>11.35</v>
      </c>
      <c r="M57" s="221">
        <v>1.806</v>
      </c>
      <c r="N57" s="222">
        <v>3.7170474516696E-2</v>
      </c>
      <c r="O57" s="221">
        <v>0.371</v>
      </c>
      <c r="P57" s="221">
        <v>0.247</v>
      </c>
      <c r="Q57" s="222">
        <v>5.7117750439367301E-2</v>
      </c>
      <c r="R57" s="222">
        <v>1.2038664323374301E-2</v>
      </c>
      <c r="S57" s="222">
        <v>5.8611599297012297E-2</v>
      </c>
      <c r="T57" s="221">
        <v>99.663938488576505</v>
      </c>
      <c r="U57" s="221">
        <v>131.775954703964</v>
      </c>
      <c r="V57" s="224">
        <v>0.502</v>
      </c>
      <c r="W57" s="221">
        <v>2.8990988769848798</v>
      </c>
      <c r="X57" s="221">
        <v>1.1927417498187001</v>
      </c>
      <c r="Y57" s="221">
        <v>22.609841827768001</v>
      </c>
      <c r="Z57" s="221">
        <v>295.00878734622103</v>
      </c>
      <c r="AA57" s="221">
        <v>8.6994727592267207</v>
      </c>
      <c r="AB57" s="221">
        <v>289.32337434094899</v>
      </c>
      <c r="AC57" s="221">
        <v>19.6397188049209</v>
      </c>
      <c r="AD57" s="221">
        <v>101.054481546573</v>
      </c>
      <c r="AE57" s="221">
        <v>10.7732864674868</v>
      </c>
      <c r="AF57" s="221">
        <v>70.539200903601994</v>
      </c>
      <c r="AG57" s="221">
        <v>11.0808435852373</v>
      </c>
      <c r="AH57" s="221">
        <v>23.022847100175699</v>
      </c>
      <c r="AI57" s="221">
        <v>3.1282952548330401</v>
      </c>
      <c r="AJ57" s="221">
        <v>15.9490333919156</v>
      </c>
      <c r="AK57" s="221">
        <v>4.1564147627416501</v>
      </c>
      <c r="AL57" s="221">
        <v>1.8717047451669599</v>
      </c>
      <c r="AM57" s="221">
        <v>3.2688927943761001</v>
      </c>
      <c r="AN57" s="221">
        <v>0.65026362038664298</v>
      </c>
      <c r="AO57" s="221">
        <v>2.87346221441125</v>
      </c>
      <c r="AP57" s="221">
        <v>0.80843585237258397</v>
      </c>
      <c r="AQ57" s="221">
        <v>1.7750439367311099</v>
      </c>
      <c r="AR57" s="221">
        <v>0.36906854130052702</v>
      </c>
      <c r="AS57" s="221">
        <v>1.01933216168717</v>
      </c>
      <c r="AT57" s="221">
        <v>0.19507908611599301</v>
      </c>
      <c r="AU57" s="221">
        <v>2.5483304042179298</v>
      </c>
      <c r="AV57" s="221">
        <v>0.63268892794376097</v>
      </c>
      <c r="AW57" s="221">
        <v>1.0720562390158199</v>
      </c>
      <c r="AX57" s="221">
        <v>0.32513181019332199</v>
      </c>
      <c r="AY57" s="224">
        <v>13.8</v>
      </c>
      <c r="AZ57" s="224">
        <v>1233</v>
      </c>
      <c r="BA57" s="224">
        <v>86.84</v>
      </c>
      <c r="BB57" s="224">
        <v>66.913499999999999</v>
      </c>
      <c r="BC57" s="224">
        <v>0</v>
      </c>
      <c r="BD57" s="221">
        <v>9.2243168292774804</v>
      </c>
      <c r="BE57" s="224">
        <v>2.5100000000000001E-2</v>
      </c>
      <c r="BF57" s="221">
        <v>5.5372788550411202E-2</v>
      </c>
      <c r="BG57" s="221">
        <v>0.12798118975554601</v>
      </c>
      <c r="BH57" s="221">
        <v>0.59029849999999995</v>
      </c>
      <c r="BI57" s="221">
        <v>5.3171200000000002E-2</v>
      </c>
      <c r="BJ57" s="221">
        <v>0.2271367</v>
      </c>
      <c r="BK57" s="221">
        <v>0.34725209999999995</v>
      </c>
      <c r="BL57" s="221">
        <v>3.3994800000000006E-2</v>
      </c>
      <c r="BM57" s="221">
        <v>0.3474508</v>
      </c>
      <c r="BN57" s="221">
        <v>0.26558999999999994</v>
      </c>
      <c r="BO57" s="221">
        <v>0.12732299999999999</v>
      </c>
      <c r="BP57" s="221">
        <v>5.3980500000000008E-2</v>
      </c>
      <c r="BQ57" s="221">
        <v>7.2371000000000007E-3</v>
      </c>
      <c r="BR57" s="221">
        <v>1.1989015817223196E-2</v>
      </c>
      <c r="BS57" s="221">
        <v>1.5048330404217876E-3</v>
      </c>
      <c r="BT57" s="221">
        <v>2.7137170474516694E-3</v>
      </c>
      <c r="BU57" s="221">
        <v>1.0852724077328599</v>
      </c>
      <c r="BV57" s="221">
        <v>9.14527240773287</v>
      </c>
      <c r="BW57" s="221">
        <v>0.46977152899824298</v>
      </c>
      <c r="BX57" s="221">
        <v>14.4661687170475</v>
      </c>
      <c r="BY57" s="221">
        <v>1.3355008787346201</v>
      </c>
      <c r="BZ57" s="221">
        <v>9.8022847100175703</v>
      </c>
      <c r="CA57" s="221">
        <v>1.4091458699472801</v>
      </c>
      <c r="CB57" s="221">
        <v>3.9431413305113501</v>
      </c>
      <c r="CC57" s="221">
        <v>0.57066344463971896</v>
      </c>
      <c r="CD57" s="221">
        <v>0.87717047451669605</v>
      </c>
      <c r="CE57" s="221">
        <v>0.21866783831282999</v>
      </c>
      <c r="CF57" s="221">
        <v>1.0127636203866399</v>
      </c>
      <c r="CG57" s="221">
        <v>0.27931107205623901</v>
      </c>
      <c r="CH57" s="221">
        <v>0.112115114235501</v>
      </c>
      <c r="CI57" s="221">
        <v>0.30596836555360302</v>
      </c>
      <c r="CJ57" s="221">
        <v>5.0655536028119501E-2</v>
      </c>
      <c r="CK57" s="221">
        <v>0.23361247803163501</v>
      </c>
      <c r="CL57" s="221">
        <v>7.0172231985940303E-2</v>
      </c>
      <c r="CM57" s="221">
        <v>0.14910369068541324</v>
      </c>
      <c r="CN57" s="221">
        <v>3.5688927943761002E-2</v>
      </c>
      <c r="CO57" s="221">
        <v>8.6745166959578193E-2</v>
      </c>
      <c r="CP57" s="221">
        <v>2.1205096660808401E-2</v>
      </c>
      <c r="CQ57" s="221">
        <v>0.23954305799648501</v>
      </c>
      <c r="CR57" s="221">
        <v>9.4017574692442901E-2</v>
      </c>
      <c r="CS57" s="221">
        <v>0.39591036906854099</v>
      </c>
      <c r="CT57" s="221">
        <v>3.1017574692442901E-2</v>
      </c>
    </row>
    <row r="58" spans="1:98" x14ac:dyDescent="0.35">
      <c r="A58" s="301" t="s">
        <v>1460</v>
      </c>
      <c r="B58" s="222">
        <v>1959.345</v>
      </c>
      <c r="C58" s="224">
        <v>425</v>
      </c>
      <c r="D58" s="221">
        <v>49.491999999999997</v>
      </c>
      <c r="E58" s="221">
        <v>2.1869999999999998</v>
      </c>
      <c r="F58" s="221">
        <v>12.124000000000001</v>
      </c>
      <c r="G58" s="221">
        <v>7.9000000000000001E-2</v>
      </c>
      <c r="H58" s="221">
        <v>0.86799999999999999</v>
      </c>
      <c r="I58" s="221">
        <v>10.557</v>
      </c>
      <c r="J58" s="221">
        <v>0.186</v>
      </c>
      <c r="K58" s="221">
        <v>9.7780000000000005</v>
      </c>
      <c r="L58" s="221">
        <v>11.79</v>
      </c>
      <c r="M58" s="221">
        <v>1.9430000000000001</v>
      </c>
      <c r="N58" s="222">
        <v>3.2364207838129801E-2</v>
      </c>
      <c r="O58" s="221">
        <v>0.39800000000000002</v>
      </c>
      <c r="P58" s="221">
        <v>0.21199999999999999</v>
      </c>
      <c r="Q58" s="222">
        <v>4.6802868087614198E-2</v>
      </c>
      <c r="R58" s="222">
        <v>1.12464394460269E-2</v>
      </c>
      <c r="S58" s="222">
        <v>0.15391415381593199</v>
      </c>
      <c r="T58" s="221">
        <v>99.858327669187702</v>
      </c>
      <c r="U58" s="221">
        <v>307.18251609804202</v>
      </c>
      <c r="V58" s="224">
        <v>0.38500000000000001</v>
      </c>
      <c r="W58" s="221">
        <v>3.1664966273933399</v>
      </c>
      <c r="X58" s="221">
        <v>1.1618326888336299</v>
      </c>
      <c r="Y58" s="221">
        <v>34.3090069737747</v>
      </c>
      <c r="Z58" s="221">
        <v>294.28346920734703</v>
      </c>
      <c r="AA58" s="221">
        <v>6.8559080640408601</v>
      </c>
      <c r="AB58" s="221">
        <v>278.05716530792603</v>
      </c>
      <c r="AC58" s="221">
        <v>17.179059031529299</v>
      </c>
      <c r="AD58" s="221">
        <v>118.937236027895</v>
      </c>
      <c r="AE58" s="221">
        <v>9.8418622925056507</v>
      </c>
      <c r="AF58" s="221">
        <v>87.014877522276294</v>
      </c>
      <c r="AG58" s="221">
        <v>10.4017287103428</v>
      </c>
      <c r="AH58" s="221">
        <v>23.995678224142999</v>
      </c>
      <c r="AI58" s="221">
        <v>3.5261762105883498</v>
      </c>
      <c r="AJ58" s="221">
        <v>17.404970042235501</v>
      </c>
      <c r="AK58" s="221">
        <v>4.3414202927020904</v>
      </c>
      <c r="AL58" s="221">
        <v>1.69924368922503</v>
      </c>
      <c r="AM58" s="221">
        <v>4.1744425891366301</v>
      </c>
      <c r="AN58" s="221">
        <v>0.68657302818976496</v>
      </c>
      <c r="AO58" s="221">
        <v>3.7226205677241899</v>
      </c>
      <c r="AP58" s="221">
        <v>0.68853747176112401</v>
      </c>
      <c r="AQ58" s="221">
        <v>1.80728808564974</v>
      </c>
      <c r="AR58" s="221">
        <v>0.25046655534819801</v>
      </c>
      <c r="AS58" s="221">
        <v>1.28671053923976</v>
      </c>
      <c r="AT58" s="221">
        <v>0.183675473922012</v>
      </c>
      <c r="AU58" s="221">
        <v>2.74039878204499</v>
      </c>
      <c r="AV58" s="221">
        <v>0.54807975640899698</v>
      </c>
      <c r="AW58" s="221">
        <v>0.815244082113741</v>
      </c>
      <c r="AX58" s="221">
        <v>0.218053236420784</v>
      </c>
      <c r="AY58" s="224">
        <v>1.81</v>
      </c>
      <c r="AZ58" s="224">
        <v>1188</v>
      </c>
      <c r="BA58" s="224">
        <v>84.14</v>
      </c>
      <c r="BB58" s="224">
        <v>62.285499999999999</v>
      </c>
      <c r="BC58" s="224">
        <v>0</v>
      </c>
      <c r="BD58" s="221">
        <v>21.502776126863001</v>
      </c>
      <c r="BE58" s="224">
        <v>1.925E-2</v>
      </c>
      <c r="BF58" s="221">
        <v>6.04800855832128E-2</v>
      </c>
      <c r="BG58" s="221">
        <v>0.124664647511849</v>
      </c>
      <c r="BH58" s="221">
        <v>0.59885319999999997</v>
      </c>
      <c r="BI58" s="221">
        <v>5.5987200000000001E-2</v>
      </c>
      <c r="BJ58" s="221">
        <v>0.24611719999999998</v>
      </c>
      <c r="BK58" s="221">
        <v>0.34943669999999999</v>
      </c>
      <c r="BL58" s="221">
        <v>2.9685600000000003E-2</v>
      </c>
      <c r="BM58" s="221">
        <v>0.28551760000000004</v>
      </c>
      <c r="BN58" s="221">
        <v>0.27588599999999996</v>
      </c>
      <c r="BO58" s="221">
        <v>0.13698149999999998</v>
      </c>
      <c r="BP58" s="221">
        <v>5.7909000000000009E-2</v>
      </c>
      <c r="BQ58" s="221">
        <v>6.2116000000000003E-3</v>
      </c>
      <c r="BR58" s="221">
        <v>9.8239220115902189E-3</v>
      </c>
      <c r="BS58" s="221">
        <v>1.4058049307533625E-3</v>
      </c>
      <c r="BT58" s="221">
        <v>7.1262253216776515E-3</v>
      </c>
      <c r="BU58" s="221">
        <v>1.64683233474118</v>
      </c>
      <c r="BV58" s="221">
        <v>9.1227875454277605</v>
      </c>
      <c r="BW58" s="221">
        <v>0.370219035458207</v>
      </c>
      <c r="BX58" s="221">
        <v>13.902858265396301</v>
      </c>
      <c r="BY58" s="221">
        <v>1.1681760141439901</v>
      </c>
      <c r="BZ58" s="221">
        <v>11.536911894705799</v>
      </c>
      <c r="CA58" s="221">
        <v>1.28731558785974</v>
      </c>
      <c r="CB58" s="221">
        <v>4.8641316534952397</v>
      </c>
      <c r="CC58" s="221">
        <v>0.53568902858265399</v>
      </c>
      <c r="CD58" s="221">
        <v>0.91423534033984899</v>
      </c>
      <c r="CE58" s="221">
        <v>0.24647971712012601</v>
      </c>
      <c r="CF58" s="221">
        <v>1.10521559768196</v>
      </c>
      <c r="CG58" s="221">
        <v>0.29174344366958099</v>
      </c>
      <c r="CH58" s="221">
        <v>0.101784696984579</v>
      </c>
      <c r="CI58" s="221">
        <v>0.39072782634318798</v>
      </c>
      <c r="CJ58" s="221">
        <v>5.3484038895982702E-2</v>
      </c>
      <c r="CK58" s="221">
        <v>0.30264905215597698</v>
      </c>
      <c r="CL58" s="221">
        <v>5.9765052548865501E-2</v>
      </c>
      <c r="CM58" s="221">
        <v>0.15181219919457817</v>
      </c>
      <c r="CN58" s="221">
        <v>2.42201159021707E-2</v>
      </c>
      <c r="CO58" s="221">
        <v>0.109499066889304</v>
      </c>
      <c r="CP58" s="221">
        <v>1.99655240153227E-2</v>
      </c>
      <c r="CQ58" s="221">
        <v>0.257597485512229</v>
      </c>
      <c r="CR58" s="221">
        <v>8.1444651802377005E-2</v>
      </c>
      <c r="CS58" s="221">
        <v>0.30106963952460503</v>
      </c>
      <c r="CT58" s="221">
        <v>2.08022787545428E-2</v>
      </c>
    </row>
    <row r="59" spans="1:98" x14ac:dyDescent="0.35">
      <c r="A59" s="301" t="s">
        <v>1461</v>
      </c>
      <c r="B59" s="222">
        <v>1959.3420000000001</v>
      </c>
      <c r="C59" s="224">
        <v>425</v>
      </c>
      <c r="D59" s="221">
        <v>48.734999999999999</v>
      </c>
      <c r="E59" s="221">
        <v>2.2770000000000001</v>
      </c>
      <c r="F59" s="221">
        <v>12.167</v>
      </c>
      <c r="G59" s="221">
        <v>8.1000000000000003E-2</v>
      </c>
      <c r="H59" s="221">
        <v>0.86399999999999999</v>
      </c>
      <c r="I59" s="221">
        <v>10.554</v>
      </c>
      <c r="J59" s="221">
        <v>0.191</v>
      </c>
      <c r="K59" s="221">
        <v>9.7119999999999997</v>
      </c>
      <c r="L59" s="221">
        <v>12.053000000000001</v>
      </c>
      <c r="M59" s="221">
        <v>1.887</v>
      </c>
      <c r="N59" s="222">
        <v>4.4614779874213799E-2</v>
      </c>
      <c r="O59" s="221">
        <v>0.51400000000000001</v>
      </c>
      <c r="P59" s="221">
        <v>0.51200000000000001</v>
      </c>
      <c r="Q59" s="222">
        <v>4.8250786163521998E-2</v>
      </c>
      <c r="R59" s="222">
        <v>1.1595911949685501E-2</v>
      </c>
      <c r="S59" s="222">
        <v>4.5794025157232701E-2</v>
      </c>
      <c r="T59" s="221">
        <v>99.697255503144703</v>
      </c>
      <c r="U59" s="221">
        <v>122.83662338386701</v>
      </c>
      <c r="V59" s="224">
        <v>0.45300000000000001</v>
      </c>
      <c r="W59" s="221">
        <v>3.03830860539956</v>
      </c>
      <c r="X59" s="221">
        <v>1.4567623884008201</v>
      </c>
      <c r="Y59" s="221">
        <v>33.294025157232703</v>
      </c>
      <c r="Z59" s="221">
        <v>315.95911949685501</v>
      </c>
      <c r="AA59" s="221">
        <v>8.5200471698113205</v>
      </c>
      <c r="AB59" s="221">
        <v>254.07822327043999</v>
      </c>
      <c r="AC59" s="221">
        <v>18.278301886792502</v>
      </c>
      <c r="AD59" s="221">
        <v>134.29638364779899</v>
      </c>
      <c r="AE59" s="221">
        <v>11.6548742138365</v>
      </c>
      <c r="AF59" s="221">
        <v>105.576433657336</v>
      </c>
      <c r="AG59" s="221">
        <v>12.5687893081761</v>
      </c>
      <c r="AH59" s="221">
        <v>29.412342767295598</v>
      </c>
      <c r="AI59" s="221">
        <v>3.5475628930817602</v>
      </c>
      <c r="AJ59" s="221">
        <v>15.310534591194999</v>
      </c>
      <c r="AK59" s="221">
        <v>4.24528301886793</v>
      </c>
      <c r="AL59" s="221">
        <v>1.4642295597484301</v>
      </c>
      <c r="AM59" s="221">
        <v>4.7268081761006302</v>
      </c>
      <c r="AN59" s="221">
        <v>0.74783805031446504</v>
      </c>
      <c r="AO59" s="221">
        <v>3.8227201257861601</v>
      </c>
      <c r="AP59" s="221">
        <v>0.78125</v>
      </c>
      <c r="AQ59" s="221">
        <v>1.52319182389937</v>
      </c>
      <c r="AR59" s="221">
        <v>0.30169025157232698</v>
      </c>
      <c r="AS59" s="221">
        <v>2.1619496855345899</v>
      </c>
      <c r="AT59" s="221">
        <v>0.192610062893082</v>
      </c>
      <c r="AU59" s="221">
        <v>3.59669811320755</v>
      </c>
      <c r="AV59" s="221">
        <v>0.65841194968553496</v>
      </c>
      <c r="AW59" s="221">
        <v>0.70754716981132104</v>
      </c>
      <c r="AX59" s="221">
        <v>0.27319182389937102</v>
      </c>
      <c r="AY59" s="224">
        <v>1.76</v>
      </c>
      <c r="AZ59" s="224">
        <v>1182</v>
      </c>
      <c r="BA59" s="224">
        <v>84.14</v>
      </c>
      <c r="BB59" s="224">
        <v>62.133000000000003</v>
      </c>
      <c r="BC59" s="224">
        <v>0</v>
      </c>
      <c r="BD59" s="221">
        <v>8.5985636368706899</v>
      </c>
      <c r="BE59" s="224">
        <v>2.265E-2</v>
      </c>
      <c r="BF59" s="221">
        <v>5.8031694363131499E-2</v>
      </c>
      <c r="BG59" s="221">
        <v>0.15631060427540799</v>
      </c>
      <c r="BH59" s="221">
        <v>0.58969349999999998</v>
      </c>
      <c r="BI59" s="221">
        <v>5.8291200000000008E-2</v>
      </c>
      <c r="BJ59" s="221">
        <v>0.24699009999999999</v>
      </c>
      <c r="BK59" s="221">
        <v>0.34933739999999996</v>
      </c>
      <c r="BL59" s="221">
        <v>3.0483600000000003E-2</v>
      </c>
      <c r="BM59" s="221">
        <v>0.28359040000000002</v>
      </c>
      <c r="BN59" s="221">
        <v>0.28204019999999996</v>
      </c>
      <c r="BO59" s="221">
        <v>0.1330335</v>
      </c>
      <c r="BP59" s="221">
        <v>7.4787000000000006E-2</v>
      </c>
      <c r="BQ59" s="221">
        <v>1.5001600000000002E-2</v>
      </c>
      <c r="BR59" s="221">
        <v>1.0127840015723266E-2</v>
      </c>
      <c r="BS59" s="221">
        <v>1.4494889937106876E-3</v>
      </c>
      <c r="BT59" s="221">
        <v>2.1202633647798741E-3</v>
      </c>
      <c r="BU59" s="221">
        <v>1.59811320754717</v>
      </c>
      <c r="BV59" s="221">
        <v>9.7947327044025201</v>
      </c>
      <c r="BW59" s="221">
        <v>0.46008254716981101</v>
      </c>
      <c r="BX59" s="221">
        <v>12.703911163521999</v>
      </c>
      <c r="BY59" s="221">
        <v>1.2429245283018899</v>
      </c>
      <c r="BZ59" s="221">
        <v>13.026749213836499</v>
      </c>
      <c r="CA59" s="221">
        <v>1.5244575471698101</v>
      </c>
      <c r="CB59" s="221">
        <v>5.9017226414451001</v>
      </c>
      <c r="CC59" s="221">
        <v>0.64729264937106901</v>
      </c>
      <c r="CD59" s="221">
        <v>1.12061025943396</v>
      </c>
      <c r="CE59" s="221">
        <v>0.24797464622641499</v>
      </c>
      <c r="CF59" s="221">
        <v>0.97221894654088103</v>
      </c>
      <c r="CG59" s="221">
        <v>0.28528301886792501</v>
      </c>
      <c r="CH59" s="221">
        <v>8.77073506289308E-2</v>
      </c>
      <c r="CI59" s="221">
        <v>0.44242924528301902</v>
      </c>
      <c r="CJ59" s="221">
        <v>5.8256584119496899E-2</v>
      </c>
      <c r="CK59" s="221">
        <v>0.31078714622641501</v>
      </c>
      <c r="CL59" s="221">
        <v>6.7812499999999998E-2</v>
      </c>
      <c r="CM59" s="221">
        <v>0.12794811320754709</v>
      </c>
      <c r="CN59" s="221">
        <v>2.9173447327044001E-2</v>
      </c>
      <c r="CO59" s="221">
        <v>0.18398191823899401</v>
      </c>
      <c r="CP59" s="221">
        <v>2.0936713836478001E-2</v>
      </c>
      <c r="CQ59" s="221">
        <v>0.33808962264150899</v>
      </c>
      <c r="CR59" s="221">
        <v>9.7840015723270404E-2</v>
      </c>
      <c r="CS59" s="221">
        <v>0.26129716981132101</v>
      </c>
      <c r="CT59" s="221">
        <v>2.6062499999999999E-2</v>
      </c>
    </row>
    <row r="60" spans="1:98" x14ac:dyDescent="0.35">
      <c r="A60" s="301" t="s">
        <v>1462</v>
      </c>
      <c r="B60" s="222">
        <v>1959.3420000000001</v>
      </c>
      <c r="C60" s="224">
        <v>425</v>
      </c>
      <c r="D60" s="221">
        <v>48.098999999999997</v>
      </c>
      <c r="E60" s="221">
        <v>2.536</v>
      </c>
      <c r="F60" s="221">
        <v>11.789</v>
      </c>
      <c r="G60" s="221">
        <v>0.10100000000000001</v>
      </c>
      <c r="H60" s="221">
        <v>0.93</v>
      </c>
      <c r="I60" s="221">
        <v>10.500999999999999</v>
      </c>
      <c r="J60" s="221">
        <v>0.16400000000000001</v>
      </c>
      <c r="K60" s="221">
        <v>10.965</v>
      </c>
      <c r="L60" s="221">
        <v>11.894</v>
      </c>
      <c r="M60" s="221">
        <v>1.9430000000000001</v>
      </c>
      <c r="N60" s="222">
        <v>3.3788114641516299E-2</v>
      </c>
      <c r="O60" s="221">
        <v>0.377</v>
      </c>
      <c r="P60" s="221">
        <v>0.26600000000000001</v>
      </c>
      <c r="Q60" s="222">
        <v>7.04147971797454E-2</v>
      </c>
      <c r="R60" s="222">
        <v>1.5566340078747401E-2</v>
      </c>
      <c r="S60" s="222">
        <v>0.29685926197234702</v>
      </c>
      <c r="T60" s="221">
        <v>99.981628513872394</v>
      </c>
      <c r="U60" s="221">
        <v>191.711248969628</v>
      </c>
      <c r="V60" s="224">
        <v>0.436</v>
      </c>
      <c r="W60" s="221">
        <v>2.9075993325410998</v>
      </c>
      <c r="X60" s="221">
        <v>1.2291400999020401</v>
      </c>
      <c r="Y60" s="221">
        <v>30.803040014650701</v>
      </c>
      <c r="Z60" s="221">
        <v>335.90330555809902</v>
      </c>
      <c r="AA60" s="221">
        <v>6.2906327259408501</v>
      </c>
      <c r="AB60" s="221">
        <v>305.82364252357797</v>
      </c>
      <c r="AC60" s="221">
        <v>18.853584836553399</v>
      </c>
      <c r="AD60" s="221">
        <v>121.99432286420701</v>
      </c>
      <c r="AE60" s="221">
        <v>13.7258492812014</v>
      </c>
      <c r="AF60" s="221">
        <v>64.1904225143454</v>
      </c>
      <c r="AG60" s="221">
        <v>12.608735463785401</v>
      </c>
      <c r="AH60" s="221">
        <v>32.6801574947349</v>
      </c>
      <c r="AI60" s="221">
        <v>4.5600219760095202</v>
      </c>
      <c r="AJ60" s="221">
        <v>21.069499130116299</v>
      </c>
      <c r="AK60" s="221">
        <v>5.6313524402527202</v>
      </c>
      <c r="AL60" s="221">
        <v>1.8771174800842401</v>
      </c>
      <c r="AM60" s="221">
        <v>4.8255654244116801</v>
      </c>
      <c r="AN60" s="221">
        <v>0.74993132497024095</v>
      </c>
      <c r="AO60" s="221">
        <v>3.8000183133412699</v>
      </c>
      <c r="AP60" s="221">
        <v>0.77831700393736802</v>
      </c>
      <c r="AQ60" s="221">
        <v>1.9320575038915799</v>
      </c>
      <c r="AR60" s="221">
        <v>0.238073436498489</v>
      </c>
      <c r="AS60" s="221">
        <v>1.79470744437323</v>
      </c>
      <c r="AT60" s="221">
        <v>0.238073436498489</v>
      </c>
      <c r="AU60" s="221">
        <v>3.4886915117663202</v>
      </c>
      <c r="AV60" s="221">
        <v>0.75176265909715201</v>
      </c>
      <c r="AW60" s="221">
        <v>0.80578701584103996</v>
      </c>
      <c r="AX60" s="221">
        <v>0.286603790861643</v>
      </c>
      <c r="AY60" s="224">
        <v>9.2100000000000009</v>
      </c>
      <c r="AZ60" s="224">
        <v>1216</v>
      </c>
      <c r="BA60" s="224">
        <v>86.08</v>
      </c>
      <c r="BB60" s="224">
        <v>65.057699999999997</v>
      </c>
      <c r="BC60" s="224">
        <v>1</v>
      </c>
      <c r="BD60" s="221">
        <v>13.419787427874001</v>
      </c>
      <c r="BE60" s="224">
        <v>2.18E-2</v>
      </c>
      <c r="BF60" s="221">
        <v>5.5535147251535098E-2</v>
      </c>
      <c r="BG60" s="221">
        <v>0.131886732719489</v>
      </c>
      <c r="BH60" s="221">
        <v>0.58199789999999996</v>
      </c>
      <c r="BI60" s="221">
        <v>6.492160000000001E-2</v>
      </c>
      <c r="BJ60" s="221">
        <v>0.23931669999999997</v>
      </c>
      <c r="BK60" s="221">
        <v>0.34758309999999998</v>
      </c>
      <c r="BL60" s="221">
        <v>2.6174400000000004E-2</v>
      </c>
      <c r="BM60" s="221">
        <v>0.32017800000000002</v>
      </c>
      <c r="BN60" s="221">
        <v>0.27831959999999994</v>
      </c>
      <c r="BO60" s="221">
        <v>0.13698149999999998</v>
      </c>
      <c r="BP60" s="221">
        <v>5.4853500000000006E-2</v>
      </c>
      <c r="BQ60" s="221">
        <v>7.7938000000000009E-3</v>
      </c>
      <c r="BR60" s="221">
        <v>1.4780065928028557E-2</v>
      </c>
      <c r="BS60" s="221">
        <v>1.9457925098434251E-3</v>
      </c>
      <c r="BT60" s="221">
        <v>1.3744583829319668E-2</v>
      </c>
      <c r="BU60" s="221">
        <v>1.4785459207032301</v>
      </c>
      <c r="BV60" s="221">
        <v>10.4130024723011</v>
      </c>
      <c r="BW60" s="221">
        <v>0.33969416720080597</v>
      </c>
      <c r="BX60" s="221">
        <v>15.291182126178899</v>
      </c>
      <c r="BY60" s="221">
        <v>1.2820437688856301</v>
      </c>
      <c r="BZ60" s="221">
        <v>11.833449317828</v>
      </c>
      <c r="CA60" s="221">
        <v>1.7953410859811401</v>
      </c>
      <c r="CB60" s="221">
        <v>3.5882446185519101</v>
      </c>
      <c r="CC60" s="221">
        <v>0.64934987638494701</v>
      </c>
      <c r="CD60" s="221">
        <v>1.2451140005493999</v>
      </c>
      <c r="CE60" s="221">
        <v>0.318745536123066</v>
      </c>
      <c r="CF60" s="221">
        <v>1.3379131947623799</v>
      </c>
      <c r="CG60" s="221">
        <v>0.37842688398498298</v>
      </c>
      <c r="CH60" s="221">
        <v>0.11243933705704599</v>
      </c>
      <c r="CI60" s="221">
        <v>0.45167292372493401</v>
      </c>
      <c r="CJ60" s="221">
        <v>5.84196502151818E-2</v>
      </c>
      <c r="CK60" s="221">
        <v>0.30894148887464501</v>
      </c>
      <c r="CL60" s="221">
        <v>6.7557915941763594E-2</v>
      </c>
      <c r="CM60" s="221">
        <v>0.16229283032689273</v>
      </c>
      <c r="CN60" s="221">
        <v>2.30217013094039E-2</v>
      </c>
      <c r="CO60" s="221">
        <v>0.15272960351616199</v>
      </c>
      <c r="CP60" s="221">
        <v>2.5878582547385801E-2</v>
      </c>
      <c r="CQ60" s="221">
        <v>0.32793700210603399</v>
      </c>
      <c r="CR60" s="221">
        <v>0.111711931141837</v>
      </c>
      <c r="CS60" s="221">
        <v>0.29757714495009602</v>
      </c>
      <c r="CT60" s="221">
        <v>2.7342001648200699E-2</v>
      </c>
    </row>
    <row r="61" spans="1:98" x14ac:dyDescent="0.35">
      <c r="A61" s="301" t="s">
        <v>1463</v>
      </c>
      <c r="B61" s="222">
        <v>1959.3420000000001</v>
      </c>
      <c r="C61" s="224">
        <v>425</v>
      </c>
      <c r="D61" s="221">
        <v>48.344999999999999</v>
      </c>
      <c r="E61" s="221">
        <v>2.5939999999999999</v>
      </c>
      <c r="F61" s="221">
        <v>11.548999999999999</v>
      </c>
      <c r="G61" s="221">
        <v>0.113</v>
      </c>
      <c r="H61" s="221">
        <v>0.94599999999999995</v>
      </c>
      <c r="I61" s="221">
        <v>10.484</v>
      </c>
      <c r="J61" s="221">
        <v>0.20699999999999999</v>
      </c>
      <c r="K61" s="221">
        <v>10.974</v>
      </c>
      <c r="L61" s="221">
        <v>11.638</v>
      </c>
      <c r="M61" s="221">
        <v>2.0139999999999998</v>
      </c>
      <c r="N61" s="222">
        <v>2.91843122813478E-2</v>
      </c>
      <c r="O61" s="221">
        <v>0.437</v>
      </c>
      <c r="P61" s="221">
        <v>0.254</v>
      </c>
      <c r="Q61" s="222">
        <v>5.9381329405266102E-2</v>
      </c>
      <c r="R61" s="222">
        <v>1.57429570981403E-2</v>
      </c>
      <c r="S61" s="222">
        <v>0.29257963542625698</v>
      </c>
      <c r="T61" s="221">
        <v>99.951888234210998</v>
      </c>
      <c r="U61" s="221">
        <v>233.29059567773299</v>
      </c>
      <c r="V61" s="224">
        <v>0.44500000000000001</v>
      </c>
      <c r="W61" s="221">
        <v>2.9157648581956099</v>
      </c>
      <c r="X61" s="221">
        <v>1.3111559879702499</v>
      </c>
      <c r="Y61" s="221">
        <v>28.908120051555901</v>
      </c>
      <c r="Z61" s="221">
        <v>322.67538206591797</v>
      </c>
      <c r="AA61" s="221">
        <v>7.01528263671515</v>
      </c>
      <c r="AB61" s="221">
        <v>327.81255754004798</v>
      </c>
      <c r="AC61" s="221">
        <v>18.8086908488308</v>
      </c>
      <c r="AD61" s="221">
        <v>125.069048057448</v>
      </c>
      <c r="AE61" s="221">
        <v>12.4194439329774</v>
      </c>
      <c r="AF61" s="221">
        <v>69.458119590493297</v>
      </c>
      <c r="AG61" s="221">
        <v>12.345792671699501</v>
      </c>
      <c r="AH61" s="221">
        <v>32.719572822684597</v>
      </c>
      <c r="AI61" s="221">
        <v>4.4743141226293499</v>
      </c>
      <c r="AJ61" s="221">
        <v>20.806481310992499</v>
      </c>
      <c r="AK61" s="221">
        <v>4.9162216902964504</v>
      </c>
      <c r="AL61" s="221">
        <v>1.80445590130731</v>
      </c>
      <c r="AM61" s="221">
        <v>4.4743141226293499</v>
      </c>
      <c r="AN61" s="221">
        <v>0.76597311728963402</v>
      </c>
      <c r="AO61" s="221">
        <v>4.1428834468790301</v>
      </c>
      <c r="AP61" s="221">
        <v>0.74940158350211805</v>
      </c>
      <c r="AQ61" s="221">
        <v>1.9793776468422</v>
      </c>
      <c r="AR61" s="221">
        <v>0.28447799668569301</v>
      </c>
      <c r="AS61" s="221">
        <v>1.70318541705027</v>
      </c>
      <c r="AT61" s="221">
        <v>0.24304916221690301</v>
      </c>
      <c r="AU61" s="221">
        <v>3.7378015098508599</v>
      </c>
      <c r="AV61" s="221">
        <v>0.736512612778494</v>
      </c>
      <c r="AW61" s="221">
        <v>0.95746639661204203</v>
      </c>
      <c r="AX61" s="221">
        <v>0.34247836494200001</v>
      </c>
      <c r="AY61" s="224">
        <v>8.6199999999999992</v>
      </c>
      <c r="AZ61" s="224">
        <v>1217</v>
      </c>
      <c r="BA61" s="224">
        <v>86.08</v>
      </c>
      <c r="BB61" s="224">
        <v>65.113200000000006</v>
      </c>
      <c r="BC61" s="224">
        <v>1</v>
      </c>
      <c r="BD61" s="221">
        <v>16.330341697441298</v>
      </c>
      <c r="BE61" s="224">
        <v>2.2249999999999999E-2</v>
      </c>
      <c r="BF61" s="221">
        <v>5.5691108791536097E-2</v>
      </c>
      <c r="BG61" s="221">
        <v>0.140687037509208</v>
      </c>
      <c r="BH61" s="221">
        <v>0.58497449999999995</v>
      </c>
      <c r="BI61" s="221">
        <v>6.6406400000000004E-2</v>
      </c>
      <c r="BJ61" s="221">
        <v>0.23444469999999998</v>
      </c>
      <c r="BK61" s="221">
        <v>0.34702039999999995</v>
      </c>
      <c r="BL61" s="221">
        <v>3.3037200000000003E-2</v>
      </c>
      <c r="BM61" s="221">
        <v>0.32044080000000003</v>
      </c>
      <c r="BN61" s="221">
        <v>0.27232919999999994</v>
      </c>
      <c r="BO61" s="221">
        <v>0.14198699999999997</v>
      </c>
      <c r="BP61" s="221">
        <v>6.3583500000000001E-2</v>
      </c>
      <c r="BQ61" s="221">
        <v>7.4422000000000012E-3</v>
      </c>
      <c r="BR61" s="221">
        <v>1.2464141042165353E-2</v>
      </c>
      <c r="BS61" s="221">
        <v>1.9678696372675375E-3</v>
      </c>
      <c r="BT61" s="221">
        <v>1.3546437120235698E-2</v>
      </c>
      <c r="BU61" s="221">
        <v>1.38758976247468</v>
      </c>
      <c r="BV61" s="221">
        <v>10.0029368440435</v>
      </c>
      <c r="BW61" s="221">
        <v>0.37882526238261799</v>
      </c>
      <c r="BX61" s="221">
        <v>16.390627877002402</v>
      </c>
      <c r="BY61" s="221">
        <v>1.27899097772049</v>
      </c>
      <c r="BZ61" s="221">
        <v>12.131697661572501</v>
      </c>
      <c r="CA61" s="221">
        <v>1.62446326643344</v>
      </c>
      <c r="CB61" s="221">
        <v>3.8827088851085798</v>
      </c>
      <c r="CC61" s="221">
        <v>0.63580832259252396</v>
      </c>
      <c r="CD61" s="221">
        <v>1.2466157245442799</v>
      </c>
      <c r="CE61" s="221">
        <v>0.31275455717179201</v>
      </c>
      <c r="CF61" s="221">
        <v>1.3212115632480199</v>
      </c>
      <c r="CG61" s="221">
        <v>0.33037009758792102</v>
      </c>
      <c r="CH61" s="221">
        <v>0.108086908488308</v>
      </c>
      <c r="CI61" s="221">
        <v>0.418795801878107</v>
      </c>
      <c r="CJ61" s="221">
        <v>5.9669305836862502E-2</v>
      </c>
      <c r="CK61" s="221">
        <v>0.33681642423126501</v>
      </c>
      <c r="CL61" s="221">
        <v>6.5048057447983795E-2</v>
      </c>
      <c r="CM61" s="221">
        <v>0.16626772233474479</v>
      </c>
      <c r="CN61" s="221">
        <v>2.7509022279506499E-2</v>
      </c>
      <c r="CO61" s="221">
        <v>0.144941078990978</v>
      </c>
      <c r="CP61" s="221">
        <v>2.6419443932977401E-2</v>
      </c>
      <c r="CQ61" s="221">
        <v>0.35135334192598</v>
      </c>
      <c r="CR61" s="221">
        <v>0.10944577425888399</v>
      </c>
      <c r="CS61" s="221">
        <v>0.35359234026882702</v>
      </c>
      <c r="CT61" s="221">
        <v>3.2672436015466801E-2</v>
      </c>
    </row>
    <row r="62" spans="1:98" x14ac:dyDescent="0.35">
      <c r="A62" s="301" t="s">
        <v>1464</v>
      </c>
      <c r="B62" s="222">
        <v>1959.3420000000001</v>
      </c>
      <c r="C62" s="224">
        <v>425</v>
      </c>
      <c r="D62" s="221">
        <v>48.47</v>
      </c>
      <c r="E62" s="221">
        <v>2.56</v>
      </c>
      <c r="F62" s="221">
        <v>11.654999999999999</v>
      </c>
      <c r="G62" s="221">
        <v>0.08</v>
      </c>
      <c r="H62" s="221">
        <v>0.93200000000000005</v>
      </c>
      <c r="I62" s="221">
        <v>10.500999999999999</v>
      </c>
      <c r="J62" s="221">
        <v>0.20200000000000001</v>
      </c>
      <c r="K62" s="221">
        <v>10.816000000000001</v>
      </c>
      <c r="L62" s="221">
        <v>11.647</v>
      </c>
      <c r="M62" s="221">
        <v>2.016</v>
      </c>
      <c r="N62" s="222">
        <v>1.8829981718464402E-2</v>
      </c>
      <c r="O62" s="221">
        <v>0.42099999999999999</v>
      </c>
      <c r="P62" s="221">
        <v>0.23899999999999999</v>
      </c>
      <c r="Q62" s="222">
        <v>5.9963436928701999E-2</v>
      </c>
      <c r="R62" s="222">
        <v>1.37111517367459E-2</v>
      </c>
      <c r="S62" s="222">
        <v>0.29277879341864699</v>
      </c>
      <c r="T62" s="221">
        <v>99.924283363802502</v>
      </c>
      <c r="U62" s="221">
        <v>223.71934043777199</v>
      </c>
      <c r="V62" s="224">
        <v>0.46100000000000002</v>
      </c>
      <c r="W62" s="221">
        <v>2.8525916992206501</v>
      </c>
      <c r="X62" s="221">
        <v>1.4500762040239401</v>
      </c>
      <c r="Y62" s="221">
        <v>30.356489945155399</v>
      </c>
      <c r="Z62" s="221">
        <v>342.64168190127998</v>
      </c>
      <c r="AA62" s="221">
        <v>7.1206581352833602</v>
      </c>
      <c r="AB62" s="221">
        <v>319.17733089579502</v>
      </c>
      <c r="AC62" s="221">
        <v>19.4332723948812</v>
      </c>
      <c r="AD62" s="221">
        <v>137.12065813528301</v>
      </c>
      <c r="AE62" s="221">
        <v>14.3784277879342</v>
      </c>
      <c r="AF62" s="221">
        <v>68.274193321425599</v>
      </c>
      <c r="AG62" s="221">
        <v>14.186471663619701</v>
      </c>
      <c r="AH62" s="221">
        <v>31.1882998171846</v>
      </c>
      <c r="AI62" s="221">
        <v>4.6983546617915897</v>
      </c>
      <c r="AJ62" s="221">
        <v>19.5063985374771</v>
      </c>
      <c r="AK62" s="221">
        <v>5.01828153564899</v>
      </c>
      <c r="AL62" s="221">
        <v>1.8647166361974401</v>
      </c>
      <c r="AM62" s="221">
        <v>4.5795246800731304</v>
      </c>
      <c r="AN62" s="221">
        <v>0.76873857404021895</v>
      </c>
      <c r="AO62" s="221">
        <v>4.3144424131627002</v>
      </c>
      <c r="AP62" s="221">
        <v>0.758683729433272</v>
      </c>
      <c r="AQ62" s="221">
        <v>1.6819012797074999</v>
      </c>
      <c r="AR62" s="221">
        <v>0.27056672760511902</v>
      </c>
      <c r="AS62" s="221">
        <v>1.5082266910420501</v>
      </c>
      <c r="AT62" s="221">
        <v>0.218464351005484</v>
      </c>
      <c r="AU62" s="221">
        <v>3.7202925045703799</v>
      </c>
      <c r="AV62" s="221">
        <v>0.580438756855576</v>
      </c>
      <c r="AW62" s="221">
        <v>0.87751371115173704</v>
      </c>
      <c r="AX62" s="221">
        <v>0.48628884826325403</v>
      </c>
      <c r="AY62" s="224">
        <v>9.4</v>
      </c>
      <c r="AZ62" s="224">
        <v>1213</v>
      </c>
      <c r="BA62" s="224">
        <v>85.85</v>
      </c>
      <c r="BB62" s="224">
        <v>64.745999999999995</v>
      </c>
      <c r="BC62" s="224">
        <v>1</v>
      </c>
      <c r="BD62" s="221">
        <v>15.6603538306441</v>
      </c>
      <c r="BE62" s="224">
        <v>2.3050000000000001E-2</v>
      </c>
      <c r="BF62" s="221">
        <v>5.4484501455114402E-2</v>
      </c>
      <c r="BG62" s="221">
        <v>0.155593176691769</v>
      </c>
      <c r="BH62" s="221">
        <v>0.58648699999999998</v>
      </c>
      <c r="BI62" s="221">
        <v>6.5536000000000011E-2</v>
      </c>
      <c r="BJ62" s="221">
        <v>0.23659649999999996</v>
      </c>
      <c r="BK62" s="221">
        <v>0.34758309999999998</v>
      </c>
      <c r="BL62" s="221">
        <v>3.2239200000000003E-2</v>
      </c>
      <c r="BM62" s="221">
        <v>0.31582720000000003</v>
      </c>
      <c r="BN62" s="221">
        <v>0.2725398</v>
      </c>
      <c r="BO62" s="221">
        <v>0.14212799999999998</v>
      </c>
      <c r="BP62" s="221">
        <v>6.1255500000000004E-2</v>
      </c>
      <c r="BQ62" s="221">
        <v>7.0027000000000006E-3</v>
      </c>
      <c r="BR62" s="221">
        <v>1.2586325411334549E-2</v>
      </c>
      <c r="BS62" s="221">
        <v>1.7138939670932375E-3</v>
      </c>
      <c r="BT62" s="221">
        <v>1.3555658135283356E-2</v>
      </c>
      <c r="BU62" s="221">
        <v>1.45711151736746</v>
      </c>
      <c r="BV62" s="221">
        <v>10.6218921389397</v>
      </c>
      <c r="BW62" s="221">
        <v>0.38451553930530202</v>
      </c>
      <c r="BX62" s="221">
        <v>15.958866544789799</v>
      </c>
      <c r="BY62" s="221">
        <v>1.3214625228519199</v>
      </c>
      <c r="BZ62" s="221">
        <v>13.3007038391225</v>
      </c>
      <c r="CA62" s="221">
        <v>1.8806983546617899</v>
      </c>
      <c r="CB62" s="221">
        <v>3.81652740666769</v>
      </c>
      <c r="CC62" s="221">
        <v>0.73060329067641705</v>
      </c>
      <c r="CD62" s="221">
        <v>1.1882742230347301</v>
      </c>
      <c r="CE62" s="221">
        <v>0.32841499085923198</v>
      </c>
      <c r="CF62" s="221">
        <v>1.2386563071298</v>
      </c>
      <c r="CG62" s="221">
        <v>0.33722851919561198</v>
      </c>
      <c r="CH62" s="221">
        <v>0.11169652650822701</v>
      </c>
      <c r="CI62" s="221">
        <v>0.42864351005484502</v>
      </c>
      <c r="CJ62" s="221">
        <v>5.98847349177331E-2</v>
      </c>
      <c r="CK62" s="221">
        <v>0.35076416819012801</v>
      </c>
      <c r="CL62" s="221">
        <v>6.5853747714807995E-2</v>
      </c>
      <c r="CM62" s="221">
        <v>0.14127970749543001</v>
      </c>
      <c r="CN62" s="221">
        <v>2.6163802559415E-2</v>
      </c>
      <c r="CO62" s="221">
        <v>0.128350091407678</v>
      </c>
      <c r="CP62" s="221">
        <v>2.3747074954296201E-2</v>
      </c>
      <c r="CQ62" s="221">
        <v>0.34970749542961599</v>
      </c>
      <c r="CR62" s="221">
        <v>8.6253199268738603E-2</v>
      </c>
      <c r="CS62" s="221">
        <v>0.32406581352833602</v>
      </c>
      <c r="CT62" s="221">
        <v>4.6391956124314397E-2</v>
      </c>
    </row>
    <row r="63" spans="1:98" x14ac:dyDescent="0.35">
      <c r="A63" s="301" t="s">
        <v>1465</v>
      </c>
      <c r="B63" s="222">
        <v>1959.3420000000001</v>
      </c>
      <c r="C63" s="224">
        <v>425</v>
      </c>
      <c r="D63" s="221">
        <v>48.481999999999999</v>
      </c>
      <c r="E63" s="221">
        <v>2.4169999999999998</v>
      </c>
      <c r="F63" s="221">
        <v>11.763999999999999</v>
      </c>
      <c r="G63" s="221">
        <v>9.1999999999999998E-2</v>
      </c>
      <c r="H63" s="221">
        <v>0.92700000000000005</v>
      </c>
      <c r="I63" s="221">
        <v>10.499000000000001</v>
      </c>
      <c r="J63" s="221">
        <v>0.182</v>
      </c>
      <c r="K63" s="221">
        <v>10.768000000000001</v>
      </c>
      <c r="L63" s="221">
        <v>11.741</v>
      </c>
      <c r="M63" s="221">
        <v>2.0390000000000001</v>
      </c>
      <c r="N63" s="222">
        <v>3.8205525667912799E-2</v>
      </c>
      <c r="O63" s="221">
        <v>0.39900000000000002</v>
      </c>
      <c r="P63" s="221">
        <v>0.251</v>
      </c>
      <c r="Q63" s="222">
        <v>5.6806783988328599E-2</v>
      </c>
      <c r="R63" s="222">
        <v>1.5956961794474301E-2</v>
      </c>
      <c r="S63" s="222">
        <v>0.28941369563235197</v>
      </c>
      <c r="T63" s="221">
        <v>99.961382967083097</v>
      </c>
      <c r="U63" s="221">
        <v>242.08839595622999</v>
      </c>
      <c r="V63" s="224">
        <v>0.437</v>
      </c>
      <c r="W63" s="221">
        <v>2.9346004111767101</v>
      </c>
      <c r="X63" s="221">
        <v>1.4264983886676399</v>
      </c>
      <c r="Y63" s="221">
        <v>30.910914561867401</v>
      </c>
      <c r="Z63" s="221">
        <v>328.67693991064101</v>
      </c>
      <c r="AA63" s="221">
        <v>7.6319868697000102</v>
      </c>
      <c r="AB63" s="221">
        <v>334.47615573994699</v>
      </c>
      <c r="AC63" s="221">
        <v>18.254764292878601</v>
      </c>
      <c r="AD63" s="221">
        <v>152.092641561047</v>
      </c>
      <c r="AE63" s="221">
        <v>12.7838059633446</v>
      </c>
      <c r="AF63" s="221">
        <v>66.618474042113704</v>
      </c>
      <c r="AG63" s="221">
        <v>12.200237074860899</v>
      </c>
      <c r="AH63" s="221">
        <v>30.509710951034901</v>
      </c>
      <c r="AI63" s="221">
        <v>4.3950031913923597</v>
      </c>
      <c r="AJ63" s="221">
        <v>20.105771861037699</v>
      </c>
      <c r="AK63" s="221">
        <v>5.17917388529224</v>
      </c>
      <c r="AL63" s="221">
        <v>1.80541624874624</v>
      </c>
      <c r="AM63" s="221">
        <v>4.5317771496307104</v>
      </c>
      <c r="AN63" s="221">
        <v>0.73857937448709798</v>
      </c>
      <c r="AO63" s="221">
        <v>4.176164858211</v>
      </c>
      <c r="AP63" s="221">
        <v>0.83523297164220001</v>
      </c>
      <c r="AQ63" s="221">
        <v>1.92395367921948</v>
      </c>
      <c r="AR63" s="221">
        <v>0.239810340111243</v>
      </c>
      <c r="AS63" s="221">
        <v>1.46804048509164</v>
      </c>
      <c r="AT63" s="221">
        <v>0.18692440959241399</v>
      </c>
      <c r="AU63" s="221">
        <v>3.5014133309018001</v>
      </c>
      <c r="AV63" s="221">
        <v>0.69389988146256998</v>
      </c>
      <c r="AW63" s="221">
        <v>0.98477249931612998</v>
      </c>
      <c r="AX63" s="221">
        <v>0.43858849275098</v>
      </c>
      <c r="AY63" s="224">
        <v>9.67</v>
      </c>
      <c r="AZ63" s="224">
        <v>1212</v>
      </c>
      <c r="BA63" s="224">
        <v>85.79</v>
      </c>
      <c r="BB63" s="224">
        <v>64.648799999999994</v>
      </c>
      <c r="BC63" s="224">
        <v>1</v>
      </c>
      <c r="BD63" s="221">
        <v>16.946187716936102</v>
      </c>
      <c r="BE63" s="224">
        <v>2.1850000000000001E-2</v>
      </c>
      <c r="BF63" s="221">
        <v>5.6050867853475198E-2</v>
      </c>
      <c r="BG63" s="221">
        <v>0.153063277104038</v>
      </c>
      <c r="BH63" s="221">
        <v>0.58663219999999994</v>
      </c>
      <c r="BI63" s="221">
        <v>6.1875199999999998E-2</v>
      </c>
      <c r="BJ63" s="221">
        <v>0.23880919999999997</v>
      </c>
      <c r="BK63" s="221">
        <v>0.34751690000000002</v>
      </c>
      <c r="BL63" s="221">
        <v>2.9047200000000002E-2</v>
      </c>
      <c r="BM63" s="221">
        <v>0.31442560000000003</v>
      </c>
      <c r="BN63" s="221">
        <v>0.27473939999999997</v>
      </c>
      <c r="BO63" s="221">
        <v>0.1437495</v>
      </c>
      <c r="BP63" s="221">
        <v>5.8054500000000009E-2</v>
      </c>
      <c r="BQ63" s="221">
        <v>7.3543000000000011E-3</v>
      </c>
      <c r="BR63" s="221">
        <v>1.1923743959150171E-2</v>
      </c>
      <c r="BS63" s="221">
        <v>1.9946202243092876E-3</v>
      </c>
      <c r="BT63" s="221">
        <v>1.3399854107777897E-2</v>
      </c>
      <c r="BU63" s="221">
        <v>1.48372389896964</v>
      </c>
      <c r="BV63" s="221">
        <v>10.188985137229899</v>
      </c>
      <c r="BW63" s="221">
        <v>0.41212729096380102</v>
      </c>
      <c r="BX63" s="221">
        <v>16.723807786997401</v>
      </c>
      <c r="BY63" s="221">
        <v>1.2413239719157501</v>
      </c>
      <c r="BZ63" s="221">
        <v>14.752986231421501</v>
      </c>
      <c r="CA63" s="221">
        <v>1.6721218200054699</v>
      </c>
      <c r="CB63" s="221">
        <v>3.7239726989541602</v>
      </c>
      <c r="CC63" s="221">
        <v>0.62831220935533905</v>
      </c>
      <c r="CD63" s="221">
        <v>1.1624199872344301</v>
      </c>
      <c r="CE63" s="221">
        <v>0.30721072307832598</v>
      </c>
      <c r="CF63" s="221">
        <v>1.27671651317589</v>
      </c>
      <c r="CG63" s="221">
        <v>0.34804048509163799</v>
      </c>
      <c r="CH63" s="221">
        <v>0.10814443329990001</v>
      </c>
      <c r="CI63" s="221">
        <v>0.42417434120543401</v>
      </c>
      <c r="CJ63" s="221">
        <v>5.7535333272544897E-2</v>
      </c>
      <c r="CK63" s="221">
        <v>0.33952220297255398</v>
      </c>
      <c r="CL63" s="221">
        <v>7.2498221938542898E-2</v>
      </c>
      <c r="CM63" s="221">
        <v>0.16161210905443632</v>
      </c>
      <c r="CN63" s="221">
        <v>2.3189659888757201E-2</v>
      </c>
      <c r="CO63" s="221">
        <v>0.12493024528129799</v>
      </c>
      <c r="CP63" s="221">
        <v>2.0318683322695399E-2</v>
      </c>
      <c r="CQ63" s="221">
        <v>0.32913285310476897</v>
      </c>
      <c r="CR63" s="221">
        <v>0.103113522385338</v>
      </c>
      <c r="CS63" s="221">
        <v>0.36367648399744701</v>
      </c>
      <c r="CT63" s="221">
        <v>4.1841342208443502E-2</v>
      </c>
    </row>
    <row r="64" spans="1:98" x14ac:dyDescent="0.35">
      <c r="A64" s="301" t="s">
        <v>1466</v>
      </c>
      <c r="B64" s="222">
        <v>1959.3420000000001</v>
      </c>
      <c r="C64" s="224">
        <v>425</v>
      </c>
      <c r="D64" s="221">
        <v>48.383000000000003</v>
      </c>
      <c r="E64" s="221">
        <v>2.613</v>
      </c>
      <c r="F64" s="221">
        <v>11.65</v>
      </c>
      <c r="G64" s="221">
        <v>0.09</v>
      </c>
      <c r="H64" s="221">
        <v>0.93200000000000005</v>
      </c>
      <c r="I64" s="221">
        <v>10.497</v>
      </c>
      <c r="J64" s="221">
        <v>0.192</v>
      </c>
      <c r="K64" s="221">
        <v>10.948</v>
      </c>
      <c r="L64" s="221">
        <v>11.676</v>
      </c>
      <c r="M64" s="221">
        <v>1.986</v>
      </c>
      <c r="N64" s="222">
        <v>2.4388040827386898E-2</v>
      </c>
      <c r="O64" s="221">
        <v>0.36199999999999999</v>
      </c>
      <c r="P64" s="221">
        <v>0.217</v>
      </c>
      <c r="Q64" s="222">
        <v>6.2505645379821104E-2</v>
      </c>
      <c r="R64" s="222">
        <v>1.62586938849246E-2</v>
      </c>
      <c r="S64" s="222">
        <v>0.30566344503658199</v>
      </c>
      <c r="T64" s="221">
        <v>99.954815825128705</v>
      </c>
      <c r="U64" s="221">
        <v>195.036783777962</v>
      </c>
      <c r="V64" s="224">
        <v>0.45400000000000001</v>
      </c>
      <c r="W64" s="221">
        <v>2.8360952739846499</v>
      </c>
      <c r="X64" s="221">
        <v>1.3043258930536401</v>
      </c>
      <c r="Y64" s="221">
        <v>32.119953030439902</v>
      </c>
      <c r="Z64" s="221">
        <v>329.39210550085801</v>
      </c>
      <c r="AA64" s="221">
        <v>6.1873362839851902</v>
      </c>
      <c r="AB64" s="221">
        <v>302.97172793785597</v>
      </c>
      <c r="AC64" s="221">
        <v>18.787824044801699</v>
      </c>
      <c r="AD64" s="221">
        <v>129.925029355975</v>
      </c>
      <c r="AE64" s="221">
        <v>12.338542137115001</v>
      </c>
      <c r="AF64" s="221">
        <v>63.890392732533897</v>
      </c>
      <c r="AG64" s="221">
        <v>13.2418029084997</v>
      </c>
      <c r="AH64" s="221">
        <v>30.5663445036582</v>
      </c>
      <c r="AI64" s="221">
        <v>4.4892060337819499</v>
      </c>
      <c r="AJ64" s="221">
        <v>20.3233673561557</v>
      </c>
      <c r="AK64" s="221">
        <v>4.7150212266281297</v>
      </c>
      <c r="AL64" s="221">
        <v>1.7432932887724699</v>
      </c>
      <c r="AM64" s="221">
        <v>4.4530756029265701</v>
      </c>
      <c r="AN64" s="221">
        <v>0.64131514768313602</v>
      </c>
      <c r="AO64" s="221">
        <v>3.8749887092403599</v>
      </c>
      <c r="AP64" s="221">
        <v>0.70273688013729596</v>
      </c>
      <c r="AQ64" s="221">
        <v>1.9962063047601799</v>
      </c>
      <c r="AR64" s="221">
        <v>0.26104236293017802</v>
      </c>
      <c r="AS64" s="221">
        <v>1.5445759190678301</v>
      </c>
      <c r="AT64" s="221">
        <v>0.19149128353355599</v>
      </c>
      <c r="AU64" s="221">
        <v>3.0530214072802799</v>
      </c>
      <c r="AV64" s="221">
        <v>0.77861078493361002</v>
      </c>
      <c r="AW64" s="221">
        <v>1.17423900280011</v>
      </c>
      <c r="AX64" s="221">
        <v>0.337819528497877</v>
      </c>
      <c r="AY64" s="224">
        <v>10.71</v>
      </c>
      <c r="AZ64" s="224">
        <v>1215</v>
      </c>
      <c r="BA64" s="224">
        <v>86.02</v>
      </c>
      <c r="BB64" s="224">
        <v>65.031099999999995</v>
      </c>
      <c r="BC64" s="224">
        <v>0</v>
      </c>
      <c r="BD64" s="221">
        <v>13.652574864457399</v>
      </c>
      <c r="BE64" s="224">
        <v>2.2700000000000001E-2</v>
      </c>
      <c r="BF64" s="221">
        <v>5.4169419733106898E-2</v>
      </c>
      <c r="BG64" s="221">
        <v>0.13995416832465599</v>
      </c>
      <c r="BH64" s="221">
        <v>0.58543429999999996</v>
      </c>
      <c r="BI64" s="221">
        <v>6.6892800000000002E-2</v>
      </c>
      <c r="BJ64" s="221">
        <v>0.23649499999999998</v>
      </c>
      <c r="BK64" s="221">
        <v>0.34745069999999995</v>
      </c>
      <c r="BL64" s="221">
        <v>3.0643200000000006E-2</v>
      </c>
      <c r="BM64" s="221">
        <v>0.31968160000000001</v>
      </c>
      <c r="BN64" s="221">
        <v>0.27321839999999997</v>
      </c>
      <c r="BO64" s="221">
        <v>0.140013</v>
      </c>
      <c r="BP64" s="221">
        <v>5.2671000000000003E-2</v>
      </c>
      <c r="BQ64" s="221">
        <v>6.3581000000000002E-3</v>
      </c>
      <c r="BR64" s="221">
        <v>1.3119934965224449E-2</v>
      </c>
      <c r="BS64" s="221">
        <v>2.032336735615575E-3</v>
      </c>
      <c r="BT64" s="221">
        <v>1.4152217505193746E-2</v>
      </c>
      <c r="BU64" s="221">
        <v>1.54175774546111</v>
      </c>
      <c r="BV64" s="221">
        <v>10.2111552705266</v>
      </c>
      <c r="BW64" s="221">
        <v>0.3341161593352</v>
      </c>
      <c r="BX64" s="221">
        <v>15.148586396892799</v>
      </c>
      <c r="BY64" s="221">
        <v>1.2775720350465201</v>
      </c>
      <c r="BZ64" s="221">
        <v>12.6027278475296</v>
      </c>
      <c r="CA64" s="221">
        <v>1.61388131153464</v>
      </c>
      <c r="CB64" s="221">
        <v>3.5714729537486498</v>
      </c>
      <c r="CC64" s="221">
        <v>0.68195284978773396</v>
      </c>
      <c r="CD64" s="221">
        <v>1.1645777255893801</v>
      </c>
      <c r="CE64" s="221">
        <v>0.31379550176135901</v>
      </c>
      <c r="CF64" s="221">
        <v>1.2905338271158899</v>
      </c>
      <c r="CG64" s="221">
        <v>0.31684942642941</v>
      </c>
      <c r="CH64" s="221">
        <v>0.10442326799747099</v>
      </c>
      <c r="CI64" s="221">
        <v>0.41680787643392597</v>
      </c>
      <c r="CJ64" s="221">
        <v>4.9958450004516299E-2</v>
      </c>
      <c r="CK64" s="221">
        <v>0.31503658206124102</v>
      </c>
      <c r="CL64" s="221">
        <v>6.0997561195917302E-2</v>
      </c>
      <c r="CM64" s="221">
        <v>0.16768132959985513</v>
      </c>
      <c r="CN64" s="221">
        <v>2.5242796495348201E-2</v>
      </c>
      <c r="CO64" s="221">
        <v>0.13144341071267299</v>
      </c>
      <c r="CP64" s="221">
        <v>2.0815102520097498E-2</v>
      </c>
      <c r="CQ64" s="221">
        <v>0.286984012284346</v>
      </c>
      <c r="CR64" s="221">
        <v>0.115701562641134</v>
      </c>
      <c r="CS64" s="221">
        <v>0.43364646373408</v>
      </c>
      <c r="CT64" s="221">
        <v>3.2227983018697497E-2</v>
      </c>
    </row>
    <row r="65" spans="1:98" x14ac:dyDescent="0.35">
      <c r="A65" s="301" t="s">
        <v>1467</v>
      </c>
      <c r="B65" s="222">
        <v>1959.345</v>
      </c>
      <c r="C65" s="224">
        <v>335</v>
      </c>
      <c r="D65" s="221">
        <v>49.697000000000003</v>
      </c>
      <c r="E65" s="221">
        <v>2.351</v>
      </c>
      <c r="F65" s="221">
        <v>12.093999999999999</v>
      </c>
      <c r="G65" s="221">
        <v>6.8000000000000005E-2</v>
      </c>
      <c r="H65" s="221">
        <v>0.91</v>
      </c>
      <c r="I65" s="221">
        <v>10.518000000000001</v>
      </c>
      <c r="J65" s="221">
        <v>0.187</v>
      </c>
      <c r="K65" s="221">
        <v>10.206</v>
      </c>
      <c r="L65" s="221">
        <v>10.375999999999999</v>
      </c>
      <c r="M65" s="221">
        <v>2.31</v>
      </c>
      <c r="N65" s="222">
        <v>4.7946495855312701E-2</v>
      </c>
      <c r="O65" s="221">
        <v>0.58899999999999997</v>
      </c>
      <c r="P65" s="221">
        <v>0.23300000000000001</v>
      </c>
      <c r="Q65" s="222">
        <v>5.8967596081386603E-2</v>
      </c>
      <c r="R65" s="222">
        <v>1.7803315749811598E-2</v>
      </c>
      <c r="S65" s="222">
        <v>0.18448568198945001</v>
      </c>
      <c r="T65" s="221">
        <v>99.848203089676005</v>
      </c>
      <c r="U65" s="221">
        <v>300.80694589957602</v>
      </c>
      <c r="V65" s="224">
        <v>0.46200000000000002</v>
      </c>
      <c r="W65" s="221">
        <v>3.2630708718368702</v>
      </c>
      <c r="X65" s="221">
        <v>1.39692041402084</v>
      </c>
      <c r="Y65" s="221">
        <v>27.505651846269799</v>
      </c>
      <c r="Z65" s="221">
        <v>280.33628485305201</v>
      </c>
      <c r="AA65" s="221">
        <v>11.8359080633007</v>
      </c>
      <c r="AB65" s="221">
        <v>362.160889223813</v>
      </c>
      <c r="AC65" s="221">
        <v>18.806518462697799</v>
      </c>
      <c r="AD65" s="221">
        <v>114.011868877167</v>
      </c>
      <c r="AE65" s="221">
        <v>12.0384325546345</v>
      </c>
      <c r="AF65" s="221">
        <v>105.376478797264</v>
      </c>
      <c r="AG65" s="221">
        <v>13.2959683496609</v>
      </c>
      <c r="AH65" s="221">
        <v>32.036548605877897</v>
      </c>
      <c r="AI65" s="221">
        <v>4.3707611152976602</v>
      </c>
      <c r="AJ65" s="221">
        <v>21.255651846269799</v>
      </c>
      <c r="AK65" s="221">
        <v>4.9500753579502597</v>
      </c>
      <c r="AL65" s="221">
        <v>1.95930670685757</v>
      </c>
      <c r="AM65" s="221">
        <v>4.77110022607385</v>
      </c>
      <c r="AN65" s="221">
        <v>0.75593443858327103</v>
      </c>
      <c r="AO65" s="221">
        <v>4.1211379050489798</v>
      </c>
      <c r="AP65" s="221">
        <v>0.79973624717407699</v>
      </c>
      <c r="AQ65" s="221">
        <v>2.1147324792765598</v>
      </c>
      <c r="AR65" s="221">
        <v>0.27034664657121299</v>
      </c>
      <c r="AS65" s="221">
        <v>1.76149208741522</v>
      </c>
      <c r="AT65" s="221">
        <v>0.20723436322531999</v>
      </c>
      <c r="AU65" s="221">
        <v>3.1414845516201999</v>
      </c>
      <c r="AV65" s="221">
        <v>0.69894498869630695</v>
      </c>
      <c r="AW65" s="221">
        <v>1.0173323285606599</v>
      </c>
      <c r="AX65" s="221">
        <v>0.29813489073097199</v>
      </c>
      <c r="AY65" s="224">
        <v>6.16</v>
      </c>
      <c r="AZ65" s="224">
        <v>1206</v>
      </c>
      <c r="BA65" s="224">
        <v>84.82</v>
      </c>
      <c r="BB65" s="224">
        <v>63.372399999999999</v>
      </c>
      <c r="BC65" s="224">
        <v>0</v>
      </c>
      <c r="BD65" s="221">
        <v>21.056486212970299</v>
      </c>
      <c r="BE65" s="224">
        <v>2.3099999999999999E-2</v>
      </c>
      <c r="BF65" s="221">
        <v>6.23246536520842E-2</v>
      </c>
      <c r="BG65" s="221">
        <v>0.14988956042443599</v>
      </c>
      <c r="BH65" s="221">
        <v>0.60133369999999997</v>
      </c>
      <c r="BI65" s="221">
        <v>6.0185600000000006E-2</v>
      </c>
      <c r="BJ65" s="221">
        <v>0.24550819999999998</v>
      </c>
      <c r="BK65" s="221">
        <v>0.34814580000000001</v>
      </c>
      <c r="BL65" s="221">
        <v>2.9845200000000002E-2</v>
      </c>
      <c r="BM65" s="221">
        <v>0.29801519999999998</v>
      </c>
      <c r="BN65" s="221">
        <v>0.24279839999999997</v>
      </c>
      <c r="BO65" s="221">
        <v>0.162855</v>
      </c>
      <c r="BP65" s="221">
        <v>8.5699500000000012E-2</v>
      </c>
      <c r="BQ65" s="221">
        <v>6.8269000000000012E-3</v>
      </c>
      <c r="BR65" s="221">
        <v>1.2377298417483047E-2</v>
      </c>
      <c r="BS65" s="221">
        <v>2.2254144687264498E-3</v>
      </c>
      <c r="BT65" s="221">
        <v>8.5416870761115347E-3</v>
      </c>
      <c r="BU65" s="221">
        <v>1.32027128862095</v>
      </c>
      <c r="BV65" s="221">
        <v>8.6904248304446092</v>
      </c>
      <c r="BW65" s="221">
        <v>0.63913903541823702</v>
      </c>
      <c r="BX65" s="221">
        <v>18.108044461190701</v>
      </c>
      <c r="BY65" s="221">
        <v>1.2788432554634499</v>
      </c>
      <c r="BZ65" s="221">
        <v>11.0591512810852</v>
      </c>
      <c r="CA65" s="221">
        <v>1.5746269781461899</v>
      </c>
      <c r="CB65" s="221">
        <v>5.8905451647670803</v>
      </c>
      <c r="CC65" s="221">
        <v>0.68474237000753602</v>
      </c>
      <c r="CD65" s="221">
        <v>1.2205925018839501</v>
      </c>
      <c r="CE65" s="221">
        <v>0.30551620195930701</v>
      </c>
      <c r="CF65" s="221">
        <v>1.3497338922381299</v>
      </c>
      <c r="CG65" s="221">
        <v>0.33264506405425798</v>
      </c>
      <c r="CH65" s="221">
        <v>0.117362471740769</v>
      </c>
      <c r="CI65" s="221">
        <v>0.44657498116051197</v>
      </c>
      <c r="CJ65" s="221">
        <v>5.8887292765636798E-2</v>
      </c>
      <c r="CK65" s="221">
        <v>0.335048511680482</v>
      </c>
      <c r="CL65" s="221">
        <v>6.9417106254709898E-2</v>
      </c>
      <c r="CM65" s="221">
        <v>0.17763752825923104</v>
      </c>
      <c r="CN65" s="221">
        <v>2.6142520723436299E-2</v>
      </c>
      <c r="CO65" s="221">
        <v>0.14990297663903501</v>
      </c>
      <c r="CP65" s="221">
        <v>2.2526375282592302E-2</v>
      </c>
      <c r="CQ65" s="221">
        <v>0.29529954785229801</v>
      </c>
      <c r="CR65" s="221">
        <v>0.10386322532027099</v>
      </c>
      <c r="CS65" s="221">
        <v>0.37570082893745299</v>
      </c>
      <c r="CT65" s="221">
        <v>2.84420685757347E-2</v>
      </c>
    </row>
    <row r="66" spans="1:98" x14ac:dyDescent="0.35">
      <c r="A66" s="301" t="s">
        <v>1468</v>
      </c>
      <c r="B66" s="222">
        <v>1959.345</v>
      </c>
      <c r="C66" s="224">
        <v>335</v>
      </c>
      <c r="D66" s="221">
        <v>48.331000000000003</v>
      </c>
      <c r="E66" s="221">
        <v>2.444</v>
      </c>
      <c r="F66" s="221">
        <v>11.414</v>
      </c>
      <c r="G66" s="221">
        <v>0.125</v>
      </c>
      <c r="H66" s="221">
        <v>0.97199999999999998</v>
      </c>
      <c r="I66" s="221">
        <v>10.461</v>
      </c>
      <c r="J66" s="221">
        <v>0.20100000000000001</v>
      </c>
      <c r="K66" s="221">
        <v>11.535</v>
      </c>
      <c r="L66" s="221">
        <v>11.409000000000001</v>
      </c>
      <c r="M66" s="221">
        <v>2.0009999999999999</v>
      </c>
      <c r="N66" s="222">
        <v>3.0231716147718999E-2</v>
      </c>
      <c r="O66" s="221">
        <v>0.42799999999999999</v>
      </c>
      <c r="P66" s="221">
        <v>0.27600000000000002</v>
      </c>
      <c r="Q66" s="222">
        <v>6.1097031136857403E-2</v>
      </c>
      <c r="R66" s="222">
        <v>1.4120202751629301E-2</v>
      </c>
      <c r="S66" s="222">
        <v>0.26448225923244001</v>
      </c>
      <c r="T66" s="221">
        <v>99.966931209268594</v>
      </c>
      <c r="U66" s="221">
        <v>331.39727886170999</v>
      </c>
      <c r="V66" s="224">
        <v>0.40100000000000002</v>
      </c>
      <c r="W66" s="221">
        <v>2.6513885995275199</v>
      </c>
      <c r="X66" s="221">
        <v>1.3843354398165899</v>
      </c>
      <c r="Y66" s="221">
        <v>25.072411296162201</v>
      </c>
      <c r="Z66" s="221">
        <v>287.056480811006</v>
      </c>
      <c r="AA66" s="221">
        <v>8.0557566980449007</v>
      </c>
      <c r="AB66" s="221">
        <v>334.73026792179598</v>
      </c>
      <c r="AC66" s="221">
        <v>19.234250543084698</v>
      </c>
      <c r="AD66" s="221">
        <v>128.149891383056</v>
      </c>
      <c r="AE66" s="221">
        <v>13.323678493845</v>
      </c>
      <c r="AF66" s="221">
        <v>77.814940741313407</v>
      </c>
      <c r="AG66" s="221">
        <v>14.464156408399701</v>
      </c>
      <c r="AH66" s="221">
        <v>32.684648805213598</v>
      </c>
      <c r="AI66" s="221">
        <v>4.1002896451846498</v>
      </c>
      <c r="AJ66" s="221">
        <v>22.854815351194802</v>
      </c>
      <c r="AK66" s="221">
        <v>5.3765387400434497</v>
      </c>
      <c r="AL66" s="221">
        <v>1.90079652425778</v>
      </c>
      <c r="AM66" s="221">
        <v>4.5709630702389603</v>
      </c>
      <c r="AN66" s="221">
        <v>0.78023171614771902</v>
      </c>
      <c r="AO66" s="221">
        <v>4.0912382331643702</v>
      </c>
      <c r="AP66" s="221">
        <v>0.81372194062273695</v>
      </c>
      <c r="AQ66" s="221">
        <v>2.1089790007241098</v>
      </c>
      <c r="AR66" s="221">
        <v>0.25343953656770501</v>
      </c>
      <c r="AS66" s="221">
        <v>1.74692251991311</v>
      </c>
      <c r="AT66" s="221">
        <v>0.199131064446054</v>
      </c>
      <c r="AU66" s="221">
        <v>3.10463432295438</v>
      </c>
      <c r="AV66" s="221">
        <v>0.77118030412744398</v>
      </c>
      <c r="AW66" s="221">
        <v>1.0228095582910901</v>
      </c>
      <c r="AX66" s="221">
        <v>0.33218682114409798</v>
      </c>
      <c r="AY66" s="224">
        <v>10.48</v>
      </c>
      <c r="AZ66" s="224">
        <v>1232</v>
      </c>
      <c r="BA66" s="224">
        <v>86.69</v>
      </c>
      <c r="BB66" s="224">
        <v>66.286100000000005</v>
      </c>
      <c r="BC66" s="224">
        <v>0</v>
      </c>
      <c r="BD66" s="221">
        <v>23.197809520319701</v>
      </c>
      <c r="BE66" s="224">
        <v>2.0049999999999998E-2</v>
      </c>
      <c r="BF66" s="221">
        <v>5.0641522250975603E-2</v>
      </c>
      <c r="BG66" s="221">
        <v>0.14853919269231999</v>
      </c>
      <c r="BH66" s="221">
        <v>0.58480509999999997</v>
      </c>
      <c r="BI66" s="221">
        <v>6.2566400000000008E-2</v>
      </c>
      <c r="BJ66" s="221">
        <v>0.23170419999999997</v>
      </c>
      <c r="BK66" s="221">
        <v>0.34625909999999999</v>
      </c>
      <c r="BL66" s="221">
        <v>3.2079600000000007E-2</v>
      </c>
      <c r="BM66" s="221">
        <v>0.33682200000000001</v>
      </c>
      <c r="BN66" s="221">
        <v>0.2669706</v>
      </c>
      <c r="BO66" s="221">
        <v>0.14107049999999999</v>
      </c>
      <c r="BP66" s="221">
        <v>6.227400000000001E-2</v>
      </c>
      <c r="BQ66" s="221">
        <v>8.0868000000000016E-3</v>
      </c>
      <c r="BR66" s="221">
        <v>1.2824266835626368E-2</v>
      </c>
      <c r="BS66" s="221">
        <v>1.7650253439536626E-3</v>
      </c>
      <c r="BT66" s="221">
        <v>1.2245528602461973E-2</v>
      </c>
      <c r="BU66" s="221">
        <v>1.20347574221579</v>
      </c>
      <c r="BV66" s="221">
        <v>8.8987509051412008</v>
      </c>
      <c r="BW66" s="221">
        <v>0.43501086169442399</v>
      </c>
      <c r="BX66" s="221">
        <v>16.736513396089801</v>
      </c>
      <c r="BY66" s="221">
        <v>1.30792903692976</v>
      </c>
      <c r="BZ66" s="221">
        <v>12.4305394641564</v>
      </c>
      <c r="CA66" s="221">
        <v>1.74273714699493</v>
      </c>
      <c r="CB66" s="221">
        <v>4.3498551874394202</v>
      </c>
      <c r="CC66" s="221">
        <v>0.74490405503258506</v>
      </c>
      <c r="CD66" s="221">
        <v>1.2452851194786401</v>
      </c>
      <c r="CE66" s="221">
        <v>0.28661024619840703</v>
      </c>
      <c r="CF66" s="221">
        <v>1.45128077480087</v>
      </c>
      <c r="CG66" s="221">
        <v>0.36130340333091998</v>
      </c>
      <c r="CH66" s="221">
        <v>0.113857711803041</v>
      </c>
      <c r="CI66" s="221">
        <v>0.42784214337436599</v>
      </c>
      <c r="CJ66" s="221">
        <v>6.0780050687907303E-2</v>
      </c>
      <c r="CK66" s="221">
        <v>0.332617668356264</v>
      </c>
      <c r="CL66" s="221">
        <v>7.0631064446053604E-2</v>
      </c>
      <c r="CM66" s="221">
        <v>0.17715423606082523</v>
      </c>
      <c r="CN66" s="221">
        <v>2.4507603186097002E-2</v>
      </c>
      <c r="CO66" s="221">
        <v>0.14866310644460501</v>
      </c>
      <c r="CP66" s="221">
        <v>2.1645546705286001E-2</v>
      </c>
      <c r="CQ66" s="221">
        <v>0.29183562635771199</v>
      </c>
      <c r="CR66" s="221">
        <v>0.114597393193338</v>
      </c>
      <c r="CS66" s="221">
        <v>0.37772356987690098</v>
      </c>
      <c r="CT66" s="221">
        <v>3.1690622737146998E-2</v>
      </c>
    </row>
    <row r="67" spans="1:98" x14ac:dyDescent="0.35">
      <c r="A67" s="301" t="s">
        <v>1469</v>
      </c>
      <c r="B67" s="222">
        <v>1959.345</v>
      </c>
      <c r="C67" s="224">
        <v>335</v>
      </c>
      <c r="D67" s="221">
        <v>48.869</v>
      </c>
      <c r="E67" s="221">
        <v>2.4900000000000002</v>
      </c>
      <c r="F67" s="221">
        <v>11.666</v>
      </c>
      <c r="G67" s="221">
        <v>8.1000000000000003E-2</v>
      </c>
      <c r="H67" s="221">
        <v>0.94899999999999995</v>
      </c>
      <c r="I67" s="221">
        <v>10.486000000000001</v>
      </c>
      <c r="J67" s="221">
        <v>0.188</v>
      </c>
      <c r="K67" s="221">
        <v>11.256</v>
      </c>
      <c r="L67" s="221">
        <v>10.843</v>
      </c>
      <c r="M67" s="221">
        <v>2.016</v>
      </c>
      <c r="N67" s="222">
        <v>3.3694344163658199E-2</v>
      </c>
      <c r="O67" s="221">
        <v>0.50600000000000001</v>
      </c>
      <c r="P67" s="221">
        <v>0.25</v>
      </c>
      <c r="Q67" s="222">
        <v>6.64630195316116E-2</v>
      </c>
      <c r="R67" s="222">
        <v>2.0734981023789699E-2</v>
      </c>
      <c r="S67" s="222">
        <v>0.21697676571322799</v>
      </c>
      <c r="T67" s="221">
        <v>99.937869110432302</v>
      </c>
      <c r="U67" s="221">
        <v>401.889532042989</v>
      </c>
      <c r="V67" s="224">
        <v>0.39900000000000002</v>
      </c>
      <c r="W67" s="221">
        <v>2.9677148725381599</v>
      </c>
      <c r="X67" s="221">
        <v>1.4174340061424</v>
      </c>
      <c r="Y67" s="221">
        <v>26.687031380172201</v>
      </c>
      <c r="Z67" s="221">
        <v>288.08664259927798</v>
      </c>
      <c r="AA67" s="221">
        <v>10.108303249097499</v>
      </c>
      <c r="AB67" s="221">
        <v>358.14125705822499</v>
      </c>
      <c r="AC67" s="221">
        <v>19.679718596686101</v>
      </c>
      <c r="AD67" s="221">
        <v>144.098861427381</v>
      </c>
      <c r="AE67" s="221">
        <v>14.273812829769501</v>
      </c>
      <c r="AF67" s="221">
        <v>91.139553665535203</v>
      </c>
      <c r="AG67" s="221">
        <v>15.273535129130799</v>
      </c>
      <c r="AH67" s="221">
        <v>35.2772378043136</v>
      </c>
      <c r="AI67" s="221">
        <v>4.7301675460520203</v>
      </c>
      <c r="AJ67" s="221">
        <v>22.503008423586</v>
      </c>
      <c r="AK67" s="221">
        <v>5.3318522632602097</v>
      </c>
      <c r="AL67" s="221">
        <v>2.0272146625937202</v>
      </c>
      <c r="AM67" s="221">
        <v>5.1189484402480803</v>
      </c>
      <c r="AN67" s="221">
        <v>0.72294732944552398</v>
      </c>
      <c r="AO67" s="221">
        <v>4.2303063963713798</v>
      </c>
      <c r="AP67" s="221">
        <v>0.81921688419883398</v>
      </c>
      <c r="AQ67" s="221">
        <v>2.0179579746366798</v>
      </c>
      <c r="AR67" s="221">
        <v>0.28140331389428902</v>
      </c>
      <c r="AS67" s="221">
        <v>1.44404332129964</v>
      </c>
      <c r="AT67" s="221">
        <v>0.24807923724891201</v>
      </c>
      <c r="AU67" s="221">
        <v>3.65639174303434</v>
      </c>
      <c r="AV67" s="221">
        <v>0.86272331759696397</v>
      </c>
      <c r="AW67" s="221">
        <v>0.80533185226325998</v>
      </c>
      <c r="AX67" s="221">
        <v>0.4915301305193</v>
      </c>
      <c r="AY67" s="224">
        <v>8.0299999999999994</v>
      </c>
      <c r="AZ67" s="224">
        <v>1228</v>
      </c>
      <c r="BA67" s="224">
        <v>86.23</v>
      </c>
      <c r="BB67" s="224">
        <v>65.683000000000007</v>
      </c>
      <c r="BC67" s="224">
        <v>0</v>
      </c>
      <c r="BD67" s="221">
        <v>28.132267243009199</v>
      </c>
      <c r="BE67" s="224">
        <v>1.9949999999999999E-2</v>
      </c>
      <c r="BF67" s="221">
        <v>5.6683354065478801E-2</v>
      </c>
      <c r="BG67" s="221">
        <v>0.15209066885907899</v>
      </c>
      <c r="BH67" s="221">
        <v>0.59131489999999998</v>
      </c>
      <c r="BI67" s="221">
        <v>6.3744000000000009E-2</v>
      </c>
      <c r="BJ67" s="221">
        <v>0.2368198</v>
      </c>
      <c r="BK67" s="221">
        <v>0.34708660000000002</v>
      </c>
      <c r="BL67" s="221">
        <v>3.0004800000000005E-2</v>
      </c>
      <c r="BM67" s="221">
        <v>0.3286752</v>
      </c>
      <c r="BN67" s="221">
        <v>0.25372619999999996</v>
      </c>
      <c r="BO67" s="221">
        <v>0.14212799999999998</v>
      </c>
      <c r="BP67" s="221">
        <v>7.3623000000000008E-2</v>
      </c>
      <c r="BQ67" s="221">
        <v>7.3250000000000008E-3</v>
      </c>
      <c r="BR67" s="221">
        <v>1.3950587799685273E-2</v>
      </c>
      <c r="BS67" s="221">
        <v>2.5918726279737124E-3</v>
      </c>
      <c r="BT67" s="221">
        <v>1.0046024252522457E-2</v>
      </c>
      <c r="BU67" s="221">
        <v>1.28097750624826</v>
      </c>
      <c r="BV67" s="221">
        <v>8.9306859205776199</v>
      </c>
      <c r="BW67" s="221">
        <v>0.54584837545126397</v>
      </c>
      <c r="BX67" s="221">
        <v>17.907062852911199</v>
      </c>
      <c r="BY67" s="221">
        <v>1.3382208645746601</v>
      </c>
      <c r="BZ67" s="221">
        <v>13.977589558456</v>
      </c>
      <c r="CA67" s="221">
        <v>1.8670147181338499</v>
      </c>
      <c r="CB67" s="221">
        <v>5.0947010499034198</v>
      </c>
      <c r="CC67" s="221">
        <v>0.78658705915023597</v>
      </c>
      <c r="CD67" s="221">
        <v>1.34406276034435</v>
      </c>
      <c r="CE67" s="221">
        <v>0.33063871146903601</v>
      </c>
      <c r="CF67" s="221">
        <v>1.4289410348977101</v>
      </c>
      <c r="CG67" s="221">
        <v>0.35830047209108601</v>
      </c>
      <c r="CH67" s="221">
        <v>0.121430158289364</v>
      </c>
      <c r="CI67" s="221">
        <v>0.47913357400722001</v>
      </c>
      <c r="CJ67" s="221">
        <v>5.63175969638064E-2</v>
      </c>
      <c r="CK67" s="221">
        <v>0.34392391002499301</v>
      </c>
      <c r="CL67" s="221">
        <v>7.1108025548458798E-2</v>
      </c>
      <c r="CM67" s="221">
        <v>0.16950846986948112</v>
      </c>
      <c r="CN67" s="221">
        <v>2.7211700453577702E-2</v>
      </c>
      <c r="CO67" s="221">
        <v>0.122888086642599</v>
      </c>
      <c r="CP67" s="221">
        <v>2.69662130889568E-2</v>
      </c>
      <c r="CQ67" s="221">
        <v>0.34370082384522799</v>
      </c>
      <c r="CR67" s="221">
        <v>0.128200684994909</v>
      </c>
      <c r="CS67" s="221">
        <v>0.29740905304082199</v>
      </c>
      <c r="CT67" s="221">
        <v>4.6891974451541203E-2</v>
      </c>
    </row>
    <row r="68" spans="1:98" x14ac:dyDescent="0.35">
      <c r="A68" s="301" t="s">
        <v>1470</v>
      </c>
      <c r="B68" s="222">
        <v>1959.345</v>
      </c>
      <c r="C68" s="224">
        <v>335</v>
      </c>
      <c r="D68" s="221">
        <v>48.64</v>
      </c>
      <c r="E68" s="221">
        <v>2.2229999999999999</v>
      </c>
      <c r="F68" s="221">
        <v>11.295999999999999</v>
      </c>
      <c r="G68" s="221">
        <v>8.4000000000000005E-2</v>
      </c>
      <c r="H68" s="221">
        <v>0.99099999999999999</v>
      </c>
      <c r="I68" s="221">
        <v>10.448</v>
      </c>
      <c r="J68" s="221">
        <v>0.189</v>
      </c>
      <c r="K68" s="221">
        <v>12.260999999999999</v>
      </c>
      <c r="L68" s="221">
        <v>10.734999999999999</v>
      </c>
      <c r="M68" s="221">
        <v>2.0760000000000001</v>
      </c>
      <c r="N68" s="222">
        <v>3.3831203886989403E-2</v>
      </c>
      <c r="O68" s="221">
        <v>0.39800000000000002</v>
      </c>
      <c r="P68" s="221">
        <v>0.218</v>
      </c>
      <c r="Q68" s="222">
        <v>5.88447003779018E-2</v>
      </c>
      <c r="R68" s="222">
        <v>2.0334712974626599E-2</v>
      </c>
      <c r="S68" s="222">
        <v>0.25310419290984298</v>
      </c>
      <c r="T68" s="221">
        <v>99.925114810149395</v>
      </c>
      <c r="U68" s="221">
        <v>203.389404817854</v>
      </c>
      <c r="V68" s="224">
        <v>0.442</v>
      </c>
      <c r="W68" s="221">
        <v>2.85465232034174</v>
      </c>
      <c r="X68" s="221">
        <v>1.22492312905005</v>
      </c>
      <c r="Y68" s="221">
        <v>28.693539679683301</v>
      </c>
      <c r="Z68" s="221">
        <v>258.70973546877798</v>
      </c>
      <c r="AA68" s="221">
        <v>8.30484074140724</v>
      </c>
      <c r="AB68" s="221">
        <v>323.07000179953201</v>
      </c>
      <c r="AC68" s="221">
        <v>19.093035810689202</v>
      </c>
      <c r="AD68" s="221">
        <v>103.11319057045201</v>
      </c>
      <c r="AE68" s="221">
        <v>11.822926039229801</v>
      </c>
      <c r="AF68" s="221">
        <v>71.415450624789599</v>
      </c>
      <c r="AG68" s="221">
        <v>12.6507108151881</v>
      </c>
      <c r="AH68" s="221">
        <v>30.8169875832284</v>
      </c>
      <c r="AI68" s="221">
        <v>4.0669425949253197</v>
      </c>
      <c r="AJ68" s="221">
        <v>18.103293143782601</v>
      </c>
      <c r="AK68" s="221">
        <v>5.0926759042648904</v>
      </c>
      <c r="AL68" s="221">
        <v>1.88051106712255</v>
      </c>
      <c r="AM68" s="221">
        <v>4.0849379161417998</v>
      </c>
      <c r="AN68" s="221">
        <v>0.67122548137484295</v>
      </c>
      <c r="AO68" s="221">
        <v>4.0129566312758698</v>
      </c>
      <c r="AP68" s="221">
        <v>0.93575670325715299</v>
      </c>
      <c r="AQ68" s="221">
        <v>1.934497030772</v>
      </c>
      <c r="AR68" s="221">
        <v>0.25103473096994799</v>
      </c>
      <c r="AS68" s="221">
        <v>1.7005578549577101</v>
      </c>
      <c r="AT68" s="221">
        <v>0.24203707036170599</v>
      </c>
      <c r="AU68" s="221">
        <v>3.43710635234839</v>
      </c>
      <c r="AV68" s="221">
        <v>0.74320676624077797</v>
      </c>
      <c r="AW68" s="221">
        <v>0.93575670325715299</v>
      </c>
      <c r="AX68" s="221">
        <v>0.32301601583588302</v>
      </c>
      <c r="AY68" s="224">
        <v>11.14</v>
      </c>
      <c r="AZ68" s="224">
        <v>1250</v>
      </c>
      <c r="BA68" s="224">
        <v>87.34</v>
      </c>
      <c r="BB68" s="224">
        <v>67.663499999999999</v>
      </c>
      <c r="BC68" s="224">
        <v>0</v>
      </c>
      <c r="BD68" s="221">
        <v>14.2372583372498</v>
      </c>
      <c r="BE68" s="224">
        <v>2.2100000000000002E-2</v>
      </c>
      <c r="BF68" s="221">
        <v>5.4523859318527199E-2</v>
      </c>
      <c r="BG68" s="221">
        <v>0.13143425174706999</v>
      </c>
      <c r="BH68" s="221">
        <v>0.58854399999999996</v>
      </c>
      <c r="BI68" s="221">
        <v>5.6908800000000002E-2</v>
      </c>
      <c r="BJ68" s="221">
        <v>0.22930879999999998</v>
      </c>
      <c r="BK68" s="221">
        <v>0.34582879999999999</v>
      </c>
      <c r="BL68" s="221">
        <v>3.0164400000000004E-2</v>
      </c>
      <c r="BM68" s="221">
        <v>0.35802119999999998</v>
      </c>
      <c r="BN68" s="221">
        <v>0.25119899999999995</v>
      </c>
      <c r="BO68" s="221">
        <v>0.14635799999999999</v>
      </c>
      <c r="BP68" s="221">
        <v>5.7909000000000009E-2</v>
      </c>
      <c r="BQ68" s="221">
        <v>6.3874000000000005E-3</v>
      </c>
      <c r="BR68" s="221">
        <v>1.2351502609321587E-2</v>
      </c>
      <c r="BS68" s="221">
        <v>2.5418391218283249E-3</v>
      </c>
      <c r="BT68" s="221">
        <v>1.1718724131725731E-2</v>
      </c>
      <c r="BU68" s="221">
        <v>1.3772899046247999</v>
      </c>
      <c r="BV68" s="221">
        <v>8.0200017995321193</v>
      </c>
      <c r="BW68" s="221">
        <v>0.448461400035991</v>
      </c>
      <c r="BX68" s="221">
        <v>16.1535000899766</v>
      </c>
      <c r="BY68" s="221">
        <v>1.29832643512687</v>
      </c>
      <c r="BZ68" s="221">
        <v>10.0019794853338</v>
      </c>
      <c r="CA68" s="221">
        <v>1.54643872593126</v>
      </c>
      <c r="CB68" s="221">
        <v>3.99212368992574</v>
      </c>
      <c r="CC68" s="221">
        <v>0.65151160698218502</v>
      </c>
      <c r="CD68" s="221">
        <v>1.1741272269209999</v>
      </c>
      <c r="CE68" s="221">
        <v>0.28427928738528002</v>
      </c>
      <c r="CF68" s="221">
        <v>1.1495591146302</v>
      </c>
      <c r="CG68" s="221">
        <v>0.34222782076660102</v>
      </c>
      <c r="CH68" s="221">
        <v>0.112642612920641</v>
      </c>
      <c r="CI68" s="221">
        <v>0.38235018895087303</v>
      </c>
      <c r="CJ68" s="221">
        <v>5.2288464999100198E-2</v>
      </c>
      <c r="CK68" s="221">
        <v>0.32625337412272798</v>
      </c>
      <c r="CL68" s="221">
        <v>8.1223681842720899E-2</v>
      </c>
      <c r="CM68" s="221">
        <v>0.162497750584848</v>
      </c>
      <c r="CN68" s="221">
        <v>2.4275058484793999E-2</v>
      </c>
      <c r="CO68" s="221">
        <v>0.144717473456901</v>
      </c>
      <c r="CP68" s="221">
        <v>2.6309429548317401E-2</v>
      </c>
      <c r="CQ68" s="221">
        <v>0.32308799712074898</v>
      </c>
      <c r="CR68" s="221">
        <v>0.11044052546338</v>
      </c>
      <c r="CS68" s="221">
        <v>0.34557495051286702</v>
      </c>
      <c r="CT68" s="221">
        <v>3.0815727910743201E-2</v>
      </c>
    </row>
    <row r="69" spans="1:98" x14ac:dyDescent="0.35">
      <c r="A69" s="301" t="s">
        <v>1471</v>
      </c>
      <c r="B69" s="222">
        <v>1959.345</v>
      </c>
      <c r="C69" s="224">
        <v>335</v>
      </c>
      <c r="D69" s="221">
        <v>49.183</v>
      </c>
      <c r="E69" s="221">
        <v>2.1760000000000002</v>
      </c>
      <c r="F69" s="221">
        <v>11.433999999999999</v>
      </c>
      <c r="G69" s="221">
        <v>0.113</v>
      </c>
      <c r="H69" s="221">
        <v>0.95399999999999996</v>
      </c>
      <c r="I69" s="221">
        <v>10.476000000000001</v>
      </c>
      <c r="J69" s="221">
        <v>0.184</v>
      </c>
      <c r="K69" s="221">
        <v>12.17</v>
      </c>
      <c r="L69" s="221">
        <v>10.218999999999999</v>
      </c>
      <c r="M69" s="221">
        <v>1.9690000000000001</v>
      </c>
      <c r="N69" s="222">
        <v>2.28150543429444E-2</v>
      </c>
      <c r="O69" s="221">
        <v>0.39600000000000002</v>
      </c>
      <c r="P69" s="221">
        <v>0.29799999999999999</v>
      </c>
      <c r="Q69" s="222">
        <v>4.77858618521513E-2</v>
      </c>
      <c r="R69" s="222">
        <v>1.11380580256894E-2</v>
      </c>
      <c r="S69" s="222">
        <v>0.243869576933441</v>
      </c>
      <c r="T69" s="221">
        <v>99.897608551154207</v>
      </c>
      <c r="U69" s="221">
        <v>275.35662969258402</v>
      </c>
      <c r="V69" s="224">
        <v>0.42699999999999999</v>
      </c>
      <c r="W69" s="221">
        <v>2.7934378108462101</v>
      </c>
      <c r="X69" s="221">
        <v>1.19432033374121</v>
      </c>
      <c r="Y69" s="221">
        <v>24.306116949609301</v>
      </c>
      <c r="Z69" s="221">
        <v>244.444444444444</v>
      </c>
      <c r="AA69" s="221">
        <v>5.7307105003143803</v>
      </c>
      <c r="AB69" s="221">
        <v>293.36207670888399</v>
      </c>
      <c r="AC69" s="221">
        <v>17.3717775981317</v>
      </c>
      <c r="AD69" s="221">
        <v>99.092787209197894</v>
      </c>
      <c r="AE69" s="221">
        <v>6.9433216563370204</v>
      </c>
      <c r="AF69" s="221">
        <v>48.864038417600398</v>
      </c>
      <c r="AG69" s="221">
        <v>9.1170394323183306</v>
      </c>
      <c r="AH69" s="221">
        <v>22.7342135992096</v>
      </c>
      <c r="AI69" s="221">
        <v>3.4761519805982202</v>
      </c>
      <c r="AJ69" s="221">
        <v>15.4765112727926</v>
      </c>
      <c r="AK69" s="221">
        <v>4.1049133207581097</v>
      </c>
      <c r="AL69" s="221">
        <v>1.5359741309620101</v>
      </c>
      <c r="AM69" s="221">
        <v>4.4103116859786198</v>
      </c>
      <c r="AN69" s="221">
        <v>0.65570825473816596</v>
      </c>
      <c r="AO69" s="221">
        <v>3.7366388215216002</v>
      </c>
      <c r="AP69" s="221">
        <v>0.69253570466181602</v>
      </c>
      <c r="AQ69" s="221">
        <v>1.84137249618252</v>
      </c>
      <c r="AR69" s="221">
        <v>0.235336387316986</v>
      </c>
      <c r="AS69" s="221">
        <v>1.6527440941345599</v>
      </c>
      <c r="AT69" s="221">
        <v>0.22096469954190201</v>
      </c>
      <c r="AU69" s="221">
        <v>3.13482439594</v>
      </c>
      <c r="AV69" s="221">
        <v>0.40420371867421201</v>
      </c>
      <c r="AW69" s="221">
        <v>0.88026587622383901</v>
      </c>
      <c r="AX69" s="221">
        <v>0.17784963621665301</v>
      </c>
      <c r="AY69" s="224">
        <v>11.33</v>
      </c>
      <c r="AZ69" s="224">
        <v>1246</v>
      </c>
      <c r="BA69" s="224">
        <v>87</v>
      </c>
      <c r="BB69" s="224">
        <v>67.441599999999994</v>
      </c>
      <c r="BC69" s="224">
        <v>0</v>
      </c>
      <c r="BD69" s="221">
        <v>19.274964078480899</v>
      </c>
      <c r="BE69" s="224">
        <v>2.1350000000000001E-2</v>
      </c>
      <c r="BF69" s="221">
        <v>5.3354662187162699E-2</v>
      </c>
      <c r="BG69" s="221">
        <v>0.12815057181043199</v>
      </c>
      <c r="BH69" s="221">
        <v>0.59511429999999998</v>
      </c>
      <c r="BI69" s="221">
        <v>5.5705600000000008E-2</v>
      </c>
      <c r="BJ69" s="221">
        <v>0.23211019999999996</v>
      </c>
      <c r="BK69" s="221">
        <v>0.3467556</v>
      </c>
      <c r="BL69" s="221">
        <v>2.9366400000000004E-2</v>
      </c>
      <c r="BM69" s="221">
        <v>0.35536400000000001</v>
      </c>
      <c r="BN69" s="221">
        <v>0.23912459999999996</v>
      </c>
      <c r="BO69" s="221">
        <v>0.13881449999999998</v>
      </c>
      <c r="BP69" s="221">
        <v>5.7618000000000009E-2</v>
      </c>
      <c r="BQ69" s="221">
        <v>8.7314000000000003E-3</v>
      </c>
      <c r="BR69" s="221">
        <v>1.0030252402766556E-2</v>
      </c>
      <c r="BS69" s="221">
        <v>1.3922572532111749E-3</v>
      </c>
      <c r="BT69" s="221">
        <v>1.1291161412018318E-2</v>
      </c>
      <c r="BU69" s="221">
        <v>1.16669361358125</v>
      </c>
      <c r="BV69" s="221">
        <v>7.5777777777777802</v>
      </c>
      <c r="BW69" s="221">
        <v>0.30945836701697699</v>
      </c>
      <c r="BX69" s="221">
        <v>14.668103835444199</v>
      </c>
      <c r="BY69" s="221">
        <v>1.1812808766729499</v>
      </c>
      <c r="BZ69" s="221">
        <v>9.6120003592921908</v>
      </c>
      <c r="CA69" s="221">
        <v>0.90818647264888197</v>
      </c>
      <c r="CB69" s="221">
        <v>2.73149974754386</v>
      </c>
      <c r="CC69" s="221">
        <v>0.46952753076439402</v>
      </c>
      <c r="CD69" s="221">
        <v>0.86617353812988396</v>
      </c>
      <c r="CE69" s="221">
        <v>0.242983023443816</v>
      </c>
      <c r="CF69" s="221">
        <v>0.98275846582232995</v>
      </c>
      <c r="CG69" s="221">
        <v>0.27585017515494498</v>
      </c>
      <c r="CH69" s="221">
        <v>9.2004850444624101E-2</v>
      </c>
      <c r="CI69" s="221">
        <v>0.41280517380759901</v>
      </c>
      <c r="CJ69" s="221">
        <v>5.1079673044103102E-2</v>
      </c>
      <c r="CK69" s="221">
        <v>0.30378873618970598</v>
      </c>
      <c r="CL69" s="221">
        <v>6.0112099164645702E-2</v>
      </c>
      <c r="CM69" s="221">
        <v>0.1546752896793317</v>
      </c>
      <c r="CN69" s="221">
        <v>2.2757028653552499E-2</v>
      </c>
      <c r="CO69" s="221">
        <v>0.14064852241085099</v>
      </c>
      <c r="CP69" s="221">
        <v>2.40188628402048E-2</v>
      </c>
      <c r="CQ69" s="221">
        <v>0.29467349321836001</v>
      </c>
      <c r="CR69" s="221">
        <v>6.0064672594987899E-2</v>
      </c>
      <c r="CS69" s="221">
        <v>0.32508218808946399</v>
      </c>
      <c r="CT69" s="221">
        <v>1.6966855295068702E-2</v>
      </c>
    </row>
    <row r="70" spans="1:98" x14ac:dyDescent="0.35">
      <c r="A70" s="301" t="s">
        <v>1472</v>
      </c>
      <c r="B70" s="222">
        <v>1959.345</v>
      </c>
      <c r="C70" s="224">
        <v>335</v>
      </c>
      <c r="D70" s="221">
        <v>48.584000000000003</v>
      </c>
      <c r="E70" s="221">
        <v>2.5539999999999998</v>
      </c>
      <c r="F70" s="221">
        <v>11.631</v>
      </c>
      <c r="G70" s="221">
        <v>0.1</v>
      </c>
      <c r="H70" s="221">
        <v>0.92800000000000005</v>
      </c>
      <c r="I70" s="221">
        <v>10.505000000000001</v>
      </c>
      <c r="J70" s="221">
        <v>0.223</v>
      </c>
      <c r="K70" s="221">
        <v>10.592000000000001</v>
      </c>
      <c r="L70" s="221">
        <v>11.68</v>
      </c>
      <c r="M70" s="221">
        <v>2.0539999999999998</v>
      </c>
      <c r="N70" s="222">
        <v>2.6786516853932602E-2</v>
      </c>
      <c r="O70" s="221">
        <v>0.436</v>
      </c>
      <c r="P70" s="221">
        <v>0.24399999999999999</v>
      </c>
      <c r="Q70" s="222">
        <v>6.6966292134831504E-2</v>
      </c>
      <c r="R70" s="222">
        <v>1.6988764044943799E-2</v>
      </c>
      <c r="S70" s="222">
        <v>0.30579775280898902</v>
      </c>
      <c r="T70" s="221">
        <v>99.947539325842698</v>
      </c>
      <c r="U70" s="221">
        <v>296.68063979691499</v>
      </c>
      <c r="V70" s="224">
        <v>0.47</v>
      </c>
      <c r="W70" s="221">
        <v>3.1569786901218202</v>
      </c>
      <c r="X70" s="221">
        <v>1.21940662644539</v>
      </c>
      <c r="Y70" s="221">
        <v>28.889887640449398</v>
      </c>
      <c r="Z70" s="221">
        <v>295.96404494382</v>
      </c>
      <c r="AA70" s="221">
        <v>7.8471910112359602</v>
      </c>
      <c r="AB70" s="221">
        <v>324.503370786517</v>
      </c>
      <c r="AC70" s="221">
        <v>21.303370786516901</v>
      </c>
      <c r="AD70" s="221">
        <v>91.4247191011236</v>
      </c>
      <c r="AE70" s="221">
        <v>12.728089887640399</v>
      </c>
      <c r="AF70" s="221">
        <v>81.074116802440898</v>
      </c>
      <c r="AG70" s="221">
        <v>14.444943820224699</v>
      </c>
      <c r="AH70" s="221">
        <v>33.519101123595497</v>
      </c>
      <c r="AI70" s="221">
        <v>5.06067415730337</v>
      </c>
      <c r="AJ70" s="221">
        <v>19.883146067415701</v>
      </c>
      <c r="AK70" s="221">
        <v>4.6202247191011203</v>
      </c>
      <c r="AL70" s="221">
        <v>1.77977528089888</v>
      </c>
      <c r="AM70" s="221">
        <v>6.2471910112359597</v>
      </c>
      <c r="AN70" s="221">
        <v>0.76404494382022503</v>
      </c>
      <c r="AO70" s="221">
        <v>4.3505617977528104</v>
      </c>
      <c r="AP70" s="221">
        <v>0.84494382022471903</v>
      </c>
      <c r="AQ70" s="221">
        <v>2.1662921348314601</v>
      </c>
      <c r="AR70" s="221">
        <v>0.25977528089887603</v>
      </c>
      <c r="AS70" s="221">
        <v>1.9865168539325799</v>
      </c>
      <c r="AT70" s="221">
        <v>0.25078651685393299</v>
      </c>
      <c r="AU70" s="221">
        <v>3.3258426966292101</v>
      </c>
      <c r="AV70" s="221">
        <v>0.80898876404494402</v>
      </c>
      <c r="AW70" s="221">
        <v>1.1235955056179801</v>
      </c>
      <c r="AX70" s="221">
        <v>0.231910112359551</v>
      </c>
      <c r="AY70" s="224">
        <v>11.25</v>
      </c>
      <c r="AZ70" s="224">
        <v>1207</v>
      </c>
      <c r="BA70" s="224">
        <v>85.56</v>
      </c>
      <c r="BB70" s="224">
        <v>64.258099999999999</v>
      </c>
      <c r="BC70" s="224">
        <v>1</v>
      </c>
      <c r="BD70" s="221">
        <v>20.7676447857841</v>
      </c>
      <c r="BE70" s="224">
        <v>2.35E-2</v>
      </c>
      <c r="BF70" s="221">
        <v>6.0298292981326697E-2</v>
      </c>
      <c r="BG70" s="221">
        <v>0.13084233101759099</v>
      </c>
      <c r="BH70" s="221">
        <v>0.58786640000000001</v>
      </c>
      <c r="BI70" s="221">
        <v>6.5382399999999993E-2</v>
      </c>
      <c r="BJ70" s="221">
        <v>0.23610929999999999</v>
      </c>
      <c r="BK70" s="221">
        <v>0.34771550000000001</v>
      </c>
      <c r="BL70" s="221">
        <v>3.5590800000000006E-2</v>
      </c>
      <c r="BM70" s="221">
        <v>0.30928640000000002</v>
      </c>
      <c r="BN70" s="221">
        <v>0.27331199999999994</v>
      </c>
      <c r="BO70" s="221">
        <v>0.14480699999999996</v>
      </c>
      <c r="BP70" s="221">
        <v>6.3438000000000008E-2</v>
      </c>
      <c r="BQ70" s="221">
        <v>7.1492000000000005E-3</v>
      </c>
      <c r="BR70" s="221">
        <v>1.405622471910113E-2</v>
      </c>
      <c r="BS70" s="221">
        <v>2.1235955056179748E-3</v>
      </c>
      <c r="BT70" s="221">
        <v>1.4158435955056193E-2</v>
      </c>
      <c r="BU70" s="221">
        <v>1.3867146067415701</v>
      </c>
      <c r="BV70" s="221">
        <v>9.17488539325843</v>
      </c>
      <c r="BW70" s="221">
        <v>0.423748314606742</v>
      </c>
      <c r="BX70" s="221">
        <v>16.2251685393258</v>
      </c>
      <c r="BY70" s="221">
        <v>1.44862921348315</v>
      </c>
      <c r="BZ70" s="221">
        <v>8.8681977528089906</v>
      </c>
      <c r="CA70" s="221">
        <v>1.66483415730337</v>
      </c>
      <c r="CB70" s="221">
        <v>4.5320431292564498</v>
      </c>
      <c r="CC70" s="221">
        <v>0.74391460674157295</v>
      </c>
      <c r="CD70" s="221">
        <v>1.2770777528089901</v>
      </c>
      <c r="CE70" s="221">
        <v>0.35374112359550602</v>
      </c>
      <c r="CF70" s="221">
        <v>1.2625797752809</v>
      </c>
      <c r="CG70" s="221">
        <v>0.310479101123595</v>
      </c>
      <c r="CH70" s="221">
        <v>0.10660853932584299</v>
      </c>
      <c r="CI70" s="221">
        <v>0.584737078651685</v>
      </c>
      <c r="CJ70" s="221">
        <v>5.95191011235955E-2</v>
      </c>
      <c r="CK70" s="221">
        <v>0.353700674157303</v>
      </c>
      <c r="CL70" s="221">
        <v>7.3341123595505597E-2</v>
      </c>
      <c r="CM70" s="221">
        <v>0.18196853932584267</v>
      </c>
      <c r="CN70" s="221">
        <v>2.5120269662921298E-2</v>
      </c>
      <c r="CO70" s="221">
        <v>0.16905258426966299</v>
      </c>
      <c r="CP70" s="221">
        <v>2.72604943820225E-2</v>
      </c>
      <c r="CQ70" s="221">
        <v>0.31262921348314598</v>
      </c>
      <c r="CR70" s="221">
        <v>0.120215730337079</v>
      </c>
      <c r="CS70" s="221">
        <v>0.41494382022471898</v>
      </c>
      <c r="CT70" s="221">
        <v>2.2124224719101099E-2</v>
      </c>
    </row>
    <row r="71" spans="1:98" x14ac:dyDescent="0.35">
      <c r="A71" s="301" t="s">
        <v>1473</v>
      </c>
      <c r="B71" s="222">
        <v>1959.345</v>
      </c>
      <c r="C71" s="224">
        <v>335</v>
      </c>
      <c r="D71" s="221">
        <v>48.625999999999998</v>
      </c>
      <c r="E71" s="221">
        <v>2.363</v>
      </c>
      <c r="F71" s="221">
        <v>11.529</v>
      </c>
      <c r="G71" s="221">
        <v>5.6000000000000001E-2</v>
      </c>
      <c r="H71" s="221">
        <v>0.99299999999999999</v>
      </c>
      <c r="I71" s="221">
        <v>10.44</v>
      </c>
      <c r="J71" s="221">
        <v>0.2</v>
      </c>
      <c r="K71" s="221">
        <v>12.069000000000001</v>
      </c>
      <c r="L71" s="221">
        <v>10.586</v>
      </c>
      <c r="M71" s="221">
        <v>2.0609999999999999</v>
      </c>
      <c r="N71" s="222">
        <v>3.5815981491368602E-2</v>
      </c>
      <c r="O71" s="221">
        <v>0.46200000000000002</v>
      </c>
      <c r="P71" s="221">
        <v>0.249</v>
      </c>
      <c r="Q71" s="222">
        <v>6.43352909770422E-2</v>
      </c>
      <c r="R71" s="222">
        <v>1.41484249866524E-2</v>
      </c>
      <c r="S71" s="222">
        <v>0.24563979355757301</v>
      </c>
      <c r="T71" s="221">
        <v>99.993939491012597</v>
      </c>
      <c r="U71" s="221">
        <v>121.916756491195</v>
      </c>
      <c r="V71" s="224">
        <v>0.36599999999999999</v>
      </c>
      <c r="W71" s="221">
        <v>2.9736050087141201</v>
      </c>
      <c r="X71" s="221">
        <v>1.2211526090661999</v>
      </c>
      <c r="Y71" s="221">
        <v>26.534970635344401</v>
      </c>
      <c r="Z71" s="221">
        <v>271.50738565581099</v>
      </c>
      <c r="AA71" s="221">
        <v>7.5013347570742104</v>
      </c>
      <c r="AB71" s="221">
        <v>295.65759031856197</v>
      </c>
      <c r="AC71" s="221">
        <v>18.126001067805699</v>
      </c>
      <c r="AD71" s="221">
        <v>105.18775582843899</v>
      </c>
      <c r="AE71" s="221">
        <v>11.7547606335647</v>
      </c>
      <c r="AF71" s="221">
        <v>66.7413464516885</v>
      </c>
      <c r="AG71" s="221">
        <v>11.736963872575201</v>
      </c>
      <c r="AH71" s="221">
        <v>28.901939846947901</v>
      </c>
      <c r="AI71" s="221">
        <v>4.1021534080797304</v>
      </c>
      <c r="AJ71" s="221">
        <v>19.273892151628399</v>
      </c>
      <c r="AK71" s="221">
        <v>4.8229222281544804</v>
      </c>
      <c r="AL71" s="221">
        <v>1.74408257697099</v>
      </c>
      <c r="AM71" s="221">
        <v>4.1466453105534802</v>
      </c>
      <c r="AN71" s="221">
        <v>0.71098060153052201</v>
      </c>
      <c r="AO71" s="221">
        <v>3.7996084712582299</v>
      </c>
      <c r="AP71" s="221">
        <v>0.79551521623064603</v>
      </c>
      <c r="AQ71" s="221">
        <v>1.77077771845524</v>
      </c>
      <c r="AR71" s="221">
        <v>0.24025627335824901</v>
      </c>
      <c r="AS71" s="221">
        <v>1.53052144509699</v>
      </c>
      <c r="AT71" s="221">
        <v>0.20644242747819899</v>
      </c>
      <c r="AU71" s="221">
        <v>2.9898558462359901</v>
      </c>
      <c r="AV71" s="221">
        <v>0.66737853710624695</v>
      </c>
      <c r="AW71" s="221">
        <v>0.82754938601174599</v>
      </c>
      <c r="AX71" s="221">
        <v>0.28118882363409903</v>
      </c>
      <c r="AY71" s="224">
        <v>12.38</v>
      </c>
      <c r="AZ71" s="224">
        <v>1249</v>
      </c>
      <c r="BA71" s="224">
        <v>87.16</v>
      </c>
      <c r="BB71" s="224">
        <v>67.334100000000007</v>
      </c>
      <c r="BC71" s="224">
        <v>0</v>
      </c>
      <c r="BD71" s="221">
        <v>8.5341729543836493</v>
      </c>
      <c r="BE71" s="224">
        <v>1.83E-2</v>
      </c>
      <c r="BF71" s="221">
        <v>5.6795855666439701E-2</v>
      </c>
      <c r="BG71" s="221">
        <v>0.13102967495280399</v>
      </c>
      <c r="BH71" s="221">
        <v>0.58837459999999997</v>
      </c>
      <c r="BI71" s="221">
        <v>6.0492799999999999E-2</v>
      </c>
      <c r="BJ71" s="221">
        <v>0.23403869999999999</v>
      </c>
      <c r="BK71" s="221">
        <v>0.34556399999999998</v>
      </c>
      <c r="BL71" s="221">
        <v>3.1920000000000004E-2</v>
      </c>
      <c r="BM71" s="221">
        <v>0.35241480000000003</v>
      </c>
      <c r="BN71" s="221">
        <v>0.24771239999999997</v>
      </c>
      <c r="BO71" s="221">
        <v>0.14530049999999997</v>
      </c>
      <c r="BP71" s="221">
        <v>6.7221000000000017E-2</v>
      </c>
      <c r="BQ71" s="221">
        <v>7.2957000000000004E-3</v>
      </c>
      <c r="BR71" s="221">
        <v>1.3503977576081157E-2</v>
      </c>
      <c r="BS71" s="221">
        <v>1.76855312333155E-3</v>
      </c>
      <c r="BT71" s="221">
        <v>1.137312244171563E-2</v>
      </c>
      <c r="BU71" s="221">
        <v>1.27367859049653</v>
      </c>
      <c r="BV71" s="221">
        <v>8.4167289553301305</v>
      </c>
      <c r="BW71" s="221">
        <v>0.40507207688200803</v>
      </c>
      <c r="BX71" s="221">
        <v>14.7828795159281</v>
      </c>
      <c r="BY71" s="221">
        <v>1.2325680726107899</v>
      </c>
      <c r="BZ71" s="221">
        <v>10.2032123153586</v>
      </c>
      <c r="CA71" s="221">
        <v>1.5375226908702599</v>
      </c>
      <c r="CB71" s="221">
        <v>3.73084126664939</v>
      </c>
      <c r="CC71" s="221">
        <v>0.60445363943762198</v>
      </c>
      <c r="CD71" s="221">
        <v>1.1011639081687099</v>
      </c>
      <c r="CE71" s="221">
        <v>0.286740523224773</v>
      </c>
      <c r="CF71" s="221">
        <v>1.2238921516284</v>
      </c>
      <c r="CG71" s="221">
        <v>0.32410037373198097</v>
      </c>
      <c r="CH71" s="221">
        <v>0.10447054636056199</v>
      </c>
      <c r="CI71" s="221">
        <v>0.38812600106780598</v>
      </c>
      <c r="CJ71" s="221">
        <v>5.5385388859227599E-2</v>
      </c>
      <c r="CK71" s="221">
        <v>0.30890816871329402</v>
      </c>
      <c r="CL71" s="221">
        <v>6.9050720768820101E-2</v>
      </c>
      <c r="CM71" s="221">
        <v>0.14874532835024018</v>
      </c>
      <c r="CN71" s="221">
        <v>2.3232781633742702E-2</v>
      </c>
      <c r="CO71" s="221">
        <v>0.13024737497775399</v>
      </c>
      <c r="CP71" s="221">
        <v>2.2440291866880201E-2</v>
      </c>
      <c r="CQ71" s="221">
        <v>0.28104644954618302</v>
      </c>
      <c r="CR71" s="221">
        <v>9.91724506139883E-2</v>
      </c>
      <c r="CS71" s="221">
        <v>0.30561398825413799</v>
      </c>
      <c r="CT71" s="221">
        <v>2.6825413774693E-2</v>
      </c>
    </row>
    <row r="72" spans="1:98" x14ac:dyDescent="0.35">
      <c r="A72" s="301" t="s">
        <v>1474</v>
      </c>
      <c r="B72" s="222">
        <v>1959.345</v>
      </c>
      <c r="C72" s="224">
        <v>335</v>
      </c>
      <c r="D72" s="221">
        <v>49.116999999999997</v>
      </c>
      <c r="E72" s="221">
        <v>2.137</v>
      </c>
      <c r="F72" s="221">
        <v>11.47</v>
      </c>
      <c r="G72" s="221">
        <v>6.4000000000000001E-2</v>
      </c>
      <c r="H72" s="221">
        <v>0.94199999999999995</v>
      </c>
      <c r="I72" s="221">
        <v>10.488</v>
      </c>
      <c r="J72" s="221">
        <v>0.189</v>
      </c>
      <c r="K72" s="221">
        <v>11.789</v>
      </c>
      <c r="L72" s="221">
        <v>10.815</v>
      </c>
      <c r="M72" s="221">
        <v>1.9610000000000001</v>
      </c>
      <c r="N72" s="222">
        <v>3.9186962094854401E-2</v>
      </c>
      <c r="O72" s="221">
        <v>0.36799999999999999</v>
      </c>
      <c r="P72" s="221">
        <v>0.22</v>
      </c>
      <c r="Q72" s="222">
        <v>7.1415491668192596E-2</v>
      </c>
      <c r="R72" s="222">
        <v>9.4305072331074893E-3</v>
      </c>
      <c r="S72" s="222">
        <v>3.9461637062809002E-2</v>
      </c>
      <c r="T72" s="221">
        <v>99.719494598059001</v>
      </c>
      <c r="U72" s="221">
        <v>238.07136360409501</v>
      </c>
      <c r="V72" s="224">
        <v>0.44</v>
      </c>
      <c r="W72" s="221">
        <v>2.8164274773364899</v>
      </c>
      <c r="X72" s="221">
        <v>1.1513358780254599</v>
      </c>
      <c r="Y72" s="221">
        <v>25.782823658670601</v>
      </c>
      <c r="Z72" s="221">
        <v>265.81212232191899</v>
      </c>
      <c r="AA72" s="221">
        <v>7.2056399926753301</v>
      </c>
      <c r="AB72" s="221">
        <v>304.17505951291002</v>
      </c>
      <c r="AC72" s="221">
        <v>19.355429408533201</v>
      </c>
      <c r="AD72" s="221">
        <v>102.07837392419</v>
      </c>
      <c r="AE72" s="221">
        <v>10.0988829884637</v>
      </c>
      <c r="AF72" s="221">
        <v>61.574525921905597</v>
      </c>
      <c r="AG72" s="221">
        <v>9.6502472074711605</v>
      </c>
      <c r="AH72" s="221">
        <v>24.858084599890098</v>
      </c>
      <c r="AI72" s="221">
        <v>3.4792162607581001</v>
      </c>
      <c r="AJ72" s="221">
        <v>18.2109503753891</v>
      </c>
      <c r="AK72" s="221">
        <v>5.6033693462735803</v>
      </c>
      <c r="AL72" s="221">
        <v>1.85863394982604</v>
      </c>
      <c r="AM72" s="221">
        <v>3.9186962094854398</v>
      </c>
      <c r="AN72" s="221">
        <v>0.71690166636147201</v>
      </c>
      <c r="AO72" s="221">
        <v>3.9919428676066699</v>
      </c>
      <c r="AP72" s="221">
        <v>0.78099249221754297</v>
      </c>
      <c r="AQ72" s="221">
        <v>1.8769456143563401</v>
      </c>
      <c r="AR72" s="221">
        <v>0.249954220838674</v>
      </c>
      <c r="AS72" s="221">
        <v>1.4466214978941601</v>
      </c>
      <c r="AT72" s="221">
        <v>0.28566196667277099</v>
      </c>
      <c r="AU72" s="221">
        <v>3.1312946346822899</v>
      </c>
      <c r="AV72" s="221">
        <v>0.442226698406885</v>
      </c>
      <c r="AW72" s="221">
        <v>0.54934993590917403</v>
      </c>
      <c r="AX72" s="221">
        <v>0.25727888665079701</v>
      </c>
      <c r="AY72" s="224">
        <v>9.2200000000000006</v>
      </c>
      <c r="AZ72" s="224">
        <v>1237</v>
      </c>
      <c r="BA72" s="224">
        <v>86.69</v>
      </c>
      <c r="BB72" s="224">
        <v>66.713899999999995</v>
      </c>
      <c r="BC72" s="224">
        <v>0</v>
      </c>
      <c r="BD72" s="221">
        <v>16.6649954522867</v>
      </c>
      <c r="BE72" s="224">
        <v>2.1999999999999999E-2</v>
      </c>
      <c r="BF72" s="221">
        <v>5.3793764817127103E-2</v>
      </c>
      <c r="BG72" s="221">
        <v>0.123538339712132</v>
      </c>
      <c r="BH72" s="221">
        <v>0.5943157</v>
      </c>
      <c r="BI72" s="221">
        <v>5.4707200000000004E-2</v>
      </c>
      <c r="BJ72" s="221">
        <v>0.23284099999999999</v>
      </c>
      <c r="BK72" s="221">
        <v>0.34715279999999998</v>
      </c>
      <c r="BL72" s="221">
        <v>3.0164400000000004E-2</v>
      </c>
      <c r="BM72" s="221">
        <v>0.34423880000000001</v>
      </c>
      <c r="BN72" s="221">
        <v>0.25307099999999993</v>
      </c>
      <c r="BO72" s="221">
        <v>0.1382505</v>
      </c>
      <c r="BP72" s="221">
        <v>5.3544000000000008E-2</v>
      </c>
      <c r="BQ72" s="221">
        <v>6.4460000000000003E-3</v>
      </c>
      <c r="BR72" s="221">
        <v>1.4990111701153623E-2</v>
      </c>
      <c r="BS72" s="221">
        <v>1.1788134041384362E-3</v>
      </c>
      <c r="BT72" s="221">
        <v>1.8270737960080568E-3</v>
      </c>
      <c r="BU72" s="221">
        <v>1.2375755356161899</v>
      </c>
      <c r="BV72" s="221">
        <v>8.2401757919794907</v>
      </c>
      <c r="BW72" s="221">
        <v>0.38910455960446799</v>
      </c>
      <c r="BX72" s="221">
        <v>15.208752975645501</v>
      </c>
      <c r="BY72" s="221">
        <v>1.31616919978026</v>
      </c>
      <c r="BZ72" s="221">
        <v>9.9016022706464</v>
      </c>
      <c r="CA72" s="221">
        <v>1.3209338948910501</v>
      </c>
      <c r="CB72" s="221">
        <v>3.44201599903452</v>
      </c>
      <c r="CC72" s="221">
        <v>0.49698773118476502</v>
      </c>
      <c r="CD72" s="221">
        <v>0.94709302325581401</v>
      </c>
      <c r="CE72" s="221">
        <v>0.24319721662699101</v>
      </c>
      <c r="CF72" s="221">
        <v>1.1563953488372101</v>
      </c>
      <c r="CG72" s="221">
        <v>0.376546420069584</v>
      </c>
      <c r="CH72" s="221">
        <v>0.11133217359458</v>
      </c>
      <c r="CI72" s="221">
        <v>0.36678996520783702</v>
      </c>
      <c r="CJ72" s="221">
        <v>5.5846639809558701E-2</v>
      </c>
      <c r="CK72" s="221">
        <v>0.32454495513642201</v>
      </c>
      <c r="CL72" s="221">
        <v>6.7790148324482699E-2</v>
      </c>
      <c r="CM72" s="221">
        <v>0.15766343160593257</v>
      </c>
      <c r="CN72" s="221">
        <v>2.4170573155099798E-2</v>
      </c>
      <c r="CO72" s="221">
        <v>0.123107489470793</v>
      </c>
      <c r="CP72" s="221">
        <v>3.1051455777330199E-2</v>
      </c>
      <c r="CQ72" s="221">
        <v>0.29434169566013502</v>
      </c>
      <c r="CR72" s="221">
        <v>6.5714887383263101E-2</v>
      </c>
      <c r="CS72" s="221">
        <v>0.202874931331258</v>
      </c>
      <c r="CT72" s="221">
        <v>2.4544405786486E-2</v>
      </c>
    </row>
    <row r="73" spans="1:98" x14ac:dyDescent="0.35">
      <c r="A73" s="301" t="s">
        <v>1475</v>
      </c>
      <c r="B73" s="222">
        <v>1959.345</v>
      </c>
      <c r="C73" s="224">
        <v>335</v>
      </c>
      <c r="D73" s="221">
        <v>49.064999999999998</v>
      </c>
      <c r="E73" s="221">
        <v>2.0870000000000002</v>
      </c>
      <c r="F73" s="221">
        <v>10.867000000000001</v>
      </c>
      <c r="G73" s="221">
        <v>7.2999999999999995E-2</v>
      </c>
      <c r="H73" s="221">
        <v>1.0640000000000001</v>
      </c>
      <c r="I73" s="221">
        <v>10.374000000000001</v>
      </c>
      <c r="J73" s="221">
        <v>0.153</v>
      </c>
      <c r="K73" s="221">
        <v>13.362</v>
      </c>
      <c r="L73" s="221">
        <v>10.170999999999999</v>
      </c>
      <c r="M73" s="221">
        <v>1.919</v>
      </c>
      <c r="N73" s="222">
        <v>2.86195286195286E-2</v>
      </c>
      <c r="O73" s="221">
        <v>0.34100000000000003</v>
      </c>
      <c r="P73" s="221">
        <v>0.22600000000000001</v>
      </c>
      <c r="Q73" s="222">
        <v>4.9831649831649803E-2</v>
      </c>
      <c r="R73" s="222">
        <v>1.0353535353535399E-2</v>
      </c>
      <c r="S73" s="222">
        <v>0.21397306397306401</v>
      </c>
      <c r="T73" s="221">
        <v>100.004777777778</v>
      </c>
      <c r="U73" s="221">
        <v>118.86105894127699</v>
      </c>
      <c r="V73" s="224">
        <v>0.29899999999999999</v>
      </c>
      <c r="W73" s="221">
        <v>2.41495053201582</v>
      </c>
      <c r="X73" s="221">
        <v>1.1168302657421401</v>
      </c>
      <c r="Y73" s="221">
        <v>25.168350168350202</v>
      </c>
      <c r="Z73" s="221">
        <v>239.90740740740699</v>
      </c>
      <c r="AA73" s="221">
        <v>5.5387205387205398</v>
      </c>
      <c r="AB73" s="221">
        <v>278.48484848484901</v>
      </c>
      <c r="AC73" s="221">
        <v>16.877104377104398</v>
      </c>
      <c r="AD73" s="221">
        <v>113.19865319865301</v>
      </c>
      <c r="AE73" s="221">
        <v>7.7609427609427604</v>
      </c>
      <c r="AF73" s="221">
        <v>37.115958420298298</v>
      </c>
      <c r="AG73" s="221">
        <v>9.7811447811447803</v>
      </c>
      <c r="AH73" s="221">
        <v>24.469696969697001</v>
      </c>
      <c r="AI73" s="221">
        <v>3.3670033670033699</v>
      </c>
      <c r="AJ73" s="221">
        <v>17.811447811447799</v>
      </c>
      <c r="AK73" s="221">
        <v>4.9747474747474802</v>
      </c>
      <c r="AL73" s="221">
        <v>1.73400673400673</v>
      </c>
      <c r="AM73" s="221">
        <v>3.9309764309764299</v>
      </c>
      <c r="AN73" s="221">
        <v>0.653198653198653</v>
      </c>
      <c r="AO73" s="221">
        <v>4.1498316498316496</v>
      </c>
      <c r="AP73" s="221">
        <v>0.80303030303030298</v>
      </c>
      <c r="AQ73" s="221">
        <v>1.75925925925926</v>
      </c>
      <c r="AR73" s="221">
        <v>0.21632996632996601</v>
      </c>
      <c r="AS73" s="221">
        <v>1.6498316498316501</v>
      </c>
      <c r="AT73" s="221">
        <v>0.23737373737373699</v>
      </c>
      <c r="AU73" s="221">
        <v>2.7693602693602699</v>
      </c>
      <c r="AV73" s="221">
        <v>0.48653198653198698</v>
      </c>
      <c r="AW73" s="221">
        <v>0.71548821548821595</v>
      </c>
      <c r="AX73" s="221">
        <v>0.21043771043771001</v>
      </c>
      <c r="AY73" s="224">
        <v>18.8</v>
      </c>
      <c r="AZ73" s="224">
        <v>1278</v>
      </c>
      <c r="BA73" s="224">
        <v>88.2</v>
      </c>
      <c r="BB73" s="224">
        <v>69.666200000000003</v>
      </c>
      <c r="BC73" s="224">
        <v>1</v>
      </c>
      <c r="BD73" s="221">
        <v>8.3202741258893909</v>
      </c>
      <c r="BE73" s="224">
        <v>1.495E-2</v>
      </c>
      <c r="BF73" s="221">
        <v>4.6125555161502303E-2</v>
      </c>
      <c r="BG73" s="221">
        <v>0.119835887514131</v>
      </c>
      <c r="BH73" s="221">
        <v>0.59368650000000001</v>
      </c>
      <c r="BI73" s="221">
        <v>5.3427200000000008E-2</v>
      </c>
      <c r="BJ73" s="221">
        <v>0.22060009999999999</v>
      </c>
      <c r="BK73" s="221">
        <v>0.3433794</v>
      </c>
      <c r="BL73" s="221">
        <v>2.4418800000000001E-2</v>
      </c>
      <c r="BM73" s="221">
        <v>0.39017040000000003</v>
      </c>
      <c r="BN73" s="221">
        <v>0.23800139999999995</v>
      </c>
      <c r="BO73" s="221">
        <v>0.13528949999999998</v>
      </c>
      <c r="BP73" s="221">
        <v>4.9615500000000007E-2</v>
      </c>
      <c r="BQ73" s="221">
        <v>6.6218000000000006E-3</v>
      </c>
      <c r="BR73" s="221">
        <v>1.0459663299663292E-2</v>
      </c>
      <c r="BS73" s="221">
        <v>1.2941919191919249E-3</v>
      </c>
      <c r="BT73" s="221">
        <v>9.9069528619528634E-3</v>
      </c>
      <c r="BU73" s="221">
        <v>1.2080808080808101</v>
      </c>
      <c r="BV73" s="221">
        <v>7.4371296296296299</v>
      </c>
      <c r="BW73" s="221">
        <v>0.29909090909090902</v>
      </c>
      <c r="BX73" s="221">
        <v>13.924242424242401</v>
      </c>
      <c r="BY73" s="221">
        <v>1.1476430976431</v>
      </c>
      <c r="BZ73" s="221">
        <v>10.9802693602694</v>
      </c>
      <c r="CA73" s="221">
        <v>1.01513131313131</v>
      </c>
      <c r="CB73" s="221">
        <v>2.07478207569467</v>
      </c>
      <c r="CC73" s="221">
        <v>0.50372895622895597</v>
      </c>
      <c r="CD73" s="221">
        <v>0.93229545454545504</v>
      </c>
      <c r="CE73" s="221">
        <v>0.23535353535353501</v>
      </c>
      <c r="CF73" s="221">
        <v>1.13102693602694</v>
      </c>
      <c r="CG73" s="221">
        <v>0.33430303030302999</v>
      </c>
      <c r="CH73" s="221">
        <v>0.103867003367003</v>
      </c>
      <c r="CI73" s="221">
        <v>0.36793939393939401</v>
      </c>
      <c r="CJ73" s="221">
        <v>5.0884175084175101E-2</v>
      </c>
      <c r="CK73" s="221">
        <v>0.33738131313131298</v>
      </c>
      <c r="CL73" s="221">
        <v>6.9703030303030294E-2</v>
      </c>
      <c r="CM73" s="221">
        <v>0.14777777777777784</v>
      </c>
      <c r="CN73" s="221">
        <v>2.0919107744107698E-2</v>
      </c>
      <c r="CO73" s="221">
        <v>0.140400673400673</v>
      </c>
      <c r="CP73" s="221">
        <v>2.5802525252525299E-2</v>
      </c>
      <c r="CQ73" s="221">
        <v>0.26031986531986501</v>
      </c>
      <c r="CR73" s="221">
        <v>7.2298653198653196E-2</v>
      </c>
      <c r="CS73" s="221">
        <v>0.26422979797979801</v>
      </c>
      <c r="CT73" s="221">
        <v>2.0075757575757601E-2</v>
      </c>
    </row>
    <row r="74" spans="1:98" x14ac:dyDescent="0.35">
      <c r="A74" s="301" t="s">
        <v>1476</v>
      </c>
      <c r="B74" s="222">
        <v>1959.345</v>
      </c>
      <c r="C74" s="224">
        <v>335</v>
      </c>
      <c r="D74" s="221">
        <v>49.106999999999999</v>
      </c>
      <c r="E74" s="221">
        <v>2.2240000000000002</v>
      </c>
      <c r="F74" s="221">
        <v>11.17</v>
      </c>
      <c r="G74" s="221">
        <v>0.113</v>
      </c>
      <c r="H74" s="221">
        <v>0.99399999999999999</v>
      </c>
      <c r="I74" s="221">
        <v>10.439</v>
      </c>
      <c r="J74" s="221">
        <v>0.17499999999999999</v>
      </c>
      <c r="K74" s="221">
        <v>13.173999999999999</v>
      </c>
      <c r="L74" s="221">
        <v>9.4329999999999998</v>
      </c>
      <c r="M74" s="221">
        <v>2.036</v>
      </c>
      <c r="N74" s="222">
        <v>2.0046021771838202E-2</v>
      </c>
      <c r="O74" s="221">
        <v>0.39500000000000002</v>
      </c>
      <c r="P74" s="221">
        <v>0.23499999999999999</v>
      </c>
      <c r="Q74" s="222">
        <v>5.0137180281440798E-2</v>
      </c>
      <c r="R74" s="222">
        <v>1.39392866625365E-2</v>
      </c>
      <c r="S74" s="222">
        <v>0.24148154703956101</v>
      </c>
      <c r="T74" s="221">
        <v>99.820604035755395</v>
      </c>
      <c r="U74" s="221">
        <v>485.337186813014</v>
      </c>
      <c r="V74" s="224">
        <v>0.505</v>
      </c>
      <c r="W74" s="221">
        <v>2.96285608725278</v>
      </c>
      <c r="X74" s="221">
        <v>1.08147024781831</v>
      </c>
      <c r="Y74" s="221">
        <v>24.2941853261351</v>
      </c>
      <c r="Z74" s="221">
        <v>208.40782370121201</v>
      </c>
      <c r="AA74" s="221">
        <v>5.8500752278962702</v>
      </c>
      <c r="AB74" s="221">
        <v>266.97937870608001</v>
      </c>
      <c r="AC74" s="221">
        <v>21.063810956721799</v>
      </c>
      <c r="AD74" s="221">
        <v>102.98256482874601</v>
      </c>
      <c r="AE74" s="221">
        <v>8.6556332418798103</v>
      </c>
      <c r="AF74" s="221">
        <v>49.380434462681897</v>
      </c>
      <c r="AG74" s="221">
        <v>9.2663067528099798</v>
      </c>
      <c r="AH74" s="221">
        <v>22.763076378440601</v>
      </c>
      <c r="AI74" s="221">
        <v>3.1064695990795599</v>
      </c>
      <c r="AJ74" s="221">
        <v>16.815647402425</v>
      </c>
      <c r="AK74" s="221">
        <v>4.3455173024161402</v>
      </c>
      <c r="AL74" s="221">
        <v>1.7700681476236799</v>
      </c>
      <c r="AM74" s="221">
        <v>4.5579254801309901</v>
      </c>
      <c r="AN74" s="221">
        <v>0.77971501902823204</v>
      </c>
      <c r="AO74" s="221">
        <v>4.5048234357022698</v>
      </c>
      <c r="AP74" s="221">
        <v>0.85848305159748695</v>
      </c>
      <c r="AQ74" s="221">
        <v>2.2302858660058398</v>
      </c>
      <c r="AR74" s="221">
        <v>0.25842994955305798</v>
      </c>
      <c r="AS74" s="221">
        <v>1.76121780688556</v>
      </c>
      <c r="AT74" s="221">
        <v>0.26816532436498802</v>
      </c>
      <c r="AU74" s="221">
        <v>2.9117621028409602</v>
      </c>
      <c r="AV74" s="221">
        <v>0.47260819541552301</v>
      </c>
      <c r="AW74" s="221">
        <v>0.60624834056111199</v>
      </c>
      <c r="AX74" s="221">
        <v>0.167271439950438</v>
      </c>
      <c r="AY74" s="224">
        <v>12.99</v>
      </c>
      <c r="AZ74" s="224">
        <v>1267</v>
      </c>
      <c r="BA74" s="224">
        <v>87.94</v>
      </c>
      <c r="BB74" s="224">
        <v>69.233000000000004</v>
      </c>
      <c r="BC74" s="224">
        <v>0</v>
      </c>
      <c r="BD74" s="221">
        <v>33.973603076910898</v>
      </c>
      <c r="BE74" s="224">
        <v>2.5250000000000002E-2</v>
      </c>
      <c r="BF74" s="221">
        <v>5.6590551266528198E-2</v>
      </c>
      <c r="BG74" s="221">
        <v>0.116041757590905</v>
      </c>
      <c r="BH74" s="221">
        <v>0.59419469999999996</v>
      </c>
      <c r="BI74" s="221">
        <v>5.693440000000001E-2</v>
      </c>
      <c r="BJ74" s="221">
        <v>0.22675099999999998</v>
      </c>
      <c r="BK74" s="221">
        <v>0.34553089999999997</v>
      </c>
      <c r="BL74" s="221">
        <v>2.793E-2</v>
      </c>
      <c r="BM74" s="221">
        <v>0.38468079999999999</v>
      </c>
      <c r="BN74" s="221">
        <v>0.22073219999999996</v>
      </c>
      <c r="BO74" s="221">
        <v>0.143538</v>
      </c>
      <c r="BP74" s="221">
        <v>5.747250000000001E-2</v>
      </c>
      <c r="BQ74" s="221">
        <v>6.8855000000000001E-3</v>
      </c>
      <c r="BR74" s="221">
        <v>1.0523794141074422E-2</v>
      </c>
      <c r="BS74" s="221">
        <v>1.7424108328170625E-3</v>
      </c>
      <c r="BT74" s="221">
        <v>1.1180595627931675E-2</v>
      </c>
      <c r="BU74" s="221">
        <v>1.16612089565448</v>
      </c>
      <c r="BV74" s="221">
        <v>6.4606425347375902</v>
      </c>
      <c r="BW74" s="221">
        <v>0.315904062306399</v>
      </c>
      <c r="BX74" s="221">
        <v>13.348968935304001</v>
      </c>
      <c r="BY74" s="221">
        <v>1.4323391450570799</v>
      </c>
      <c r="BZ74" s="221">
        <v>9.9893087883883496</v>
      </c>
      <c r="CA74" s="221">
        <v>1.13215682803788</v>
      </c>
      <c r="CB74" s="221">
        <v>2.76036628646392</v>
      </c>
      <c r="CC74" s="221">
        <v>0.47721479776971398</v>
      </c>
      <c r="CD74" s="221">
        <v>0.86727321001858604</v>
      </c>
      <c r="CE74" s="221">
        <v>0.21714222497566199</v>
      </c>
      <c r="CF74" s="221">
        <v>1.06779361005399</v>
      </c>
      <c r="CG74" s="221">
        <v>0.29201876272236499</v>
      </c>
      <c r="CH74" s="221">
        <v>0.106027082042659</v>
      </c>
      <c r="CI74" s="221">
        <v>0.42662182494026002</v>
      </c>
      <c r="CJ74" s="221">
        <v>6.0739799982299301E-2</v>
      </c>
      <c r="CK74" s="221">
        <v>0.36624214532259503</v>
      </c>
      <c r="CL74" s="221">
        <v>7.4516328878661803E-2</v>
      </c>
      <c r="CM74" s="221">
        <v>0.18734401274449056</v>
      </c>
      <c r="CN74" s="221">
        <v>2.4990176121780699E-2</v>
      </c>
      <c r="CO74" s="221">
        <v>0.14987963536596199</v>
      </c>
      <c r="CP74" s="221">
        <v>2.91495707584742E-2</v>
      </c>
      <c r="CQ74" s="221">
        <v>0.27370563766704997</v>
      </c>
      <c r="CR74" s="221">
        <v>7.0229577838746796E-2</v>
      </c>
      <c r="CS74" s="221">
        <v>0.22388751216921901</v>
      </c>
      <c r="CT74" s="221">
        <v>1.5957695371271799E-2</v>
      </c>
    </row>
    <row r="75" spans="1:98" x14ac:dyDescent="0.35">
      <c r="A75" s="301" t="s">
        <v>1477</v>
      </c>
      <c r="B75" s="222">
        <v>1959.348</v>
      </c>
      <c r="C75" s="224">
        <v>335</v>
      </c>
      <c r="D75" s="221"/>
      <c r="E75" s="221"/>
      <c r="F75" s="221"/>
      <c r="G75" s="221"/>
      <c r="H75" s="221"/>
      <c r="I75" s="221"/>
      <c r="J75" s="221"/>
      <c r="K75" s="221"/>
      <c r="L75" s="221"/>
      <c r="M75" s="221"/>
      <c r="N75" s="221"/>
      <c r="O75" s="221"/>
      <c r="P75" s="221"/>
      <c r="Q75" s="221"/>
      <c r="R75" s="221"/>
      <c r="S75" s="221"/>
      <c r="T75" s="221"/>
      <c r="U75" s="221">
        <v>407.26402892486999</v>
      </c>
      <c r="V75" s="221">
        <v>0.372680341739903</v>
      </c>
      <c r="W75" s="221">
        <v>3.6428245626741398</v>
      </c>
      <c r="X75" s="221">
        <v>1.6674660773313099</v>
      </c>
      <c r="Y75" s="221">
        <v>26.91</v>
      </c>
      <c r="Z75" s="221">
        <v>292.54000000000002</v>
      </c>
      <c r="AA75" s="221">
        <v>9.2200000000000006</v>
      </c>
      <c r="AB75" s="221">
        <v>383.62</v>
      </c>
      <c r="AC75" s="221">
        <v>19.72</v>
      </c>
      <c r="AD75" s="221">
        <v>122.62</v>
      </c>
      <c r="AE75" s="221">
        <v>16.54</v>
      </c>
      <c r="AF75" s="221">
        <v>139.66999999999999</v>
      </c>
      <c r="AG75" s="221">
        <v>16</v>
      </c>
      <c r="AH75" s="221">
        <v>39.479999999999997</v>
      </c>
      <c r="AI75" s="221">
        <v>5.15</v>
      </c>
      <c r="AJ75" s="221">
        <v>25.42</v>
      </c>
      <c r="AK75" s="221">
        <v>6.4</v>
      </c>
      <c r="AL75" s="221">
        <v>2.25</v>
      </c>
      <c r="AM75" s="221">
        <v>5.13</v>
      </c>
      <c r="AN75" s="221">
        <v>0.873</v>
      </c>
      <c r="AO75" s="221">
        <v>4.45</v>
      </c>
      <c r="AP75" s="221">
        <v>0.89900000000000002</v>
      </c>
      <c r="AQ75" s="221">
        <v>2.0499999999999998</v>
      </c>
      <c r="AR75" s="221">
        <v>0.30499999999999999</v>
      </c>
      <c r="AS75" s="221">
        <v>1.66</v>
      </c>
      <c r="AT75" s="221">
        <v>0.22700000000000001</v>
      </c>
      <c r="AU75" s="221">
        <v>3.83</v>
      </c>
      <c r="AV75" s="221">
        <v>1.028</v>
      </c>
      <c r="AW75" s="221">
        <v>1.1599999999999999</v>
      </c>
      <c r="AX75" s="221">
        <v>0.47799999999999998</v>
      </c>
      <c r="AY75" s="224">
        <v>0</v>
      </c>
      <c r="AZ75" s="221"/>
      <c r="BA75" s="221"/>
      <c r="BB75" s="224"/>
      <c r="BC75" s="224">
        <v>0</v>
      </c>
      <c r="BD75" s="221">
        <v>28.5084820247409</v>
      </c>
      <c r="BE75" s="224">
        <v>1.8634017086995198E-2</v>
      </c>
      <c r="BF75" s="221">
        <v>6.9577949147076101E-2</v>
      </c>
      <c r="BG75" s="221">
        <v>0.17891911009764999</v>
      </c>
      <c r="BH75" s="221"/>
      <c r="BI75" s="221"/>
      <c r="BJ75" s="221"/>
      <c r="BK75" s="221"/>
      <c r="BL75" s="221"/>
      <c r="BM75" s="221"/>
      <c r="BN75" s="221"/>
      <c r="BO75" s="221"/>
      <c r="BP75" s="221"/>
      <c r="BQ75" s="221"/>
      <c r="BR75" s="221"/>
      <c r="BS75" s="221"/>
      <c r="BT75" s="221"/>
      <c r="BU75" s="221">
        <v>1.2916799999999999</v>
      </c>
      <c r="BV75" s="221">
        <v>9.06874</v>
      </c>
      <c r="BW75" s="221">
        <v>0.49787999999999999</v>
      </c>
      <c r="BX75" s="221">
        <v>19.181000000000001</v>
      </c>
      <c r="BY75" s="221">
        <v>1.3409599999999999</v>
      </c>
      <c r="BZ75" s="221">
        <v>11.89414</v>
      </c>
      <c r="CA75" s="221">
        <v>2.1634319999999998</v>
      </c>
      <c r="CB75" s="221">
        <v>7.8075530000000004</v>
      </c>
      <c r="CC75" s="221">
        <v>0.82399999999999995</v>
      </c>
      <c r="CD75" s="221">
        <v>1.5041880000000001</v>
      </c>
      <c r="CE75" s="221">
        <v>0.359985</v>
      </c>
      <c r="CF75" s="221">
        <v>1.6141700000000001</v>
      </c>
      <c r="CG75" s="221">
        <v>0.43008000000000002</v>
      </c>
      <c r="CH75" s="221">
        <v>0.13477500000000001</v>
      </c>
      <c r="CI75" s="221">
        <v>0.48016799999999998</v>
      </c>
      <c r="CJ75" s="221">
        <v>6.8006700000000003E-2</v>
      </c>
      <c r="CK75" s="221">
        <v>0.36178500000000002</v>
      </c>
      <c r="CL75" s="221">
        <v>7.8033199999999997E-2</v>
      </c>
      <c r="CM75" s="221">
        <v>0.17219999999999999</v>
      </c>
      <c r="CN75" s="221">
        <v>2.9493499999999999E-2</v>
      </c>
      <c r="CO75" s="221">
        <v>0.141266</v>
      </c>
      <c r="CP75" s="221">
        <v>2.46749E-2</v>
      </c>
      <c r="CQ75" s="221">
        <v>0.36002000000000001</v>
      </c>
      <c r="CR75" s="221">
        <v>0.1527608</v>
      </c>
      <c r="CS75" s="221">
        <v>0.42838799999999999</v>
      </c>
      <c r="CT75" s="221">
        <v>4.5601200000000001E-2</v>
      </c>
    </row>
    <row r="76" spans="1:98" x14ac:dyDescent="0.35">
      <c r="A76" s="301" t="s">
        <v>1478</v>
      </c>
      <c r="B76" s="222">
        <v>1959.348</v>
      </c>
      <c r="C76" s="224">
        <v>335</v>
      </c>
      <c r="D76" s="221">
        <v>48.872</v>
      </c>
      <c r="E76" s="221">
        <v>2.5070000000000001</v>
      </c>
      <c r="F76" s="221">
        <v>11.94</v>
      </c>
      <c r="G76" s="221">
        <v>7.5999999999999998E-2</v>
      </c>
      <c r="H76" s="221">
        <v>0.94</v>
      </c>
      <c r="I76" s="221">
        <v>10.502000000000001</v>
      </c>
      <c r="J76" s="221">
        <v>0.19</v>
      </c>
      <c r="K76" s="221">
        <v>10.598000000000001</v>
      </c>
      <c r="L76" s="221">
        <v>10.946</v>
      </c>
      <c r="M76" s="221">
        <v>2.2280000000000002</v>
      </c>
      <c r="N76" s="222">
        <v>3.6831875607385801E-2</v>
      </c>
      <c r="O76" s="221">
        <v>0.52100000000000002</v>
      </c>
      <c r="P76" s="221">
        <v>0.26600000000000001</v>
      </c>
      <c r="Q76" s="222">
        <v>5.6413994169096197E-2</v>
      </c>
      <c r="R76" s="222">
        <v>1.8950437317784299E-2</v>
      </c>
      <c r="S76" s="222">
        <v>0.233333333333333</v>
      </c>
      <c r="T76" s="221">
        <v>99.931529640427598</v>
      </c>
      <c r="U76" s="221">
        <v>330.84126766105197</v>
      </c>
      <c r="V76" s="224">
        <v>0.41399999999999998</v>
      </c>
      <c r="W76" s="221">
        <v>3.2499783210237099</v>
      </c>
      <c r="X76" s="221">
        <v>1.62209268753215</v>
      </c>
      <c r="Y76" s="221">
        <v>26.710398445092299</v>
      </c>
      <c r="Z76" s="221">
        <v>300.08260447036002</v>
      </c>
      <c r="AA76" s="221">
        <v>9.8493683187560706</v>
      </c>
      <c r="AB76" s="221">
        <v>361.89990281826999</v>
      </c>
      <c r="AC76" s="221">
        <v>18.571428571428601</v>
      </c>
      <c r="AD76" s="221">
        <v>127.264334305151</v>
      </c>
      <c r="AE76" s="221">
        <v>15.1020408163265</v>
      </c>
      <c r="AF76" s="221">
        <v>121.83425883976101</v>
      </c>
      <c r="AG76" s="221">
        <v>16.0884353741497</v>
      </c>
      <c r="AH76" s="221">
        <v>37.648202137998098</v>
      </c>
      <c r="AI76" s="221">
        <v>5.0485908649173998</v>
      </c>
      <c r="AJ76" s="221">
        <v>23.581146744412099</v>
      </c>
      <c r="AK76" s="221">
        <v>5.2769679300291497</v>
      </c>
      <c r="AL76" s="221">
        <v>2.2011661807580198</v>
      </c>
      <c r="AM76" s="221">
        <v>4.9271137026239096</v>
      </c>
      <c r="AN76" s="221">
        <v>0.84207968901846497</v>
      </c>
      <c r="AO76" s="221">
        <v>4.4995140913508296</v>
      </c>
      <c r="AP76" s="221">
        <v>0.86540330417881395</v>
      </c>
      <c r="AQ76" s="221">
        <v>2.1477162293488798</v>
      </c>
      <c r="AR76" s="221">
        <v>0.28668610301263397</v>
      </c>
      <c r="AS76" s="221">
        <v>1.7152575315840599</v>
      </c>
      <c r="AT76" s="221">
        <v>0.24392614188532599</v>
      </c>
      <c r="AU76" s="221">
        <v>3.4256559766763801</v>
      </c>
      <c r="AV76" s="221">
        <v>0.92128279883381903</v>
      </c>
      <c r="AW76" s="221">
        <v>1.17103984450923</v>
      </c>
      <c r="AX76" s="221">
        <v>0.47473275024295403</v>
      </c>
      <c r="AY76" s="224">
        <v>2.9</v>
      </c>
      <c r="AZ76" s="224">
        <v>1214</v>
      </c>
      <c r="BA76" s="224">
        <v>85.52</v>
      </c>
      <c r="BB76" s="224">
        <v>64.277699999999996</v>
      </c>
      <c r="BC76" s="224">
        <v>1</v>
      </c>
      <c r="BD76" s="221">
        <v>23.158888736273699</v>
      </c>
      <c r="BE76" s="224">
        <v>2.07E-2</v>
      </c>
      <c r="BF76" s="221">
        <v>6.2074585931552899E-2</v>
      </c>
      <c r="BG76" s="221">
        <v>0.17405054537219899</v>
      </c>
      <c r="BH76" s="221">
        <v>0.59135119999999997</v>
      </c>
      <c r="BI76" s="221">
        <v>6.4179200000000006E-2</v>
      </c>
      <c r="BJ76" s="221">
        <v>0.24238199999999999</v>
      </c>
      <c r="BK76" s="221">
        <v>0.34761619999999999</v>
      </c>
      <c r="BL76" s="221">
        <v>3.0324000000000004E-2</v>
      </c>
      <c r="BM76" s="221">
        <v>0.3094616</v>
      </c>
      <c r="BN76" s="221">
        <v>0.25613639999999999</v>
      </c>
      <c r="BO76" s="221">
        <v>0.15707399999999999</v>
      </c>
      <c r="BP76" s="221">
        <v>7.5805500000000012E-2</v>
      </c>
      <c r="BQ76" s="221">
        <v>7.7938000000000009E-3</v>
      </c>
      <c r="BR76" s="221">
        <v>1.1841297376093291E-2</v>
      </c>
      <c r="BS76" s="221">
        <v>2.3688046647230374E-3</v>
      </c>
      <c r="BT76" s="221">
        <v>1.0803333333333318E-2</v>
      </c>
      <c r="BU76" s="221">
        <v>1.28209912536443</v>
      </c>
      <c r="BV76" s="221">
        <v>9.3025607385811497</v>
      </c>
      <c r="BW76" s="221">
        <v>0.53186588921282796</v>
      </c>
      <c r="BX76" s="221">
        <v>18.0949951409135</v>
      </c>
      <c r="BY76" s="221">
        <v>1.26285714285714</v>
      </c>
      <c r="BZ76" s="221">
        <v>12.3446404275996</v>
      </c>
      <c r="CA76" s="221">
        <v>1.97534693877551</v>
      </c>
      <c r="CB76" s="221">
        <v>6.8105350691426496</v>
      </c>
      <c r="CC76" s="221">
        <v>0.82855442176870797</v>
      </c>
      <c r="CD76" s="221">
        <v>1.43439650145773</v>
      </c>
      <c r="CE76" s="221">
        <v>0.352896501457726</v>
      </c>
      <c r="CF76" s="221">
        <v>1.49740281827017</v>
      </c>
      <c r="CG76" s="221">
        <v>0.35461224489795901</v>
      </c>
      <c r="CH76" s="221">
        <v>0.131849854227405</v>
      </c>
      <c r="CI76" s="221">
        <v>0.46117784256559802</v>
      </c>
      <c r="CJ76" s="221">
        <v>6.5598007774538405E-2</v>
      </c>
      <c r="CK76" s="221">
        <v>0.365810495626822</v>
      </c>
      <c r="CL76" s="221">
        <v>7.5117006802721098E-2</v>
      </c>
      <c r="CM76" s="221">
        <v>0.18040816326530593</v>
      </c>
      <c r="CN76" s="221">
        <v>2.77225461613217E-2</v>
      </c>
      <c r="CO76" s="221">
        <v>0.14596841593780399</v>
      </c>
      <c r="CP76" s="221">
        <v>2.6514771622934901E-2</v>
      </c>
      <c r="CQ76" s="221">
        <v>0.32201166180758001</v>
      </c>
      <c r="CR76" s="221">
        <v>0.13690262390670599</v>
      </c>
      <c r="CS76" s="221">
        <v>0.43246501457726</v>
      </c>
      <c r="CT76" s="221">
        <v>4.5289504373177802E-2</v>
      </c>
    </row>
    <row r="77" spans="1:98" x14ac:dyDescent="0.35">
      <c r="A77" s="301" t="s">
        <v>1479</v>
      </c>
      <c r="B77" s="222">
        <v>1959.348</v>
      </c>
      <c r="C77" s="224">
        <v>335</v>
      </c>
      <c r="D77" s="221">
        <v>48.404000000000003</v>
      </c>
      <c r="E77" s="221">
        <v>2.3860000000000001</v>
      </c>
      <c r="F77" s="221">
        <v>11.096</v>
      </c>
      <c r="G77" s="221">
        <v>0.14099999999999999</v>
      </c>
      <c r="H77" s="221">
        <v>0.97099999999999997</v>
      </c>
      <c r="I77" s="221">
        <v>10.46</v>
      </c>
      <c r="J77" s="221">
        <v>0.184</v>
      </c>
      <c r="K77" s="221">
        <v>12.558</v>
      </c>
      <c r="L77" s="221">
        <v>10.52</v>
      </c>
      <c r="M77" s="221">
        <v>1.9650000000000001</v>
      </c>
      <c r="N77" s="222">
        <v>1.51529023988281E-2</v>
      </c>
      <c r="O77" s="221">
        <v>0.46500000000000002</v>
      </c>
      <c r="P77" s="221">
        <v>0.24199999999999999</v>
      </c>
      <c r="Q77" s="222">
        <v>5.5621681010803899E-2</v>
      </c>
      <c r="R77" s="222">
        <v>1.3459073429774799E-2</v>
      </c>
      <c r="S77" s="222">
        <v>0.109732649697858</v>
      </c>
      <c r="T77" s="221">
        <v>99.585966306537301</v>
      </c>
      <c r="U77" s="221">
        <v>340.869188590703</v>
      </c>
      <c r="V77" s="224">
        <v>0.60799999999999998</v>
      </c>
      <c r="W77" s="221">
        <v>2.8267414454392799</v>
      </c>
      <c r="X77" s="221">
        <v>1.3949344693958801</v>
      </c>
      <c r="Y77" s="221">
        <v>25.064090825856098</v>
      </c>
      <c r="Z77" s="221">
        <v>277.12873100164802</v>
      </c>
      <c r="AA77" s="221">
        <v>9.0459622779710696</v>
      </c>
      <c r="AB77" s="221">
        <v>335.259110053104</v>
      </c>
      <c r="AC77" s="221">
        <v>17.313678813404099</v>
      </c>
      <c r="AD77" s="221">
        <v>116.929133858268</v>
      </c>
      <c r="AE77" s="221">
        <v>13.742904229994499</v>
      </c>
      <c r="AF77" s="221">
        <v>87.246663688718897</v>
      </c>
      <c r="AG77" s="221">
        <v>14.310565830433999</v>
      </c>
      <c r="AH77" s="221">
        <v>35.835927485808497</v>
      </c>
      <c r="AI77" s="221">
        <v>4.6877861197582904</v>
      </c>
      <c r="AJ77" s="221">
        <v>21.090459622779701</v>
      </c>
      <c r="AK77" s="221">
        <v>4.9533052554477202</v>
      </c>
      <c r="AL77" s="221">
        <v>1.8494781175608901</v>
      </c>
      <c r="AM77" s="221">
        <v>4.6420069584325203</v>
      </c>
      <c r="AN77" s="221">
        <v>0.68989196117927098</v>
      </c>
      <c r="AO77" s="221">
        <v>4.0835011902581897</v>
      </c>
      <c r="AP77" s="221">
        <v>0.74620032960996197</v>
      </c>
      <c r="AQ77" s="221">
        <v>1.84490020142831</v>
      </c>
      <c r="AR77" s="221">
        <v>0.25453213697125099</v>
      </c>
      <c r="AS77" s="221">
        <v>1.6251602270646399</v>
      </c>
      <c r="AT77" s="221">
        <v>0.218366599523897</v>
      </c>
      <c r="AU77" s="221">
        <v>3.51126167368614</v>
      </c>
      <c r="AV77" s="221">
        <v>0.91558322651529001</v>
      </c>
      <c r="AW77" s="221">
        <v>0.94305072331074902</v>
      </c>
      <c r="AX77" s="221">
        <v>0.41796374290423</v>
      </c>
      <c r="AY77" s="224">
        <v>9.2200000000000006</v>
      </c>
      <c r="AZ77" s="224">
        <v>1249</v>
      </c>
      <c r="BA77" s="224">
        <v>87.6</v>
      </c>
      <c r="BB77" s="224">
        <v>68.1601</v>
      </c>
      <c r="BC77" s="224">
        <v>1</v>
      </c>
      <c r="BD77" s="221">
        <v>23.860843201349201</v>
      </c>
      <c r="BE77" s="224">
        <v>3.04E-2</v>
      </c>
      <c r="BF77" s="221">
        <v>5.3990761607890202E-2</v>
      </c>
      <c r="BG77" s="221">
        <v>0.149676468566178</v>
      </c>
      <c r="BH77" s="221">
        <v>0.5856884</v>
      </c>
      <c r="BI77" s="221">
        <v>6.1081600000000007E-2</v>
      </c>
      <c r="BJ77" s="221">
        <v>0.2252488</v>
      </c>
      <c r="BK77" s="221">
        <v>0.34622599999999998</v>
      </c>
      <c r="BL77" s="221">
        <v>2.9366400000000004E-2</v>
      </c>
      <c r="BM77" s="221">
        <v>0.36669360000000001</v>
      </c>
      <c r="BN77" s="221">
        <v>0.24616799999999997</v>
      </c>
      <c r="BO77" s="221">
        <v>0.1385325</v>
      </c>
      <c r="BP77" s="221">
        <v>6.7657500000000009E-2</v>
      </c>
      <c r="BQ77" s="221">
        <v>7.0906000000000007E-3</v>
      </c>
      <c r="BR77" s="221">
        <v>1.1674990844167737E-2</v>
      </c>
      <c r="BS77" s="221">
        <v>1.6823841787218499E-3</v>
      </c>
      <c r="BT77" s="221">
        <v>5.0806216810108254E-3</v>
      </c>
      <c r="BU77" s="221">
        <v>1.2030763596410901</v>
      </c>
      <c r="BV77" s="221">
        <v>8.5909906610510909</v>
      </c>
      <c r="BW77" s="221">
        <v>0.488481963010438</v>
      </c>
      <c r="BX77" s="221">
        <v>16.762955502655199</v>
      </c>
      <c r="BY77" s="221">
        <v>1.17733015931148</v>
      </c>
      <c r="BZ77" s="221">
        <v>11.342125984252</v>
      </c>
      <c r="CA77" s="221">
        <v>1.7975718732832799</v>
      </c>
      <c r="CB77" s="221">
        <v>4.87708850019939</v>
      </c>
      <c r="CC77" s="221">
        <v>0.73699414026735</v>
      </c>
      <c r="CD77" s="221">
        <v>1.3653488372092999</v>
      </c>
      <c r="CE77" s="221">
        <v>0.32767624977110399</v>
      </c>
      <c r="CF77" s="221">
        <v>1.3392441860465101</v>
      </c>
      <c r="CG77" s="221">
        <v>0.33286211316608699</v>
      </c>
      <c r="CH77" s="221">
        <v>0.11078373924189699</v>
      </c>
      <c r="CI77" s="221">
        <v>0.43449185130928403</v>
      </c>
      <c r="CJ77" s="221">
        <v>5.3742583775865202E-2</v>
      </c>
      <c r="CK77" s="221">
        <v>0.331988646767991</v>
      </c>
      <c r="CL77" s="221">
        <v>6.4770188610144705E-2</v>
      </c>
      <c r="CM77" s="221">
        <v>0.15497161691997804</v>
      </c>
      <c r="CN77" s="221">
        <v>2.4613257645119901E-2</v>
      </c>
      <c r="CO77" s="221">
        <v>0.13830113532320101</v>
      </c>
      <c r="CP77" s="221">
        <v>2.3736449368247599E-2</v>
      </c>
      <c r="CQ77" s="221">
        <v>0.33005859732649701</v>
      </c>
      <c r="CR77" s="221">
        <v>0.136055667460172</v>
      </c>
      <c r="CS77" s="221">
        <v>0.34826863211865999</v>
      </c>
      <c r="CT77" s="221">
        <v>3.9873741073063497E-2</v>
      </c>
    </row>
    <row r="78" spans="1:98" x14ac:dyDescent="0.35">
      <c r="A78" s="301" t="s">
        <v>1480</v>
      </c>
      <c r="B78" s="222">
        <v>1959.348</v>
      </c>
      <c r="C78" s="224">
        <v>335</v>
      </c>
      <c r="D78" s="221">
        <v>49.481999999999999</v>
      </c>
      <c r="E78" s="221">
        <v>2.1789999999999998</v>
      </c>
      <c r="F78" s="221">
        <v>11.286</v>
      </c>
      <c r="G78" s="221">
        <v>0.11</v>
      </c>
      <c r="H78" s="221">
        <v>0.96</v>
      </c>
      <c r="I78" s="221">
        <v>10.468999999999999</v>
      </c>
      <c r="J78" s="221">
        <v>0.17199999999999999</v>
      </c>
      <c r="K78" s="221">
        <v>11.605</v>
      </c>
      <c r="L78" s="221">
        <v>10.577999999999999</v>
      </c>
      <c r="M78" s="221">
        <v>2.093</v>
      </c>
      <c r="N78" s="222">
        <v>3.9176503392508603E-2</v>
      </c>
      <c r="O78" s="221">
        <v>0.42299999999999999</v>
      </c>
      <c r="P78" s="221">
        <v>0.223</v>
      </c>
      <c r="Q78" s="222">
        <v>4.9725810948972902E-2</v>
      </c>
      <c r="R78" s="222">
        <v>1.38023979923785E-2</v>
      </c>
      <c r="S78" s="222">
        <v>0.168556557300864</v>
      </c>
      <c r="T78" s="221">
        <v>99.851261269634705</v>
      </c>
      <c r="U78" s="221">
        <v>458.44091509241701</v>
      </c>
      <c r="V78" s="224">
        <v>0.42099999999999999</v>
      </c>
      <c r="W78" s="221">
        <v>3.04463089787059</v>
      </c>
      <c r="X78" s="221">
        <v>1.1591749239850799</v>
      </c>
      <c r="Y78" s="221">
        <v>24.3470582767915</v>
      </c>
      <c r="Z78" s="221">
        <v>240.41267775815601</v>
      </c>
      <c r="AA78" s="221">
        <v>7.0592062459336402</v>
      </c>
      <c r="AB78" s="221">
        <v>283.93902779068702</v>
      </c>
      <c r="AC78" s="221">
        <v>16.112092201877498</v>
      </c>
      <c r="AD78" s="221">
        <v>107.914304303374</v>
      </c>
      <c r="AE78" s="221">
        <v>9.8289803885119404</v>
      </c>
      <c r="AF78" s="221">
        <v>68.518758330724793</v>
      </c>
      <c r="AG78" s="221">
        <v>10.7677293428757</v>
      </c>
      <c r="AH78" s="221">
        <v>24.914025467050799</v>
      </c>
      <c r="AI78" s="221">
        <v>3.5458685751463901</v>
      </c>
      <c r="AJ78" s="221">
        <v>17.325030207268298</v>
      </c>
      <c r="AK78" s="221">
        <v>4.9632865507946802</v>
      </c>
      <c r="AL78" s="221">
        <v>1.5940143135979199</v>
      </c>
      <c r="AM78" s="221">
        <v>3.7457012733525401</v>
      </c>
      <c r="AN78" s="221">
        <v>0.67850171949065896</v>
      </c>
      <c r="AO78" s="221">
        <v>3.7735849056603801</v>
      </c>
      <c r="AP78" s="221">
        <v>0.65480063202899896</v>
      </c>
      <c r="AQ78" s="221">
        <v>1.69160702667534</v>
      </c>
      <c r="AR78" s="221">
        <v>0.239334510642253</v>
      </c>
      <c r="AS78" s="221">
        <v>1.45924342411005</v>
      </c>
      <c r="AT78" s="221">
        <v>0.23003996653964101</v>
      </c>
      <c r="AU78" s="221">
        <v>2.8952504879635699</v>
      </c>
      <c r="AV78" s="221">
        <v>0.58695046007993301</v>
      </c>
      <c r="AW78" s="221">
        <v>0.73566316572172097</v>
      </c>
      <c r="AX78" s="221">
        <v>0.27697741425783101</v>
      </c>
      <c r="AY78" s="224">
        <v>7.59</v>
      </c>
      <c r="AZ78" s="224">
        <v>1236</v>
      </c>
      <c r="BA78" s="224">
        <v>86.49</v>
      </c>
      <c r="BB78" s="224">
        <v>66.4041</v>
      </c>
      <c r="BC78" s="224">
        <v>0</v>
      </c>
      <c r="BD78" s="221">
        <v>32.090864056469201</v>
      </c>
      <c r="BE78" s="224">
        <v>2.1049999999999999E-2</v>
      </c>
      <c r="BF78" s="221">
        <v>5.8152450149328301E-2</v>
      </c>
      <c r="BG78" s="221">
        <v>0.124379469343599</v>
      </c>
      <c r="BH78" s="221">
        <v>0.59873219999999994</v>
      </c>
      <c r="BI78" s="221">
        <v>5.5782399999999996E-2</v>
      </c>
      <c r="BJ78" s="221">
        <v>0.22910579999999997</v>
      </c>
      <c r="BK78" s="221">
        <v>0.34652389999999994</v>
      </c>
      <c r="BL78" s="221">
        <v>2.7451200000000002E-2</v>
      </c>
      <c r="BM78" s="221">
        <v>0.338866</v>
      </c>
      <c r="BN78" s="221">
        <v>0.24752519999999995</v>
      </c>
      <c r="BO78" s="221">
        <v>0.14755649999999998</v>
      </c>
      <c r="BP78" s="221">
        <v>6.1546500000000004E-2</v>
      </c>
      <c r="BQ78" s="221">
        <v>6.5339000000000005E-3</v>
      </c>
      <c r="BR78" s="221">
        <v>1.0437447718189411E-2</v>
      </c>
      <c r="BS78" s="221">
        <v>1.7252997490473125E-3</v>
      </c>
      <c r="BT78" s="221">
        <v>7.8041686030300029E-3</v>
      </c>
      <c r="BU78" s="221">
        <v>1.1686587972859901</v>
      </c>
      <c r="BV78" s="221">
        <v>7.4527930105028402</v>
      </c>
      <c r="BW78" s="221">
        <v>0.38119713728041599</v>
      </c>
      <c r="BX78" s="221">
        <v>14.1969513895343</v>
      </c>
      <c r="BY78" s="221">
        <v>1.0956222697276701</v>
      </c>
      <c r="BZ78" s="221">
        <v>10.467687517427301</v>
      </c>
      <c r="CA78" s="221">
        <v>1.2856306348173601</v>
      </c>
      <c r="CB78" s="221">
        <v>3.83019859068752</v>
      </c>
      <c r="CC78" s="221">
        <v>0.5545380611581</v>
      </c>
      <c r="CD78" s="221">
        <v>0.94922437029463702</v>
      </c>
      <c r="CE78" s="221">
        <v>0.24785621340273301</v>
      </c>
      <c r="CF78" s="221">
        <v>1.10013941816154</v>
      </c>
      <c r="CG78" s="221">
        <v>0.33353285621340301</v>
      </c>
      <c r="CH78" s="221">
        <v>9.54814573845153E-2</v>
      </c>
      <c r="CI78" s="221">
        <v>0.350597639185798</v>
      </c>
      <c r="CJ78" s="221">
        <v>5.2855283948322299E-2</v>
      </c>
      <c r="CK78" s="221">
        <v>0.30679245283018902</v>
      </c>
      <c r="CL78" s="221">
        <v>5.6836694860117103E-2</v>
      </c>
      <c r="CM78" s="221">
        <v>0.14209499024072858</v>
      </c>
      <c r="CN78" s="221">
        <v>2.31436471791059E-2</v>
      </c>
      <c r="CO78" s="221">
        <v>0.124181615391765</v>
      </c>
      <c r="CP78" s="221">
        <v>2.5005344362858999E-2</v>
      </c>
      <c r="CQ78" s="221">
        <v>0.27215354586857499</v>
      </c>
      <c r="CR78" s="221">
        <v>8.7220838367878001E-2</v>
      </c>
      <c r="CS78" s="221">
        <v>0.27168040710103197</v>
      </c>
      <c r="CT78" s="221">
        <v>2.6423645320197E-2</v>
      </c>
    </row>
    <row r="79" spans="1:98" x14ac:dyDescent="0.35">
      <c r="A79" s="301" t="s">
        <v>1481</v>
      </c>
      <c r="B79" s="222">
        <v>1959.348</v>
      </c>
      <c r="C79" s="224">
        <v>335</v>
      </c>
      <c r="D79" s="221">
        <v>48.758000000000003</v>
      </c>
      <c r="E79" s="221">
        <v>2.169</v>
      </c>
      <c r="F79" s="221">
        <v>11.298999999999999</v>
      </c>
      <c r="G79" s="221">
        <v>8.8999999999999996E-2</v>
      </c>
      <c r="H79" s="221">
        <v>1.028</v>
      </c>
      <c r="I79" s="221">
        <v>10.414</v>
      </c>
      <c r="J79" s="221">
        <v>0.184</v>
      </c>
      <c r="K79" s="221">
        <v>13.212</v>
      </c>
      <c r="L79" s="221">
        <v>9.8320000000000007</v>
      </c>
      <c r="M79" s="221">
        <v>2.0249999999999999</v>
      </c>
      <c r="N79" s="222">
        <v>2.5431034482758599E-2</v>
      </c>
      <c r="O79" s="221">
        <v>0.38300000000000001</v>
      </c>
      <c r="P79" s="221">
        <v>0.22800000000000001</v>
      </c>
      <c r="Q79" s="222">
        <v>5.4741379310344798E-2</v>
      </c>
      <c r="R79" s="222">
        <v>1.8491379310344801E-2</v>
      </c>
      <c r="S79" s="222">
        <v>0.24573275862068999</v>
      </c>
      <c r="T79" s="221">
        <v>99.965396551724197</v>
      </c>
      <c r="U79" s="221">
        <v>217.16449612118001</v>
      </c>
      <c r="V79" s="224">
        <v>0.379</v>
      </c>
      <c r="W79" s="221">
        <v>2.7815247395956901</v>
      </c>
      <c r="X79" s="221">
        <v>1.1907618383049099</v>
      </c>
      <c r="Y79" s="221">
        <v>22.3318965517241</v>
      </c>
      <c r="Z79" s="221">
        <v>220.681034482759</v>
      </c>
      <c r="AA79" s="221">
        <v>7.2456896551724101</v>
      </c>
      <c r="AB79" s="221">
        <v>271.80172413793099</v>
      </c>
      <c r="AC79" s="221">
        <v>17.2284482758621</v>
      </c>
      <c r="AD79" s="221">
        <v>96.258620689655203</v>
      </c>
      <c r="AE79" s="221">
        <v>9.7586206896551708</v>
      </c>
      <c r="AF79" s="221">
        <v>51.265468934724197</v>
      </c>
      <c r="AG79" s="221">
        <v>10.2025862068966</v>
      </c>
      <c r="AH79" s="221">
        <v>25.754310344827601</v>
      </c>
      <c r="AI79" s="221">
        <v>3.3706896551724101</v>
      </c>
      <c r="AJ79" s="221">
        <v>16.0215517241379</v>
      </c>
      <c r="AK79" s="221">
        <v>4</v>
      </c>
      <c r="AL79" s="221">
        <v>1.7068965517241399</v>
      </c>
      <c r="AM79" s="221">
        <v>4.0818965517241397</v>
      </c>
      <c r="AN79" s="221">
        <v>0.65344827586206899</v>
      </c>
      <c r="AO79" s="221">
        <v>3.9051724137931001</v>
      </c>
      <c r="AP79" s="221">
        <v>0.68189655172413799</v>
      </c>
      <c r="AQ79" s="221">
        <v>1.77586206896552</v>
      </c>
      <c r="AR79" s="221">
        <v>0.23491379310344801</v>
      </c>
      <c r="AS79" s="221">
        <v>1.6465517241379299</v>
      </c>
      <c r="AT79" s="221">
        <v>0.21336206896551699</v>
      </c>
      <c r="AU79" s="221">
        <v>2.8017241379310298</v>
      </c>
      <c r="AV79" s="221">
        <v>0.60301724137931001</v>
      </c>
      <c r="AW79" s="221">
        <v>0.64568965517241395</v>
      </c>
      <c r="AX79" s="221">
        <v>0.263793103448276</v>
      </c>
      <c r="AY79" s="224">
        <v>16</v>
      </c>
      <c r="AZ79" s="224">
        <v>1273</v>
      </c>
      <c r="BA79" s="224">
        <v>88.09</v>
      </c>
      <c r="BB79" s="224">
        <v>69.345299999999995</v>
      </c>
      <c r="BC79" s="224">
        <v>0</v>
      </c>
      <c r="BD79" s="221">
        <v>15.2015147284826</v>
      </c>
      <c r="BE79" s="224">
        <v>1.8950000000000002E-2</v>
      </c>
      <c r="BF79" s="221">
        <v>5.3127122526277701E-2</v>
      </c>
      <c r="BG79" s="221">
        <v>0.127768745250117</v>
      </c>
      <c r="BH79" s="221">
        <v>0.58997180000000005</v>
      </c>
      <c r="BI79" s="221">
        <v>5.5526400000000004E-2</v>
      </c>
      <c r="BJ79" s="221">
        <v>0.22936969999999998</v>
      </c>
      <c r="BK79" s="221">
        <v>0.34470339999999994</v>
      </c>
      <c r="BL79" s="221">
        <v>2.9366400000000004E-2</v>
      </c>
      <c r="BM79" s="221">
        <v>0.38579039999999998</v>
      </c>
      <c r="BN79" s="221">
        <v>0.23006879999999999</v>
      </c>
      <c r="BO79" s="221">
        <v>0.14276249999999999</v>
      </c>
      <c r="BP79" s="221">
        <v>5.5726500000000005E-2</v>
      </c>
      <c r="BQ79" s="221">
        <v>6.6804000000000013E-3</v>
      </c>
      <c r="BR79" s="221">
        <v>1.1490215517241371E-2</v>
      </c>
      <c r="BS79" s="221">
        <v>2.3114224137931001E-3</v>
      </c>
      <c r="BT79" s="221">
        <v>1.1377426724137947E-2</v>
      </c>
      <c r="BU79" s="221">
        <v>1.0719310344827599</v>
      </c>
      <c r="BV79" s="221">
        <v>6.8411120689655203</v>
      </c>
      <c r="BW79" s="221">
        <v>0.39126724137931002</v>
      </c>
      <c r="BX79" s="221">
        <v>13.590086206896601</v>
      </c>
      <c r="BY79" s="221">
        <v>1.17153448275862</v>
      </c>
      <c r="BZ79" s="221">
        <v>9.3370862068965508</v>
      </c>
      <c r="CA79" s="221">
        <v>1.2764275862068999</v>
      </c>
      <c r="CB79" s="221">
        <v>2.86573971345108</v>
      </c>
      <c r="CC79" s="221">
        <v>0.52543318965517305</v>
      </c>
      <c r="CD79" s="221">
        <v>0.98123922413793097</v>
      </c>
      <c r="CE79" s="221">
        <v>0.23561120689655199</v>
      </c>
      <c r="CF79" s="221">
        <v>1.0173685344827601</v>
      </c>
      <c r="CG79" s="221">
        <v>0.26879999999999998</v>
      </c>
      <c r="CH79" s="221">
        <v>0.102243103448276</v>
      </c>
      <c r="CI79" s="221">
        <v>0.38206551724137899</v>
      </c>
      <c r="CJ79" s="221">
        <v>5.0903620689655198E-2</v>
      </c>
      <c r="CK79" s="221">
        <v>0.317490517241379</v>
      </c>
      <c r="CL79" s="221">
        <v>5.9188620689655198E-2</v>
      </c>
      <c r="CM79" s="221">
        <v>0.1491724137931037</v>
      </c>
      <c r="CN79" s="221">
        <v>2.2716163793103501E-2</v>
      </c>
      <c r="CO79" s="221">
        <v>0.14012155172413801</v>
      </c>
      <c r="CP79" s="221">
        <v>2.3192456896551701E-2</v>
      </c>
      <c r="CQ79" s="221">
        <v>0.263362068965517</v>
      </c>
      <c r="CR79" s="221">
        <v>8.9608362068965497E-2</v>
      </c>
      <c r="CS79" s="221">
        <v>0.23845318965517201</v>
      </c>
      <c r="CT79" s="221">
        <v>2.5165862068965501E-2</v>
      </c>
    </row>
    <row r="80" spans="1:98" x14ac:dyDescent="0.35">
      <c r="A80" s="301" t="s">
        <v>1482</v>
      </c>
      <c r="B80" s="222">
        <v>1959.348</v>
      </c>
      <c r="C80" s="224">
        <v>335</v>
      </c>
      <c r="D80" s="221">
        <v>48.707999999999998</v>
      </c>
      <c r="E80" s="221">
        <v>2.536</v>
      </c>
      <c r="F80" s="221">
        <v>12.007999999999999</v>
      </c>
      <c r="G80" s="221">
        <v>8.6999999999999994E-2</v>
      </c>
      <c r="H80" s="221">
        <v>0.93799999999999994</v>
      </c>
      <c r="I80" s="221">
        <v>10.489000000000001</v>
      </c>
      <c r="J80" s="221">
        <v>0.16300000000000001</v>
      </c>
      <c r="K80" s="221">
        <v>10.656000000000001</v>
      </c>
      <c r="L80" s="221">
        <v>11.108000000000001</v>
      </c>
      <c r="M80" s="221">
        <v>2.1440000000000001</v>
      </c>
      <c r="N80" s="222">
        <v>3.79447388342165E-2</v>
      </c>
      <c r="O80" s="221">
        <v>0.51700000000000002</v>
      </c>
      <c r="P80" s="221">
        <v>0.25600000000000001</v>
      </c>
      <c r="Q80" s="222">
        <v>6.1979560938682801E-2</v>
      </c>
      <c r="R80" s="222">
        <v>2.07229371688115E-2</v>
      </c>
      <c r="S80" s="222">
        <v>0.19275170325511001</v>
      </c>
      <c r="T80" s="221">
        <v>99.923398940196805</v>
      </c>
      <c r="U80" s="221">
        <v>412.60067769609401</v>
      </c>
      <c r="V80" s="224">
        <v>0.38900000000000001</v>
      </c>
      <c r="W80" s="221">
        <v>3.2146102851845102</v>
      </c>
      <c r="X80" s="221">
        <v>1.4687655244242801</v>
      </c>
      <c r="Y80" s="221">
        <v>25.293338380015101</v>
      </c>
      <c r="Z80" s="221">
        <v>300.567751703255</v>
      </c>
      <c r="AA80" s="221">
        <v>10.9859954579864</v>
      </c>
      <c r="AB80" s="221">
        <v>330.242240726722</v>
      </c>
      <c r="AC80" s="221">
        <v>17.429977289931902</v>
      </c>
      <c r="AD80" s="221">
        <v>132.58894776684301</v>
      </c>
      <c r="AE80" s="221">
        <v>15.073807721423201</v>
      </c>
      <c r="AF80" s="221">
        <v>96.134913796930405</v>
      </c>
      <c r="AG80" s="221">
        <v>13.862604087812301</v>
      </c>
      <c r="AH80" s="221">
        <v>34.897804693414102</v>
      </c>
      <c r="AI80" s="221">
        <v>4.5420136260408803</v>
      </c>
      <c r="AJ80" s="221">
        <v>22.568130204390599</v>
      </c>
      <c r="AK80" s="221">
        <v>5.2517032551097698</v>
      </c>
      <c r="AL80" s="221">
        <v>1.82626797880394</v>
      </c>
      <c r="AM80" s="221">
        <v>4.5893262679787998</v>
      </c>
      <c r="AN80" s="221">
        <v>0.69928084784254296</v>
      </c>
      <c r="AO80" s="221">
        <v>4.4757759273277804</v>
      </c>
      <c r="AP80" s="221">
        <v>0.78538985616956902</v>
      </c>
      <c r="AQ80" s="221">
        <v>1.9208932626797901</v>
      </c>
      <c r="AR80" s="221">
        <v>0.244133232399697</v>
      </c>
      <c r="AS80" s="221">
        <v>1.60862982588948</v>
      </c>
      <c r="AT80" s="221">
        <v>0.29617713853141597</v>
      </c>
      <c r="AU80" s="221">
        <v>4.3243754731264197</v>
      </c>
      <c r="AV80" s="221">
        <v>0.97464042392127204</v>
      </c>
      <c r="AW80" s="221">
        <v>1.18281604844815</v>
      </c>
      <c r="AX80" s="221">
        <v>0.33497350492051498</v>
      </c>
      <c r="AY80" s="224">
        <v>5.68</v>
      </c>
      <c r="AZ80" s="224">
        <v>1215</v>
      </c>
      <c r="BA80" s="224">
        <v>85.63</v>
      </c>
      <c r="BB80" s="224">
        <v>64.431299999999993</v>
      </c>
      <c r="BC80" s="224">
        <v>0</v>
      </c>
      <c r="BD80" s="221">
        <v>28.882047438726602</v>
      </c>
      <c r="BE80" s="224">
        <v>1.9449999999999999E-2</v>
      </c>
      <c r="BF80" s="221">
        <v>6.1399056447024099E-2</v>
      </c>
      <c r="BG80" s="221">
        <v>0.15759854077072499</v>
      </c>
      <c r="BH80" s="221">
        <v>0.58936679999999997</v>
      </c>
      <c r="BI80" s="221">
        <v>6.492160000000001E-2</v>
      </c>
      <c r="BJ80" s="221">
        <v>0.24376239999999996</v>
      </c>
      <c r="BK80" s="221">
        <v>0.34718589999999999</v>
      </c>
      <c r="BL80" s="221">
        <v>2.6014800000000005E-2</v>
      </c>
      <c r="BM80" s="221">
        <v>0.31115520000000002</v>
      </c>
      <c r="BN80" s="221">
        <v>0.25992719999999997</v>
      </c>
      <c r="BO80" s="221">
        <v>0.15115199999999998</v>
      </c>
      <c r="BP80" s="221">
        <v>7.5223500000000013E-2</v>
      </c>
      <c r="BQ80" s="221">
        <v>7.500800000000001E-3</v>
      </c>
      <c r="BR80" s="221">
        <v>1.3009509841029519E-2</v>
      </c>
      <c r="BS80" s="221">
        <v>2.5903671461014375E-3</v>
      </c>
      <c r="BT80" s="221">
        <v>8.9244038607115932E-3</v>
      </c>
      <c r="BU80" s="221">
        <v>1.21408024224073</v>
      </c>
      <c r="BV80" s="221">
        <v>9.3176003028009102</v>
      </c>
      <c r="BW80" s="221">
        <v>0.59324375473126401</v>
      </c>
      <c r="BX80" s="221">
        <v>16.512112036336099</v>
      </c>
      <c r="BY80" s="221">
        <v>1.1852384557153699</v>
      </c>
      <c r="BZ80" s="221">
        <v>12.8611279333838</v>
      </c>
      <c r="CA80" s="221">
        <v>1.97165404996215</v>
      </c>
      <c r="CB80" s="221">
        <v>5.37394168124841</v>
      </c>
      <c r="CC80" s="221">
        <v>0.71392411052233196</v>
      </c>
      <c r="CD80" s="221">
        <v>1.3296063588190801</v>
      </c>
      <c r="CE80" s="221">
        <v>0.31748675246025698</v>
      </c>
      <c r="CF80" s="221">
        <v>1.4330762679788001</v>
      </c>
      <c r="CG80" s="221">
        <v>0.35291445874337601</v>
      </c>
      <c r="CH80" s="221">
        <v>0.109393451930356</v>
      </c>
      <c r="CI80" s="221">
        <v>0.42956093868281597</v>
      </c>
      <c r="CJ80" s="221">
        <v>5.4473978046934102E-2</v>
      </c>
      <c r="CK80" s="221">
        <v>0.36388058289174902</v>
      </c>
      <c r="CL80" s="221">
        <v>6.8171839515518501E-2</v>
      </c>
      <c r="CM80" s="221">
        <v>0.16135503406510238</v>
      </c>
      <c r="CN80" s="221">
        <v>2.3607683573050701E-2</v>
      </c>
      <c r="CO80" s="221">
        <v>0.13689439818319499</v>
      </c>
      <c r="CP80" s="221">
        <v>3.2194454958364899E-2</v>
      </c>
      <c r="CQ80" s="221">
        <v>0.40649129447388299</v>
      </c>
      <c r="CR80" s="221">
        <v>0.14483156699470101</v>
      </c>
      <c r="CS80" s="221">
        <v>0.43681396669189998</v>
      </c>
      <c r="CT80" s="221">
        <v>3.1956472369417101E-2</v>
      </c>
    </row>
    <row r="81" spans="1:98" x14ac:dyDescent="0.35">
      <c r="A81" s="303" t="s">
        <v>1482</v>
      </c>
      <c r="B81" s="222">
        <v>1959.3510000000001</v>
      </c>
      <c r="C81" s="224">
        <v>580</v>
      </c>
      <c r="D81" s="221">
        <v>48.536000000000001</v>
      </c>
      <c r="E81" s="221">
        <v>2.5110000000000001</v>
      </c>
      <c r="F81" s="221">
        <v>11.814</v>
      </c>
      <c r="G81" s="221">
        <v>5.8999999999999997E-2</v>
      </c>
      <c r="H81" s="221">
        <v>1.073</v>
      </c>
      <c r="I81" s="221">
        <v>10.368</v>
      </c>
      <c r="J81" s="221">
        <v>0.16800000000000001</v>
      </c>
      <c r="K81" s="221">
        <v>11.554</v>
      </c>
      <c r="L81" s="221">
        <v>10.858000000000001</v>
      </c>
      <c r="M81" s="221">
        <v>2.1869999999999998</v>
      </c>
      <c r="N81" s="222">
        <v>2.3732972332684701E-2</v>
      </c>
      <c r="O81" s="221">
        <v>0.502</v>
      </c>
      <c r="P81" s="221">
        <v>0.26300000000000001</v>
      </c>
      <c r="Q81" s="222">
        <v>6.5445469159827394E-2</v>
      </c>
      <c r="R81" s="222">
        <v>1.53143243929266E-2</v>
      </c>
      <c r="S81" s="222">
        <v>0.11870716642694</v>
      </c>
      <c r="T81" s="221">
        <v>100.116199932312</v>
      </c>
      <c r="U81" s="221">
        <v>57.548760688075902</v>
      </c>
      <c r="V81" s="224">
        <v>0.108</v>
      </c>
      <c r="W81" s="221">
        <v>2.9916988977719399</v>
      </c>
      <c r="X81" s="221">
        <v>2.8108187753986602</v>
      </c>
      <c r="Y81" s="221">
        <v>23.288772315762799</v>
      </c>
      <c r="Z81" s="221">
        <v>255.250021152382</v>
      </c>
      <c r="AA81" s="221">
        <v>9.2012860648108994</v>
      </c>
      <c r="AB81" s="221">
        <v>327.78576867755299</v>
      </c>
      <c r="AC81" s="221">
        <v>18.131821643117</v>
      </c>
      <c r="AD81" s="221">
        <v>120.43743125475901</v>
      </c>
      <c r="AE81" s="221">
        <v>13.8125052880954</v>
      </c>
      <c r="AF81" s="221">
        <v>59.176522419985503</v>
      </c>
      <c r="AG81" s="221">
        <v>14.527455791522099</v>
      </c>
      <c r="AH81" s="221">
        <v>33.699974617141898</v>
      </c>
      <c r="AI81" s="221">
        <v>4.6450630340976398</v>
      </c>
      <c r="AJ81" s="221">
        <v>21.401979862932599</v>
      </c>
      <c r="AK81" s="221">
        <v>5.0723411456129996</v>
      </c>
      <c r="AL81" s="221">
        <v>1.87410102377528</v>
      </c>
      <c r="AM81" s="221">
        <v>4.6450630340976398</v>
      </c>
      <c r="AN81" s="221">
        <v>0.74837126660461994</v>
      </c>
      <c r="AO81" s="221">
        <v>4.162788730011</v>
      </c>
      <c r="AP81" s="221">
        <v>0.775446315255098</v>
      </c>
      <c r="AQ81" s="221">
        <v>1.8910229291818299</v>
      </c>
      <c r="AR81" s="221">
        <v>0.25805905744986901</v>
      </c>
      <c r="AS81" s="221">
        <v>1.75987816228107</v>
      </c>
      <c r="AT81" s="221">
        <v>0.22040781792029801</v>
      </c>
      <c r="AU81" s="221">
        <v>3.5662915644301498</v>
      </c>
      <c r="AV81" s="221">
        <v>0.86259412809882396</v>
      </c>
      <c r="AW81" s="221">
        <v>1.0237752770962001</v>
      </c>
      <c r="AX81" s="221">
        <v>0.428970302056012</v>
      </c>
      <c r="AY81" s="224">
        <v>18.190000000000001</v>
      </c>
      <c r="AZ81" s="224">
        <v>1256</v>
      </c>
      <c r="BA81" s="224">
        <v>86.82</v>
      </c>
      <c r="BB81" s="224">
        <v>66.522000000000006</v>
      </c>
      <c r="BC81" s="224">
        <v>0</v>
      </c>
      <c r="BD81" s="221">
        <v>4.0284132481653101</v>
      </c>
      <c r="BE81" s="224">
        <v>5.4000000000000003E-3</v>
      </c>
      <c r="BF81" s="221">
        <v>5.71414489474441E-2</v>
      </c>
      <c r="BG81" s="221">
        <v>0.30160085460027702</v>
      </c>
      <c r="BH81" s="221">
        <v>0.58728559999999996</v>
      </c>
      <c r="BI81" s="221">
        <v>6.4281600000000008E-2</v>
      </c>
      <c r="BJ81" s="221">
        <v>0.23982419999999999</v>
      </c>
      <c r="BK81" s="221">
        <v>0.34318080000000001</v>
      </c>
      <c r="BL81" s="221">
        <v>2.6812800000000005E-2</v>
      </c>
      <c r="BM81" s="221">
        <v>0.33737680000000003</v>
      </c>
      <c r="BN81" s="221">
        <v>0.2540772</v>
      </c>
      <c r="BO81" s="221">
        <v>0.15418349999999997</v>
      </c>
      <c r="BP81" s="221">
        <v>7.3041000000000009E-2</v>
      </c>
      <c r="BQ81" s="221">
        <v>7.7059000000000008E-3</v>
      </c>
      <c r="BR81" s="221">
        <v>1.3737003976647769E-2</v>
      </c>
      <c r="BS81" s="221">
        <v>1.914290549115825E-3</v>
      </c>
      <c r="BT81" s="221">
        <v>5.4961418055673224E-3</v>
      </c>
      <c r="BU81" s="221">
        <v>1.1178610711566099</v>
      </c>
      <c r="BV81" s="221">
        <v>7.9127506557238396</v>
      </c>
      <c r="BW81" s="221">
        <v>0.49686944749978901</v>
      </c>
      <c r="BX81" s="221">
        <v>16.389288433877699</v>
      </c>
      <c r="BY81" s="221">
        <v>1.23296387173196</v>
      </c>
      <c r="BZ81" s="221">
        <v>11.6824308317117</v>
      </c>
      <c r="CA81" s="221">
        <v>1.8066756916828799</v>
      </c>
      <c r="CB81" s="221">
        <v>3.3079676032771901</v>
      </c>
      <c r="CC81" s="221">
        <v>0.74816397326339001</v>
      </c>
      <c r="CD81" s="221">
        <v>1.2839690329131099</v>
      </c>
      <c r="CE81" s="221">
        <v>0.32468990608342502</v>
      </c>
      <c r="CF81" s="221">
        <v>1.35902572129622</v>
      </c>
      <c r="CG81" s="221">
        <v>0.340861324985193</v>
      </c>
      <c r="CH81" s="221">
        <v>0.11225865132413899</v>
      </c>
      <c r="CI81" s="221">
        <v>0.43477789999153899</v>
      </c>
      <c r="CJ81" s="221">
        <v>5.8298121668499903E-2</v>
      </c>
      <c r="CK81" s="221">
        <v>0.33843472374989397</v>
      </c>
      <c r="CL81" s="221">
        <v>6.7308740164142497E-2</v>
      </c>
      <c r="CM81" s="221">
        <v>0.15884592605127373</v>
      </c>
      <c r="CN81" s="221">
        <v>2.4954310855402301E-2</v>
      </c>
      <c r="CO81" s="221">
        <v>0.14976563161011899</v>
      </c>
      <c r="CP81" s="221">
        <v>2.3958329807936399E-2</v>
      </c>
      <c r="CQ81" s="221">
        <v>0.335231407056435</v>
      </c>
      <c r="CR81" s="221">
        <v>0.12818148743548499</v>
      </c>
      <c r="CS81" s="221">
        <v>0.37808020983162699</v>
      </c>
      <c r="CT81" s="221">
        <v>4.09237668161435E-2</v>
      </c>
    </row>
    <row r="82" spans="1:98" x14ac:dyDescent="0.35">
      <c r="A82" s="301" t="s">
        <v>1483</v>
      </c>
      <c r="B82" s="222">
        <v>1959.3510000000001</v>
      </c>
      <c r="C82" s="224">
        <v>580</v>
      </c>
      <c r="D82" s="221">
        <v>48.597999999999999</v>
      </c>
      <c r="E82" s="221">
        <v>2.5910000000000002</v>
      </c>
      <c r="F82" s="221">
        <v>12.231999999999999</v>
      </c>
      <c r="G82" s="221">
        <v>5.5E-2</v>
      </c>
      <c r="H82" s="221">
        <v>1.032</v>
      </c>
      <c r="I82" s="221">
        <v>10.411</v>
      </c>
      <c r="J82" s="221">
        <v>0.16800000000000001</v>
      </c>
      <c r="K82" s="221">
        <v>10.641</v>
      </c>
      <c r="L82" s="221">
        <v>11.096</v>
      </c>
      <c r="M82" s="221">
        <v>2.2759999999999998</v>
      </c>
      <c r="N82" s="222">
        <v>1.54917319408181E-2</v>
      </c>
      <c r="O82" s="221">
        <v>0.52100000000000002</v>
      </c>
      <c r="P82" s="221">
        <v>0.26900000000000002</v>
      </c>
      <c r="Q82" s="222">
        <v>6.9147084421235905E-2</v>
      </c>
      <c r="R82" s="222">
        <v>1.95822454308094E-2</v>
      </c>
      <c r="S82" s="222">
        <v>0.13037423846823301</v>
      </c>
      <c r="T82" s="221">
        <v>100.12459530026101</v>
      </c>
      <c r="U82" s="221">
        <v>70.809226841571402</v>
      </c>
      <c r="V82" s="224">
        <v>0.111</v>
      </c>
      <c r="W82" s="221">
        <v>2.9760847564952102</v>
      </c>
      <c r="X82" s="221">
        <v>2.87017433867778</v>
      </c>
      <c r="Y82" s="221">
        <v>22.6631853785901</v>
      </c>
      <c r="Z82" s="221">
        <v>255.83986074847701</v>
      </c>
      <c r="AA82" s="221">
        <v>8.8859878154917293</v>
      </c>
      <c r="AB82" s="221">
        <v>323.79025239338603</v>
      </c>
      <c r="AC82" s="221">
        <v>19.543080939947799</v>
      </c>
      <c r="AD82" s="221">
        <v>128.25065274151399</v>
      </c>
      <c r="AE82" s="221">
        <v>14.0078328981723</v>
      </c>
      <c r="AF82" s="221">
        <v>66.714858299122696</v>
      </c>
      <c r="AG82" s="221">
        <v>14.2254134029591</v>
      </c>
      <c r="AH82" s="221">
        <v>34.260226283724997</v>
      </c>
      <c r="AI82" s="221">
        <v>4.5256744995648397</v>
      </c>
      <c r="AJ82" s="221">
        <v>20.0043516100957</v>
      </c>
      <c r="AK82" s="221">
        <v>5.1044386422976498</v>
      </c>
      <c r="AL82" s="221">
        <v>1.83637946040035</v>
      </c>
      <c r="AM82" s="221">
        <v>4.8738033072236702</v>
      </c>
      <c r="AN82" s="221">
        <v>0.71540469973890297</v>
      </c>
      <c r="AO82" s="221">
        <v>4.16884247171454</v>
      </c>
      <c r="AP82" s="221">
        <v>0.78328981723237601</v>
      </c>
      <c r="AQ82" s="221">
        <v>1.90600522193212</v>
      </c>
      <c r="AR82" s="221">
        <v>0.25195822454308098</v>
      </c>
      <c r="AS82" s="221">
        <v>1.7798085291557899</v>
      </c>
      <c r="AT82" s="221">
        <v>0.21322889469103601</v>
      </c>
      <c r="AU82" s="221">
        <v>3.55961705831157</v>
      </c>
      <c r="AV82" s="221">
        <v>0.84116623150565695</v>
      </c>
      <c r="AW82" s="221">
        <v>1.0574412532637101</v>
      </c>
      <c r="AX82" s="221">
        <v>0.43690165361183603</v>
      </c>
      <c r="AY82" s="224">
        <v>14.9</v>
      </c>
      <c r="AZ82" s="224">
        <v>1235</v>
      </c>
      <c r="BA82" s="224">
        <v>85.78</v>
      </c>
      <c r="BB82" s="224">
        <v>64.569999999999993</v>
      </c>
      <c r="BC82" s="224">
        <v>0</v>
      </c>
      <c r="BD82" s="221">
        <v>4.9566458789099999</v>
      </c>
      <c r="BE82" s="224">
        <v>5.5500000000000002E-3</v>
      </c>
      <c r="BF82" s="221">
        <v>5.6843218849058602E-2</v>
      </c>
      <c r="BG82" s="221">
        <v>0.30796970654012601</v>
      </c>
      <c r="BH82" s="221">
        <v>0.5880358</v>
      </c>
      <c r="BI82" s="221">
        <v>6.6329600000000002E-2</v>
      </c>
      <c r="BJ82" s="221">
        <v>0.24830959999999996</v>
      </c>
      <c r="BK82" s="221">
        <v>0.34460409999999997</v>
      </c>
      <c r="BL82" s="221">
        <v>2.6812800000000005E-2</v>
      </c>
      <c r="BM82" s="221">
        <v>0.31071720000000003</v>
      </c>
      <c r="BN82" s="221">
        <v>0.25964639999999994</v>
      </c>
      <c r="BO82" s="221">
        <v>0.16045799999999996</v>
      </c>
      <c r="BP82" s="221">
        <v>7.5805500000000012E-2</v>
      </c>
      <c r="BQ82" s="221">
        <v>7.8817000000000019E-3</v>
      </c>
      <c r="BR82" s="221">
        <v>1.4513973020017414E-2</v>
      </c>
      <c r="BS82" s="221">
        <v>2.447780678851175E-3</v>
      </c>
      <c r="BT82" s="221">
        <v>6.0363272410791889E-3</v>
      </c>
      <c r="BU82" s="221">
        <v>1.08783289817232</v>
      </c>
      <c r="BV82" s="221">
        <v>7.9310356832027802</v>
      </c>
      <c r="BW82" s="221">
        <v>0.47984334203655399</v>
      </c>
      <c r="BX82" s="221">
        <v>16.189512619669301</v>
      </c>
      <c r="BY82" s="221">
        <v>1.3289295039164499</v>
      </c>
      <c r="BZ82" s="221">
        <v>12.4403133159269</v>
      </c>
      <c r="CA82" s="221">
        <v>1.8322245430809401</v>
      </c>
      <c r="CB82" s="221">
        <v>3.7293605789209598</v>
      </c>
      <c r="CC82" s="221">
        <v>0.73260879025239301</v>
      </c>
      <c r="CD82" s="221">
        <v>1.3053146214099201</v>
      </c>
      <c r="CE82" s="221">
        <v>0.31634464751958202</v>
      </c>
      <c r="CF82" s="221">
        <v>1.27027632724108</v>
      </c>
      <c r="CG82" s="221">
        <v>0.34301827676240199</v>
      </c>
      <c r="CH82" s="221">
        <v>0.10999912967798101</v>
      </c>
      <c r="CI82" s="221">
        <v>0.45618798955613599</v>
      </c>
      <c r="CJ82" s="221">
        <v>5.5730026109660602E-2</v>
      </c>
      <c r="CK82" s="221">
        <v>0.33892689295039202</v>
      </c>
      <c r="CL82" s="221">
        <v>6.7989556135770193E-2</v>
      </c>
      <c r="CM82" s="221">
        <v>0.16010443864229809</v>
      </c>
      <c r="CN82" s="221">
        <v>2.4364360313315899E-2</v>
      </c>
      <c r="CO82" s="221">
        <v>0.15146170583115801</v>
      </c>
      <c r="CP82" s="221">
        <v>2.31779808529156E-2</v>
      </c>
      <c r="CQ82" s="221">
        <v>0.33460400348128799</v>
      </c>
      <c r="CR82" s="221">
        <v>0.124997302001741</v>
      </c>
      <c r="CS82" s="221">
        <v>0.39051305483028698</v>
      </c>
      <c r="CT82" s="221">
        <v>4.1680417754569203E-2</v>
      </c>
    </row>
    <row r="83" spans="1:98" x14ac:dyDescent="0.35">
      <c r="A83" s="301" t="s">
        <v>1484</v>
      </c>
      <c r="B83" s="222">
        <v>1959.3510000000001</v>
      </c>
      <c r="C83" s="224">
        <v>580</v>
      </c>
      <c r="D83" s="221">
        <v>48.337000000000003</v>
      </c>
      <c r="E83" s="221">
        <v>2.625</v>
      </c>
      <c r="F83" s="221">
        <v>11.858000000000001</v>
      </c>
      <c r="G83" s="221">
        <v>7.0999999999999994E-2</v>
      </c>
      <c r="H83" s="221">
        <v>1.014</v>
      </c>
      <c r="I83" s="221">
        <v>10.427</v>
      </c>
      <c r="J83" s="221">
        <v>0.17</v>
      </c>
      <c r="K83" s="221">
        <v>11.212999999999999</v>
      </c>
      <c r="L83" s="221">
        <v>11.18</v>
      </c>
      <c r="M83" s="221">
        <v>2.1080000000000001</v>
      </c>
      <c r="N83" s="222">
        <v>3.84126176545408E-2</v>
      </c>
      <c r="O83" s="221">
        <v>0.51400000000000001</v>
      </c>
      <c r="P83" s="221">
        <v>0.27500000000000002</v>
      </c>
      <c r="Q83" s="222">
        <v>6.5547358602560807E-2</v>
      </c>
      <c r="R83" s="222">
        <v>1.6365640634274599E-2</v>
      </c>
      <c r="S83" s="222">
        <v>0.19291104892732999</v>
      </c>
      <c r="T83" s="221">
        <v>100.10523666581901</v>
      </c>
      <c r="U83" s="221">
        <v>65.862206891291095</v>
      </c>
      <c r="V83" s="224">
        <v>0.20799999999999999</v>
      </c>
      <c r="W83" s="221">
        <v>2.6897802461791902</v>
      </c>
      <c r="X83" s="221">
        <v>2.9626132752821399</v>
      </c>
      <c r="Y83" s="221">
        <v>25.9221572119054</v>
      </c>
      <c r="Z83" s="221">
        <v>285.347239888069</v>
      </c>
      <c r="AA83" s="221">
        <v>9.4886797252607504</v>
      </c>
      <c r="AB83" s="221">
        <v>356.28762825404903</v>
      </c>
      <c r="AC83" s="221">
        <v>21.436445348935798</v>
      </c>
      <c r="AD83" s="221">
        <v>152.471805308234</v>
      </c>
      <c r="AE83" s="221">
        <v>16.620028830662299</v>
      </c>
      <c r="AF83" s="221">
        <v>69.702493828729502</v>
      </c>
      <c r="AG83" s="221">
        <v>15.822945815314201</v>
      </c>
      <c r="AH83" s="221">
        <v>37.115237852963602</v>
      </c>
      <c r="AI83" s="221">
        <v>4.7485796659034998</v>
      </c>
      <c r="AJ83" s="221">
        <v>18.595777155939999</v>
      </c>
      <c r="AK83" s="221">
        <v>5.7152548121767204</v>
      </c>
      <c r="AL83" s="221">
        <v>2.12838124311032</v>
      </c>
      <c r="AM83" s="221">
        <v>4.9181717968286298</v>
      </c>
      <c r="AN83" s="221">
        <v>0.82252183498685605</v>
      </c>
      <c r="AO83" s="221">
        <v>5.2743152717713899</v>
      </c>
      <c r="AP83" s="221">
        <v>0.72924616297803802</v>
      </c>
      <c r="AQ83" s="221">
        <v>2.3742898329517499</v>
      </c>
      <c r="AR83" s="221">
        <v>0.33155261595862001</v>
      </c>
      <c r="AS83" s="221">
        <v>1.74679894852879</v>
      </c>
      <c r="AT83" s="221">
        <v>0.34766386839650598</v>
      </c>
      <c r="AU83" s="221">
        <v>3.7819045196302898</v>
      </c>
      <c r="AV83" s="221">
        <v>1.0938692444670599</v>
      </c>
      <c r="AW83" s="221">
        <v>1.0769100313745401</v>
      </c>
      <c r="AX83" s="221">
        <v>0.61901127787670696</v>
      </c>
      <c r="AY83" s="224">
        <v>17.93</v>
      </c>
      <c r="AZ83" s="224">
        <v>1238</v>
      </c>
      <c r="BA83" s="224">
        <v>86.43</v>
      </c>
      <c r="BB83" s="224">
        <v>65.7239</v>
      </c>
      <c r="BC83" s="224">
        <v>0</v>
      </c>
      <c r="BD83" s="221">
        <v>4.6103544823903801</v>
      </c>
      <c r="BE83" s="224">
        <v>1.04E-2</v>
      </c>
      <c r="BF83" s="221">
        <v>5.13748027020225E-2</v>
      </c>
      <c r="BG83" s="221">
        <v>0.317888404437774</v>
      </c>
      <c r="BH83" s="221">
        <v>0.58487770000000006</v>
      </c>
      <c r="BI83" s="221">
        <v>6.720000000000001E-2</v>
      </c>
      <c r="BJ83" s="221">
        <v>0.2407174</v>
      </c>
      <c r="BK83" s="221">
        <v>0.34513369999999999</v>
      </c>
      <c r="BL83" s="221">
        <v>2.7132000000000007E-2</v>
      </c>
      <c r="BM83" s="221">
        <v>0.32741959999999998</v>
      </c>
      <c r="BN83" s="221">
        <v>0.26161199999999996</v>
      </c>
      <c r="BO83" s="221">
        <v>0.148614</v>
      </c>
      <c r="BP83" s="221">
        <v>7.4787000000000006E-2</v>
      </c>
      <c r="BQ83" s="221">
        <v>8.0575000000000022E-3</v>
      </c>
      <c r="BR83" s="221">
        <v>1.3758390570677511E-2</v>
      </c>
      <c r="BS83" s="221">
        <v>2.0457050792843249E-3</v>
      </c>
      <c r="BT83" s="221">
        <v>8.931781565335379E-3</v>
      </c>
      <c r="BU83" s="221">
        <v>1.24426354617146</v>
      </c>
      <c r="BV83" s="221">
        <v>8.8457644365301409</v>
      </c>
      <c r="BW83" s="221">
        <v>0.51238870516407997</v>
      </c>
      <c r="BX83" s="221">
        <v>17.814381412702499</v>
      </c>
      <c r="BY83" s="221">
        <v>1.4576782837276401</v>
      </c>
      <c r="BZ83" s="221">
        <v>14.789765114898699</v>
      </c>
      <c r="CA83" s="221">
        <v>2.1738997710506198</v>
      </c>
      <c r="CB83" s="221">
        <v>3.8963694050259798</v>
      </c>
      <c r="CC83" s="221">
        <v>0.81488170948867999</v>
      </c>
      <c r="CD83" s="221">
        <v>1.4140905621979101</v>
      </c>
      <c r="CE83" s="221">
        <v>0.33192571864665499</v>
      </c>
      <c r="CF83" s="221">
        <v>1.1808318494021901</v>
      </c>
      <c r="CG83" s="221">
        <v>0.38406512337827498</v>
      </c>
      <c r="CH83" s="221">
        <v>0.127490036462308</v>
      </c>
      <c r="CI83" s="221">
        <v>0.460340880183159</v>
      </c>
      <c r="CJ83" s="221">
        <v>6.4074450945476105E-2</v>
      </c>
      <c r="CK83" s="221">
        <v>0.428801831595014</v>
      </c>
      <c r="CL83" s="221">
        <v>6.3298566946493703E-2</v>
      </c>
      <c r="CM83" s="221">
        <v>0.19944034596794699</v>
      </c>
      <c r="CN83" s="221">
        <v>3.2061137963198497E-2</v>
      </c>
      <c r="CO83" s="221">
        <v>0.14865259051980001</v>
      </c>
      <c r="CP83" s="221">
        <v>3.7791062494700198E-2</v>
      </c>
      <c r="CQ83" s="221">
        <v>0.35549902484524698</v>
      </c>
      <c r="CR83" s="221">
        <v>0.162548969727805</v>
      </c>
      <c r="CS83" s="221">
        <v>0.39770287458661902</v>
      </c>
      <c r="CT83" s="221">
        <v>5.9053675909437803E-2</v>
      </c>
    </row>
    <row r="84" spans="1:98" x14ac:dyDescent="0.35">
      <c r="A84" s="301" t="s">
        <v>1485</v>
      </c>
      <c r="B84" s="222">
        <v>1959.3510000000001</v>
      </c>
      <c r="C84" s="224">
        <v>580</v>
      </c>
      <c r="D84" s="221">
        <v>48.293999999999997</v>
      </c>
      <c r="E84" s="221">
        <v>2.33</v>
      </c>
      <c r="F84" s="221">
        <v>11.544</v>
      </c>
      <c r="G84" s="221">
        <v>6.3E-2</v>
      </c>
      <c r="H84" s="221">
        <v>1.0629999999999999</v>
      </c>
      <c r="I84" s="221">
        <v>10.374000000000001</v>
      </c>
      <c r="J84" s="221">
        <v>0.16800000000000001</v>
      </c>
      <c r="K84" s="221">
        <v>12.75</v>
      </c>
      <c r="L84" s="221">
        <v>10.291</v>
      </c>
      <c r="M84" s="221">
        <v>2.1709999999999998</v>
      </c>
      <c r="N84" s="222">
        <v>3.0581800099453001E-2</v>
      </c>
      <c r="O84" s="221">
        <v>0.45500000000000002</v>
      </c>
      <c r="P84" s="221">
        <v>0.22800000000000001</v>
      </c>
      <c r="Q84" s="222">
        <v>8.0556936847339597E-2</v>
      </c>
      <c r="R84" s="222">
        <v>1.7487153986408099E-2</v>
      </c>
      <c r="S84" s="222">
        <v>0.20727664511851501</v>
      </c>
      <c r="T84" s="221">
        <v>100.066902536052</v>
      </c>
      <c r="U84" s="221">
        <v>118.554642683807</v>
      </c>
      <c r="V84" s="224">
        <v>0.26900000000000002</v>
      </c>
      <c r="W84" s="221">
        <v>2.84550275027213</v>
      </c>
      <c r="X84" s="221">
        <v>2.52504856507952</v>
      </c>
      <c r="Y84" s="221">
        <v>21.075750041438798</v>
      </c>
      <c r="Z84" s="221">
        <v>243.97480523785799</v>
      </c>
      <c r="AA84" s="221">
        <v>6.08320901707277</v>
      </c>
      <c r="AB84" s="221">
        <v>319.99834244985902</v>
      </c>
      <c r="AC84" s="221">
        <v>17.056190949776202</v>
      </c>
      <c r="AD84" s="221">
        <v>105.87601524946101</v>
      </c>
      <c r="AE84" s="221">
        <v>13.5421846510857</v>
      </c>
      <c r="AF84" s="221">
        <v>58.631346107267099</v>
      </c>
      <c r="AG84" s="221">
        <v>13.1112216144538</v>
      </c>
      <c r="AH84" s="221">
        <v>31.526603679761301</v>
      </c>
      <c r="AI84" s="221">
        <v>4.5416873860434297</v>
      </c>
      <c r="AJ84" s="221">
        <v>18.141886292060299</v>
      </c>
      <c r="AK84" s="221">
        <v>5.1135421846510898</v>
      </c>
      <c r="AL84" s="221">
        <v>2.0968009282280802</v>
      </c>
      <c r="AM84" s="221">
        <v>4.8897729156306999</v>
      </c>
      <c r="AN84" s="221">
        <v>0.82048731974142197</v>
      </c>
      <c r="AO84" s="221">
        <v>4.91463616774407</v>
      </c>
      <c r="AP84" s="221">
        <v>0.671307807061164</v>
      </c>
      <c r="AQ84" s="221">
        <v>1.7487153986408099</v>
      </c>
      <c r="AR84" s="221">
        <v>0.27266699817669499</v>
      </c>
      <c r="AS84" s="221">
        <v>2.0304989225924102</v>
      </c>
      <c r="AT84" s="221">
        <v>0.217967843527267</v>
      </c>
      <c r="AU84" s="221">
        <v>3.2487982761478502</v>
      </c>
      <c r="AV84" s="221">
        <v>0.92822807889938697</v>
      </c>
      <c r="AW84" s="221">
        <v>1.0111055859439699</v>
      </c>
      <c r="AX84" s="221">
        <v>0.563567047903199</v>
      </c>
      <c r="AY84" s="224">
        <v>20.66</v>
      </c>
      <c r="AZ84" s="224">
        <v>1271</v>
      </c>
      <c r="BA84" s="224">
        <v>87.94</v>
      </c>
      <c r="BB84" s="224">
        <v>68.666399999999996</v>
      </c>
      <c r="BC84" s="224">
        <v>0</v>
      </c>
      <c r="BD84" s="221">
        <v>8.2988249878664604</v>
      </c>
      <c r="BE84" s="224">
        <v>1.345E-2</v>
      </c>
      <c r="BF84" s="221">
        <v>5.4349102530197702E-2</v>
      </c>
      <c r="BG84" s="221">
        <v>0.27093771103303299</v>
      </c>
      <c r="BH84" s="221">
        <v>0.58435739999999992</v>
      </c>
      <c r="BI84" s="221">
        <v>5.9648000000000007E-2</v>
      </c>
      <c r="BJ84" s="221">
        <v>0.2343432</v>
      </c>
      <c r="BK84" s="221">
        <v>0.3433794</v>
      </c>
      <c r="BL84" s="221">
        <v>2.6812800000000005E-2</v>
      </c>
      <c r="BM84" s="221">
        <v>0.37230000000000002</v>
      </c>
      <c r="BN84" s="221">
        <v>0.24080939999999998</v>
      </c>
      <c r="BO84" s="221">
        <v>0.15305549999999998</v>
      </c>
      <c r="BP84" s="221">
        <v>6.6202500000000011E-2</v>
      </c>
      <c r="BQ84" s="221">
        <v>6.6804000000000013E-3</v>
      </c>
      <c r="BR84" s="221">
        <v>1.6908901044256578E-2</v>
      </c>
      <c r="BS84" s="221">
        <v>2.1858942483010124E-3</v>
      </c>
      <c r="BT84" s="221">
        <v>9.5969086689872453E-3</v>
      </c>
      <c r="BU84" s="221">
        <v>1.01163600198906</v>
      </c>
      <c r="BV84" s="221">
        <v>7.5632189623736101</v>
      </c>
      <c r="BW84" s="221">
        <v>0.32849328692192897</v>
      </c>
      <c r="BX84" s="221">
        <v>15.999917122493001</v>
      </c>
      <c r="BY84" s="221">
        <v>1.15982098458478</v>
      </c>
      <c r="BZ84" s="221">
        <v>10.2699734791977</v>
      </c>
      <c r="CA84" s="221">
        <v>1.7713177523620101</v>
      </c>
      <c r="CB84" s="221">
        <v>3.2774922473962298</v>
      </c>
      <c r="CC84" s="221">
        <v>0.67522791314437303</v>
      </c>
      <c r="CD84" s="221">
        <v>1.2011636001989101</v>
      </c>
      <c r="CE84" s="221">
        <v>0.31746394828443603</v>
      </c>
      <c r="CF84" s="221">
        <v>1.1520097795458299</v>
      </c>
      <c r="CG84" s="221">
        <v>0.34363003480855298</v>
      </c>
      <c r="CH84" s="221">
        <v>0.12559837560086201</v>
      </c>
      <c r="CI84" s="221">
        <v>0.45768274490303301</v>
      </c>
      <c r="CJ84" s="221">
        <v>6.3915962207856794E-2</v>
      </c>
      <c r="CK84" s="221">
        <v>0.39955992043759297</v>
      </c>
      <c r="CL84" s="221">
        <v>5.8269517652908998E-2</v>
      </c>
      <c r="CM84" s="221">
        <v>0.14689209348582805</v>
      </c>
      <c r="CN84" s="221">
        <v>2.6366898723686399E-2</v>
      </c>
      <c r="CO84" s="221">
        <v>0.172795458312614</v>
      </c>
      <c r="CP84" s="221">
        <v>2.36931045914139E-2</v>
      </c>
      <c r="CQ84" s="221">
        <v>0.30538703795789801</v>
      </c>
      <c r="CR84" s="221">
        <v>0.13793469252444901</v>
      </c>
      <c r="CS84" s="221">
        <v>0.37340129288911</v>
      </c>
      <c r="CT84" s="221">
        <v>5.37642963699652E-2</v>
      </c>
    </row>
    <row r="85" spans="1:98" x14ac:dyDescent="0.35">
      <c r="A85" s="301" t="s">
        <v>1486</v>
      </c>
      <c r="B85" s="222">
        <v>1959.3510000000001</v>
      </c>
      <c r="C85" s="224">
        <v>580</v>
      </c>
      <c r="D85" s="221">
        <v>48.746000000000002</v>
      </c>
      <c r="E85" s="221">
        <v>2.302</v>
      </c>
      <c r="F85" s="221">
        <v>11.846</v>
      </c>
      <c r="G85" s="221">
        <v>7.2999999999999995E-2</v>
      </c>
      <c r="H85" s="221">
        <v>0.95</v>
      </c>
      <c r="I85" s="221">
        <v>10.478999999999999</v>
      </c>
      <c r="J85" s="221">
        <v>0.184</v>
      </c>
      <c r="K85" s="221">
        <v>11</v>
      </c>
      <c r="L85" s="221">
        <v>11.129</v>
      </c>
      <c r="M85" s="221">
        <v>2.125</v>
      </c>
      <c r="N85" s="222">
        <v>9.6653597155101703E-3</v>
      </c>
      <c r="O85" s="221">
        <v>0.5</v>
      </c>
      <c r="P85" s="221">
        <v>0.29199999999999998</v>
      </c>
      <c r="Q85" s="222">
        <v>6.4101395094374E-2</v>
      </c>
      <c r="R85" s="222">
        <v>2.01513631804504E-2</v>
      </c>
      <c r="S85" s="222">
        <v>0.28084252758274802</v>
      </c>
      <c r="T85" s="221">
        <v>100.000760645573</v>
      </c>
      <c r="U85" s="221">
        <v>304.55189007910701</v>
      </c>
      <c r="V85" s="224">
        <v>0.373</v>
      </c>
      <c r="W85" s="221">
        <v>3.2689066928260702</v>
      </c>
      <c r="X85" s="221">
        <v>2.8163487005052801</v>
      </c>
      <c r="Y85" s="221">
        <v>27.044770675663401</v>
      </c>
      <c r="Z85" s="221">
        <v>337.266344488009</v>
      </c>
      <c r="AA85" s="221">
        <v>8.6805872161940396</v>
      </c>
      <c r="AB85" s="221">
        <v>342.58229233153997</v>
      </c>
      <c r="AC85" s="221">
        <v>18.646849639828599</v>
      </c>
      <c r="AD85" s="221">
        <v>146.32078052338801</v>
      </c>
      <c r="AE85" s="221">
        <v>14.5345126287955</v>
      </c>
      <c r="AF85" s="221">
        <v>84.916650799068606</v>
      </c>
      <c r="AG85" s="221">
        <v>14.662168323151301</v>
      </c>
      <c r="AH85" s="221">
        <v>35.369745600437703</v>
      </c>
      <c r="AI85" s="221">
        <v>4.5956049968086097</v>
      </c>
      <c r="AJ85" s="221">
        <v>18.975107139600599</v>
      </c>
      <c r="AK85" s="221">
        <v>4.9876903437585502</v>
      </c>
      <c r="AL85" s="221">
        <v>1.7324701376857801</v>
      </c>
      <c r="AM85" s="221">
        <v>4.7688520105771897</v>
      </c>
      <c r="AN85" s="221">
        <v>0.77778790918209195</v>
      </c>
      <c r="AO85" s="221">
        <v>4.4679493024528103</v>
      </c>
      <c r="AP85" s="221">
        <v>0.88629524938451698</v>
      </c>
      <c r="AQ85" s="221">
        <v>2.0424911096927101</v>
      </c>
      <c r="AR85" s="221">
        <v>0.239810340111243</v>
      </c>
      <c r="AS85" s="221">
        <v>1.5501048600346501</v>
      </c>
      <c r="AT85" s="221">
        <v>0.274459742864958</v>
      </c>
      <c r="AU85" s="221">
        <v>3.91173520561685</v>
      </c>
      <c r="AV85" s="221">
        <v>1.0759551381417001</v>
      </c>
      <c r="AW85" s="221">
        <v>1.60481444332999</v>
      </c>
      <c r="AX85" s="221">
        <v>0.39117352056168497</v>
      </c>
      <c r="AY85" s="224">
        <v>9.67</v>
      </c>
      <c r="AZ85" s="224">
        <v>1224</v>
      </c>
      <c r="BA85" s="224">
        <v>86.01</v>
      </c>
      <c r="BB85" s="224">
        <v>65.177700000000002</v>
      </c>
      <c r="BC85" s="224">
        <v>1</v>
      </c>
      <c r="BD85" s="221">
        <v>21.318632305537498</v>
      </c>
      <c r="BE85" s="224">
        <v>1.865E-2</v>
      </c>
      <c r="BF85" s="221">
        <v>6.2436117832977901E-2</v>
      </c>
      <c r="BG85" s="221">
        <v>0.302194215564216</v>
      </c>
      <c r="BH85" s="221">
        <v>0.58982659999999998</v>
      </c>
      <c r="BI85" s="221">
        <v>5.8931200000000003E-2</v>
      </c>
      <c r="BJ85" s="221">
        <v>0.24047379999999999</v>
      </c>
      <c r="BK85" s="221">
        <v>0.34685489999999997</v>
      </c>
      <c r="BL85" s="221">
        <v>2.9366400000000004E-2</v>
      </c>
      <c r="BM85" s="221">
        <v>0.32119999999999999</v>
      </c>
      <c r="BN85" s="221">
        <v>0.26041859999999994</v>
      </c>
      <c r="BO85" s="221">
        <v>0.14981249999999999</v>
      </c>
      <c r="BP85" s="221">
        <v>7.2750000000000009E-2</v>
      </c>
      <c r="BQ85" s="221">
        <v>8.5556E-3</v>
      </c>
      <c r="BR85" s="221">
        <v>1.3454882830309101E-2</v>
      </c>
      <c r="BS85" s="221">
        <v>2.5189203975563E-3</v>
      </c>
      <c r="BT85" s="221">
        <v>1.3003009027081234E-2</v>
      </c>
      <c r="BU85" s="221">
        <v>1.2981489924318399</v>
      </c>
      <c r="BV85" s="221">
        <v>10.455256679128301</v>
      </c>
      <c r="BW85" s="221">
        <v>0.46875170967447799</v>
      </c>
      <c r="BX85" s="221">
        <v>17.129114616576999</v>
      </c>
      <c r="BY85" s="221">
        <v>1.2679857755083399</v>
      </c>
      <c r="BZ85" s="221">
        <v>14.1931157107687</v>
      </c>
      <c r="CA85" s="221">
        <v>1.9011142518464501</v>
      </c>
      <c r="CB85" s="221">
        <v>4.7468407796679299</v>
      </c>
      <c r="CC85" s="221">
        <v>0.75510166864229</v>
      </c>
      <c r="CD85" s="221">
        <v>1.34758730737668</v>
      </c>
      <c r="CE85" s="221">
        <v>0.321232789276922</v>
      </c>
      <c r="CF85" s="221">
        <v>1.2049193033646399</v>
      </c>
      <c r="CG85" s="221">
        <v>0.33517279110057402</v>
      </c>
      <c r="CH85" s="221">
        <v>0.10377496124737801</v>
      </c>
      <c r="CI85" s="221">
        <v>0.44636454819002502</v>
      </c>
      <c r="CJ85" s="221">
        <v>6.0589678125284901E-2</v>
      </c>
      <c r="CK85" s="221">
        <v>0.36324427828941402</v>
      </c>
      <c r="CL85" s="221">
        <v>7.6930427646576094E-2</v>
      </c>
      <c r="CM85" s="221">
        <v>0.17156925321418764</v>
      </c>
      <c r="CN85" s="221">
        <v>2.3189659888757201E-2</v>
      </c>
      <c r="CO85" s="221">
        <v>0.13191392358894899</v>
      </c>
      <c r="CP85" s="221">
        <v>2.9833774049420999E-2</v>
      </c>
      <c r="CQ85" s="221">
        <v>0.367703109327984</v>
      </c>
      <c r="CR85" s="221">
        <v>0.15988693352785599</v>
      </c>
      <c r="CS85" s="221">
        <v>0.592657973921765</v>
      </c>
      <c r="CT85" s="221">
        <v>3.73179538615847E-2</v>
      </c>
    </row>
    <row r="86" spans="1:98" x14ac:dyDescent="0.35">
      <c r="A86" s="301" t="s">
        <v>1487</v>
      </c>
      <c r="B86" s="222">
        <v>1959.3510000000001</v>
      </c>
      <c r="C86" s="224">
        <v>580</v>
      </c>
      <c r="D86" s="221">
        <v>48.951999999999998</v>
      </c>
      <c r="E86" s="221">
        <v>2.31</v>
      </c>
      <c r="F86" s="221">
        <v>11.483000000000001</v>
      </c>
      <c r="G86" s="221">
        <v>7.2999999999999995E-2</v>
      </c>
      <c r="H86" s="221">
        <v>0.96399999999999997</v>
      </c>
      <c r="I86" s="221">
        <v>10.467000000000001</v>
      </c>
      <c r="J86" s="221">
        <v>0.19600000000000001</v>
      </c>
      <c r="K86" s="221">
        <v>11.927</v>
      </c>
      <c r="L86" s="221">
        <v>10.667</v>
      </c>
      <c r="M86" s="221">
        <v>1.992</v>
      </c>
      <c r="N86" s="222">
        <v>1.56145063801209E-2</v>
      </c>
      <c r="O86" s="221">
        <v>0.34399999999999997</v>
      </c>
      <c r="P86" s="221">
        <v>0.25</v>
      </c>
      <c r="Q86" s="222">
        <v>6.5144392209536606E-2</v>
      </c>
      <c r="R86" s="222">
        <v>1.7209536601746098E-2</v>
      </c>
      <c r="S86" s="222">
        <v>0.13406648757555401</v>
      </c>
      <c r="T86" s="221">
        <v>99.857034922766999</v>
      </c>
      <c r="U86" s="221">
        <v>169.78237459618401</v>
      </c>
      <c r="V86" s="224">
        <v>0.375</v>
      </c>
      <c r="W86" s="221">
        <v>2.9572041206459798</v>
      </c>
      <c r="X86" s="221">
        <v>2.0512247597742901</v>
      </c>
      <c r="Y86" s="221">
        <v>22.666218938885201</v>
      </c>
      <c r="Z86" s="221">
        <v>256.97615849563499</v>
      </c>
      <c r="AA86" s="221">
        <v>7.0349227669576901</v>
      </c>
      <c r="AB86" s="221">
        <v>273.11114842175999</v>
      </c>
      <c r="AC86" s="221">
        <v>15.8999328408328</v>
      </c>
      <c r="AD86" s="221">
        <v>110.468435191404</v>
      </c>
      <c r="AE86" s="221">
        <v>9.7548690396239106</v>
      </c>
      <c r="AF86" s="221">
        <v>46.076359191378998</v>
      </c>
      <c r="AG86" s="221">
        <v>9.7548690396239106</v>
      </c>
      <c r="AH86" s="221">
        <v>25.998992612491602</v>
      </c>
      <c r="AI86" s="221">
        <v>3.3663532572196102</v>
      </c>
      <c r="AJ86" s="221">
        <v>19.392209536601701</v>
      </c>
      <c r="AK86" s="221">
        <v>4.0379449294828698</v>
      </c>
      <c r="AL86" s="221">
        <v>1.7377434519812001</v>
      </c>
      <c r="AM86" s="221">
        <v>4.1638683680322401</v>
      </c>
      <c r="AN86" s="221">
        <v>0.591840161182001</v>
      </c>
      <c r="AO86" s="221">
        <v>4.0967092008059103</v>
      </c>
      <c r="AP86" s="221">
        <v>0.759738079247817</v>
      </c>
      <c r="AQ86" s="221">
        <v>1.9308260577568801</v>
      </c>
      <c r="AR86" s="221">
        <v>0.251846877098724</v>
      </c>
      <c r="AS86" s="221">
        <v>1.4271323035594401</v>
      </c>
      <c r="AT86" s="221">
        <v>0.258562793821357</v>
      </c>
      <c r="AU86" s="221">
        <v>3.1564808596373402</v>
      </c>
      <c r="AV86" s="221">
        <v>0.57085292142377397</v>
      </c>
      <c r="AW86" s="221">
        <v>0.73875083948958997</v>
      </c>
      <c r="AX86" s="221">
        <v>0.28962390866353299</v>
      </c>
      <c r="AY86" s="224">
        <v>19.12</v>
      </c>
      <c r="AZ86" s="224">
        <v>1243</v>
      </c>
      <c r="BA86" s="224">
        <v>86.88</v>
      </c>
      <c r="BB86" s="224">
        <v>67.016099999999994</v>
      </c>
      <c r="BC86" s="224">
        <v>0</v>
      </c>
      <c r="BD86" s="221">
        <v>11.8847662217329</v>
      </c>
      <c r="BE86" s="224">
        <v>1.8749999999999999E-2</v>
      </c>
      <c r="BF86" s="221">
        <v>5.6482598704338201E-2</v>
      </c>
      <c r="BG86" s="221">
        <v>0.220096416723782</v>
      </c>
      <c r="BH86" s="221">
        <v>0.59231919999999993</v>
      </c>
      <c r="BI86" s="221">
        <v>5.9136000000000001E-2</v>
      </c>
      <c r="BJ86" s="221">
        <v>0.2331049</v>
      </c>
      <c r="BK86" s="221">
        <v>0.34645769999999998</v>
      </c>
      <c r="BL86" s="221">
        <v>3.1281600000000007E-2</v>
      </c>
      <c r="BM86" s="221">
        <v>0.34826839999999998</v>
      </c>
      <c r="BN86" s="221">
        <v>0.24960779999999996</v>
      </c>
      <c r="BO86" s="221">
        <v>0.14043599999999998</v>
      </c>
      <c r="BP86" s="221">
        <v>5.0051999999999999E-2</v>
      </c>
      <c r="BQ86" s="221">
        <v>7.3250000000000008E-3</v>
      </c>
      <c r="BR86" s="221">
        <v>1.3673807924781732E-2</v>
      </c>
      <c r="BS86" s="221">
        <v>2.1511920752182623E-3</v>
      </c>
      <c r="BT86" s="221">
        <v>6.2072783747481501E-3</v>
      </c>
      <c r="BU86" s="221">
        <v>1.08797850906649</v>
      </c>
      <c r="BV86" s="221">
        <v>7.9662609133646702</v>
      </c>
      <c r="BW86" s="221">
        <v>0.37988582941571503</v>
      </c>
      <c r="BX86" s="221">
        <v>13.655557421088</v>
      </c>
      <c r="BY86" s="221">
        <v>1.08119543317663</v>
      </c>
      <c r="BZ86" s="221">
        <v>10.7154382135662</v>
      </c>
      <c r="CA86" s="221">
        <v>1.27593687038281</v>
      </c>
      <c r="CB86" s="221">
        <v>2.5756684787980899</v>
      </c>
      <c r="CC86" s="221">
        <v>0.50237575554063096</v>
      </c>
      <c r="CD86" s="221">
        <v>0.99056161853593006</v>
      </c>
      <c r="CE86" s="221">
        <v>0.235308092679651</v>
      </c>
      <c r="CF86" s="221">
        <v>1.23140530557421</v>
      </c>
      <c r="CG86" s="221">
        <v>0.27134989926124897</v>
      </c>
      <c r="CH86" s="221">
        <v>0.10409083277367399</v>
      </c>
      <c r="CI86" s="221">
        <v>0.389738079247817</v>
      </c>
      <c r="CJ86" s="221">
        <v>4.6104348556077902E-2</v>
      </c>
      <c r="CK86" s="221">
        <v>0.33306245802551998</v>
      </c>
      <c r="CL86" s="221">
        <v>6.5945265278710502E-2</v>
      </c>
      <c r="CM86" s="221">
        <v>0.16218938885157794</v>
      </c>
      <c r="CN86" s="221">
        <v>2.4353593015446599E-2</v>
      </c>
      <c r="CO86" s="221">
        <v>0.121448959032908</v>
      </c>
      <c r="CP86" s="221">
        <v>2.8105775688381501E-2</v>
      </c>
      <c r="CQ86" s="221">
        <v>0.29670920080591001</v>
      </c>
      <c r="CR86" s="221">
        <v>8.48287441235729E-2</v>
      </c>
      <c r="CS86" s="221">
        <v>0.27282068502350598</v>
      </c>
      <c r="CT86" s="221">
        <v>2.7630120886500999E-2</v>
      </c>
    </row>
    <row r="87" spans="1:98" x14ac:dyDescent="0.35">
      <c r="A87" s="301" t="s">
        <v>1488</v>
      </c>
      <c r="B87" s="222">
        <v>1959.3510000000001</v>
      </c>
      <c r="C87" s="224">
        <v>580</v>
      </c>
      <c r="D87" s="221">
        <v>49.103999999999999</v>
      </c>
      <c r="E87" s="221">
        <v>2.2869999999999999</v>
      </c>
      <c r="F87" s="221">
        <v>11.347</v>
      </c>
      <c r="G87" s="221">
        <v>7.0000000000000007E-2</v>
      </c>
      <c r="H87" s="221">
        <v>0.97599999999999998</v>
      </c>
      <c r="I87" s="221">
        <v>10.454000000000001</v>
      </c>
      <c r="J87" s="221">
        <v>0.16400000000000001</v>
      </c>
      <c r="K87" s="221">
        <v>11.763999999999999</v>
      </c>
      <c r="L87" s="221">
        <v>10.599</v>
      </c>
      <c r="M87" s="221">
        <v>2.0790000000000002</v>
      </c>
      <c r="N87" s="222">
        <v>2.4452804377565002E-2</v>
      </c>
      <c r="O87" s="221">
        <v>0.45800000000000002</v>
      </c>
      <c r="P87" s="221">
        <v>0.30099999999999999</v>
      </c>
      <c r="Q87" s="222">
        <v>6.4466484268125901E-2</v>
      </c>
      <c r="R87" s="222">
        <v>1.7954856361149098E-2</v>
      </c>
      <c r="S87" s="222">
        <v>3.64227086183311E-2</v>
      </c>
      <c r="T87" s="221">
        <v>99.746296853625196</v>
      </c>
      <c r="U87" s="221"/>
      <c r="V87" s="224">
        <v>0.39700000000000002</v>
      </c>
      <c r="W87" s="221">
        <v>2.9551905813819901</v>
      </c>
      <c r="X87" s="221">
        <v>2.9563791068169798</v>
      </c>
      <c r="Y87" s="221">
        <v>25.9404924760602</v>
      </c>
      <c r="Z87" s="221">
        <v>250.36764705882399</v>
      </c>
      <c r="AA87" s="221">
        <v>7.3529411764705896</v>
      </c>
      <c r="AB87" s="221">
        <v>310.82421340629298</v>
      </c>
      <c r="AC87" s="221">
        <v>17.800957592339302</v>
      </c>
      <c r="AD87" s="221">
        <v>109.387824897401</v>
      </c>
      <c r="AE87" s="221">
        <v>12.0554035567715</v>
      </c>
      <c r="AF87" s="221">
        <v>57.116022644644403</v>
      </c>
      <c r="AG87" s="221">
        <v>12.046853625171</v>
      </c>
      <c r="AH87" s="221">
        <v>29.7879616963064</v>
      </c>
      <c r="AI87" s="221">
        <v>4.4032147742818104</v>
      </c>
      <c r="AJ87" s="221">
        <v>20.6309849521204</v>
      </c>
      <c r="AK87" s="221">
        <v>5.2582079343365304</v>
      </c>
      <c r="AL87" s="221">
        <v>1.7869357045143599</v>
      </c>
      <c r="AM87" s="221">
        <v>4.2065663474692201</v>
      </c>
      <c r="AN87" s="221">
        <v>0.65748974008207905</v>
      </c>
      <c r="AO87" s="221">
        <v>3.8047195622435002</v>
      </c>
      <c r="AP87" s="221">
        <v>0.78231874145006897</v>
      </c>
      <c r="AQ87" s="221">
        <v>1.6843365253078</v>
      </c>
      <c r="AR87" s="221">
        <v>0.376196990424077</v>
      </c>
      <c r="AS87" s="221">
        <v>1.2311901504788001</v>
      </c>
      <c r="AT87" s="221">
        <v>0.205198358413133</v>
      </c>
      <c r="AU87" s="221">
        <v>3.1720246238030101</v>
      </c>
      <c r="AV87" s="221">
        <v>0.89774281805745604</v>
      </c>
      <c r="AW87" s="221">
        <v>0.82079343365253099</v>
      </c>
      <c r="AX87" s="221">
        <v>0.30523255813953498</v>
      </c>
      <c r="AY87" s="224">
        <v>16.96</v>
      </c>
      <c r="AZ87" s="224">
        <v>1241</v>
      </c>
      <c r="BA87" s="224">
        <v>86.74</v>
      </c>
      <c r="BB87" s="224">
        <v>66.738900000000001</v>
      </c>
      <c r="BC87" s="224">
        <v>1</v>
      </c>
      <c r="BD87" s="221"/>
      <c r="BE87" s="224">
        <v>1.985E-2</v>
      </c>
      <c r="BF87" s="221">
        <v>5.6444140104395898E-2</v>
      </c>
      <c r="BG87" s="221">
        <v>0.31721947816146201</v>
      </c>
      <c r="BH87" s="221">
        <v>0.59415839999999998</v>
      </c>
      <c r="BI87" s="221">
        <v>5.8547200000000001E-2</v>
      </c>
      <c r="BJ87" s="221">
        <v>0.23034409999999997</v>
      </c>
      <c r="BK87" s="221">
        <v>0.34602739999999998</v>
      </c>
      <c r="BL87" s="221">
        <v>2.6174400000000004E-2</v>
      </c>
      <c r="BM87" s="221">
        <v>0.3435088</v>
      </c>
      <c r="BN87" s="221">
        <v>0.24801659999999998</v>
      </c>
      <c r="BO87" s="221">
        <v>0.14656949999999999</v>
      </c>
      <c r="BP87" s="221">
        <v>6.6639000000000018E-2</v>
      </c>
      <c r="BQ87" s="221">
        <v>8.8193000000000004E-3</v>
      </c>
      <c r="BR87" s="221">
        <v>1.3531515047879625E-2</v>
      </c>
      <c r="BS87" s="221">
        <v>2.2443570451436373E-3</v>
      </c>
      <c r="BT87" s="221">
        <v>1.68637140902873E-3</v>
      </c>
      <c r="BU87" s="221">
        <v>1.2451436388508901</v>
      </c>
      <c r="BV87" s="221">
        <v>7.7613970588235297</v>
      </c>
      <c r="BW87" s="221">
        <v>0.39705882352941202</v>
      </c>
      <c r="BX87" s="221">
        <v>15.5412106703146</v>
      </c>
      <c r="BY87" s="221">
        <v>1.2104651162790701</v>
      </c>
      <c r="BZ87" s="221">
        <v>10.610619015047901</v>
      </c>
      <c r="CA87" s="221">
        <v>1.57684678522572</v>
      </c>
      <c r="CB87" s="221">
        <v>3.1927856658356202</v>
      </c>
      <c r="CC87" s="221">
        <v>0.620412961696306</v>
      </c>
      <c r="CD87" s="221">
        <v>1.13492134062928</v>
      </c>
      <c r="CE87" s="221">
        <v>0.30778471272229802</v>
      </c>
      <c r="CF87" s="221">
        <v>1.3100675444596399</v>
      </c>
      <c r="CG87" s="221">
        <v>0.353351573187414</v>
      </c>
      <c r="CH87" s="221">
        <v>0.10703744870041</v>
      </c>
      <c r="CI87" s="221">
        <v>0.393734610123119</v>
      </c>
      <c r="CJ87" s="221">
        <v>5.1218450752394E-2</v>
      </c>
      <c r="CK87" s="221">
        <v>0.30932370041039697</v>
      </c>
      <c r="CL87" s="221">
        <v>6.7905266757865901E-2</v>
      </c>
      <c r="CM87" s="221">
        <v>0.14148426812585521</v>
      </c>
      <c r="CN87" s="221">
        <v>3.6378248974008202E-2</v>
      </c>
      <c r="CO87" s="221">
        <v>0.10477428180574599</v>
      </c>
      <c r="CP87" s="221">
        <v>2.23050615595075E-2</v>
      </c>
      <c r="CQ87" s="221">
        <v>0.298170314637483</v>
      </c>
      <c r="CR87" s="221">
        <v>0.133404582763338</v>
      </c>
      <c r="CS87" s="221">
        <v>0.30311901504788002</v>
      </c>
      <c r="CT87" s="221">
        <v>2.9119186046511598E-2</v>
      </c>
    </row>
    <row r="88" spans="1:98" x14ac:dyDescent="0.35">
      <c r="A88" s="301" t="s">
        <v>1489</v>
      </c>
      <c r="B88" s="222">
        <v>1959.3510000000001</v>
      </c>
      <c r="C88" s="224">
        <v>580</v>
      </c>
      <c r="D88" s="221">
        <v>48.856000000000002</v>
      </c>
      <c r="E88" s="221">
        <v>2.68</v>
      </c>
      <c r="F88" s="221">
        <v>12.483000000000001</v>
      </c>
      <c r="G88" s="221">
        <v>5.5E-2</v>
      </c>
      <c r="H88" s="221">
        <v>0.93100000000000005</v>
      </c>
      <c r="I88" s="221">
        <v>10.499000000000001</v>
      </c>
      <c r="J88" s="221">
        <v>0.19600000000000001</v>
      </c>
      <c r="K88" s="221">
        <v>9.5489999999999995</v>
      </c>
      <c r="L88" s="221">
        <v>11.318</v>
      </c>
      <c r="M88" s="221">
        <v>2.2959999999999998</v>
      </c>
      <c r="N88" s="222">
        <v>3.1991744066047503E-2</v>
      </c>
      <c r="O88" s="221">
        <v>0.54600000000000004</v>
      </c>
      <c r="P88" s="221">
        <v>0.28100000000000003</v>
      </c>
      <c r="Q88" s="222">
        <v>6.0465334459142497E-2</v>
      </c>
      <c r="R88" s="222">
        <v>3.0209212871751601E-2</v>
      </c>
      <c r="S88" s="222">
        <v>0.26372079932451398</v>
      </c>
      <c r="T88" s="221">
        <v>100.076387090721</v>
      </c>
      <c r="U88" s="221">
        <v>97.273613126374897</v>
      </c>
      <c r="V88" s="224">
        <v>0.308</v>
      </c>
      <c r="W88" s="221">
        <v>3.4740999224009701</v>
      </c>
      <c r="X88" s="221">
        <v>3.0159710532922799</v>
      </c>
      <c r="Y88" s="221">
        <v>30.265503330518801</v>
      </c>
      <c r="Z88" s="221">
        <v>317.88160240172601</v>
      </c>
      <c r="AA88" s="221">
        <v>10.995402945867299</v>
      </c>
      <c r="AB88" s="221">
        <v>374.61300309597499</v>
      </c>
      <c r="AC88" s="221">
        <v>20.8931419457735</v>
      </c>
      <c r="AD88" s="221">
        <v>135.35978984895399</v>
      </c>
      <c r="AE88" s="221">
        <v>15.5736935922694</v>
      </c>
      <c r="AF88" s="221">
        <v>104.972393605778</v>
      </c>
      <c r="AG88" s="221">
        <v>16.155361666197599</v>
      </c>
      <c r="AH88" s="221">
        <v>38.446383338024198</v>
      </c>
      <c r="AI88" s="221">
        <v>5.4226475279106898</v>
      </c>
      <c r="AJ88" s="221">
        <v>24.045407636738901</v>
      </c>
      <c r="AK88" s="221">
        <v>5.7603902805141196</v>
      </c>
      <c r="AL88" s="221">
        <v>2.1765644056665701</v>
      </c>
      <c r="AM88" s="221">
        <v>5.5164649591894204</v>
      </c>
      <c r="AN88" s="221">
        <v>0.91753447790599496</v>
      </c>
      <c r="AO88" s="221">
        <v>4.9347968852612798</v>
      </c>
      <c r="AP88" s="221">
        <v>0.91284360634205797</v>
      </c>
      <c r="AQ88" s="221">
        <v>2.08274697438784</v>
      </c>
      <c r="AR88" s="221">
        <v>0.26268880758044799</v>
      </c>
      <c r="AS88" s="221">
        <v>1.9420208274697399</v>
      </c>
      <c r="AT88" s="221">
        <v>0.25424523876536298</v>
      </c>
      <c r="AU88" s="221">
        <v>3.6588798198705299</v>
      </c>
      <c r="AV88" s="221">
        <v>0.95037057885355103</v>
      </c>
      <c r="AW88" s="221">
        <v>1.0789004597054099</v>
      </c>
      <c r="AX88" s="221">
        <v>0.42780748663101598</v>
      </c>
      <c r="AY88" s="224">
        <v>6.59</v>
      </c>
      <c r="AZ88" s="224">
        <v>1193</v>
      </c>
      <c r="BA88" s="224">
        <v>84.17</v>
      </c>
      <c r="BB88" s="224">
        <v>61.857300000000002</v>
      </c>
      <c r="BC88" s="224">
        <v>0</v>
      </c>
      <c r="BD88" s="221">
        <v>6.8091529188462401</v>
      </c>
      <c r="BE88" s="224">
        <v>1.54E-2</v>
      </c>
      <c r="BF88" s="221">
        <v>6.6355308517858397E-2</v>
      </c>
      <c r="BG88" s="221">
        <v>0.32361369401826101</v>
      </c>
      <c r="BH88" s="221">
        <v>0.59115759999999995</v>
      </c>
      <c r="BI88" s="221">
        <v>6.8608000000000002E-2</v>
      </c>
      <c r="BJ88" s="221">
        <v>0.25340489999999999</v>
      </c>
      <c r="BK88" s="221">
        <v>0.34751690000000002</v>
      </c>
      <c r="BL88" s="221">
        <v>3.1281600000000007E-2</v>
      </c>
      <c r="BM88" s="221">
        <v>0.27883079999999999</v>
      </c>
      <c r="BN88" s="221">
        <v>0.26484119999999994</v>
      </c>
      <c r="BO88" s="221">
        <v>0.16186799999999998</v>
      </c>
      <c r="BP88" s="221">
        <v>7.9443000000000014E-2</v>
      </c>
      <c r="BQ88" s="221">
        <v>8.2333000000000024E-3</v>
      </c>
      <c r="BR88" s="221">
        <v>1.2691673702974009E-2</v>
      </c>
      <c r="BS88" s="221">
        <v>3.7761516089689501E-3</v>
      </c>
      <c r="BT88" s="221">
        <v>1.2210273008724997E-2</v>
      </c>
      <c r="BU88" s="221">
        <v>1.4527441598649</v>
      </c>
      <c r="BV88" s="221">
        <v>9.8543296744535098</v>
      </c>
      <c r="BW88" s="221">
        <v>0.59375175907683697</v>
      </c>
      <c r="BX88" s="221">
        <v>18.730650154798798</v>
      </c>
      <c r="BY88" s="221">
        <v>1.4207336523126</v>
      </c>
      <c r="BZ88" s="221">
        <v>13.129899615348499</v>
      </c>
      <c r="CA88" s="221">
        <v>2.03703912186884</v>
      </c>
      <c r="CB88" s="221">
        <v>5.86795680256298</v>
      </c>
      <c r="CC88" s="221">
        <v>0.83200112580917496</v>
      </c>
      <c r="CD88" s="221">
        <v>1.46480720517872</v>
      </c>
      <c r="CE88" s="221">
        <v>0.37904306220095701</v>
      </c>
      <c r="CF88" s="221">
        <v>1.52688338493292</v>
      </c>
      <c r="CG88" s="221">
        <v>0.38709822685054901</v>
      </c>
      <c r="CH88" s="221">
        <v>0.130376207899428</v>
      </c>
      <c r="CI88" s="221">
        <v>0.51634112018012901</v>
      </c>
      <c r="CJ88" s="221">
        <v>7.1475935828876999E-2</v>
      </c>
      <c r="CK88" s="221">
        <v>0.40119898677174198</v>
      </c>
      <c r="CL88" s="221">
        <v>7.9234825030490605E-2</v>
      </c>
      <c r="CM88" s="221">
        <v>0.17495074584857856</v>
      </c>
      <c r="CN88" s="221">
        <v>2.5402007693029399E-2</v>
      </c>
      <c r="CO88" s="221">
        <v>0.16526597241767499</v>
      </c>
      <c r="CP88" s="221">
        <v>2.7636457453794901E-2</v>
      </c>
      <c r="CQ88" s="221">
        <v>0.34393470306783003</v>
      </c>
      <c r="CR88" s="221">
        <v>0.14122506801763801</v>
      </c>
      <c r="CS88" s="221">
        <v>0.39843793976920899</v>
      </c>
      <c r="CT88" s="221">
        <v>4.0812834224598901E-2</v>
      </c>
    </row>
    <row r="89" spans="1:98" x14ac:dyDescent="0.35">
      <c r="A89" s="301" t="s">
        <v>1490</v>
      </c>
      <c r="B89" s="222">
        <v>1959</v>
      </c>
      <c r="C89" s="224">
        <v>-1</v>
      </c>
      <c r="D89" s="221">
        <v>49.219000000000001</v>
      </c>
      <c r="E89" s="221">
        <v>2.2360000000000002</v>
      </c>
      <c r="F89" s="221">
        <v>11.504</v>
      </c>
      <c r="G89" s="221">
        <v>8.6999999999999994E-2</v>
      </c>
      <c r="H89" s="221">
        <v>0.92100000000000004</v>
      </c>
      <c r="I89" s="221">
        <v>10.521000000000001</v>
      </c>
      <c r="J89" s="221">
        <v>0.19500000000000001</v>
      </c>
      <c r="K89" s="221">
        <v>11.015000000000001</v>
      </c>
      <c r="L89" s="221">
        <v>11.172000000000001</v>
      </c>
      <c r="M89" s="221">
        <v>1.968</v>
      </c>
      <c r="N89" s="222">
        <v>1.9025668835864099E-2</v>
      </c>
      <c r="O89" s="221">
        <v>0.374</v>
      </c>
      <c r="P89" s="221">
        <v>0.371</v>
      </c>
      <c r="Q89" s="222">
        <v>6.4398047722342699E-2</v>
      </c>
      <c r="R89" s="222">
        <v>1.01681127982646E-2</v>
      </c>
      <c r="S89" s="222">
        <v>0.17972704266088199</v>
      </c>
      <c r="T89" s="221">
        <v>99.856318872017397</v>
      </c>
      <c r="U89" s="221">
        <v>113.562815079724</v>
      </c>
      <c r="V89" s="224">
        <v>0.41499999999999998</v>
      </c>
      <c r="W89" s="221">
        <v>3.5731055186447098</v>
      </c>
      <c r="X89" s="221">
        <v>2.1364806996922199</v>
      </c>
      <c r="Y89" s="221">
        <v>25.207881417208998</v>
      </c>
      <c r="Z89" s="221">
        <v>282.60122921185803</v>
      </c>
      <c r="AA89" s="221">
        <v>7.0498915401301501</v>
      </c>
      <c r="AB89" s="221">
        <v>282.80911062906699</v>
      </c>
      <c r="AC89" s="221">
        <v>23.4544468546638</v>
      </c>
      <c r="AD89" s="221">
        <v>145.94179320318099</v>
      </c>
      <c r="AE89" s="221">
        <v>13.286334056399101</v>
      </c>
      <c r="AF89" s="221">
        <v>68.640656178917297</v>
      </c>
      <c r="AG89" s="221">
        <v>10.3579175704989</v>
      </c>
      <c r="AH89" s="221">
        <v>28.597252349963799</v>
      </c>
      <c r="AI89" s="221">
        <v>4.9078091106290698</v>
      </c>
      <c r="AJ89" s="221">
        <v>24.719812002892301</v>
      </c>
      <c r="AK89" s="221">
        <v>5.9562545191612397</v>
      </c>
      <c r="AL89" s="221">
        <v>1.92516268980477</v>
      </c>
      <c r="AM89" s="221">
        <v>5.4229934924078096</v>
      </c>
      <c r="AN89" s="221">
        <v>0.81344902386117202</v>
      </c>
      <c r="AO89" s="221">
        <v>4.0310918293564697</v>
      </c>
      <c r="AP89" s="221">
        <v>0.84960231381055695</v>
      </c>
      <c r="AQ89" s="221">
        <v>2.2686189443239302</v>
      </c>
      <c r="AR89" s="221">
        <v>0.34345625451916101</v>
      </c>
      <c r="AS89" s="221">
        <v>1.5817064352856101</v>
      </c>
      <c r="AT89" s="221">
        <v>0.18076644974692699</v>
      </c>
      <c r="AU89" s="221">
        <v>4.2299349240780897</v>
      </c>
      <c r="AV89" s="221">
        <v>0.67787418655097598</v>
      </c>
      <c r="AW89" s="221">
        <v>1.2924801156905299</v>
      </c>
      <c r="AX89" s="221">
        <v>0.206977584960231</v>
      </c>
      <c r="AY89" s="224">
        <v>10.64</v>
      </c>
      <c r="AZ89" s="224">
        <v>1218</v>
      </c>
      <c r="BA89" s="224">
        <v>85.77</v>
      </c>
      <c r="BB89" s="224">
        <v>65.117800000000003</v>
      </c>
      <c r="BC89" s="224">
        <v>0</v>
      </c>
      <c r="BD89" s="221">
        <v>7.9493970555807003</v>
      </c>
      <c r="BE89" s="224">
        <v>2.0750000000000001E-2</v>
      </c>
      <c r="BF89" s="221">
        <v>6.8246315406114005E-2</v>
      </c>
      <c r="BG89" s="221">
        <v>0.22924437907697501</v>
      </c>
      <c r="BH89" s="221">
        <v>0.59554989999999997</v>
      </c>
      <c r="BI89" s="221">
        <v>5.7241600000000011E-2</v>
      </c>
      <c r="BJ89" s="221">
        <v>0.23353119999999997</v>
      </c>
      <c r="BK89" s="221">
        <v>0.34824509999999997</v>
      </c>
      <c r="BL89" s="221">
        <v>3.1122000000000004E-2</v>
      </c>
      <c r="BM89" s="221">
        <v>0.32163800000000003</v>
      </c>
      <c r="BN89" s="221">
        <v>0.26142479999999996</v>
      </c>
      <c r="BO89" s="221">
        <v>0.13874399999999998</v>
      </c>
      <c r="BP89" s="221">
        <v>5.4417000000000007E-2</v>
      </c>
      <c r="BQ89" s="221">
        <v>1.0870300000000001E-2</v>
      </c>
      <c r="BR89" s="221">
        <v>1.3517150216919731E-2</v>
      </c>
      <c r="BS89" s="221">
        <v>1.271014099783075E-3</v>
      </c>
      <c r="BT89" s="221">
        <v>8.3213620751988356E-3</v>
      </c>
      <c r="BU89" s="221">
        <v>1.20997830802603</v>
      </c>
      <c r="BV89" s="221">
        <v>8.7606381055676099</v>
      </c>
      <c r="BW89" s="221">
        <v>0.38069414316702799</v>
      </c>
      <c r="BX89" s="221">
        <v>14.1404555314534</v>
      </c>
      <c r="BY89" s="221">
        <v>1.5949023861171401</v>
      </c>
      <c r="BZ89" s="221">
        <v>14.1563539407086</v>
      </c>
      <c r="CA89" s="221">
        <v>1.73785249457701</v>
      </c>
      <c r="CB89" s="221">
        <v>3.8370126804014801</v>
      </c>
      <c r="CC89" s="221">
        <v>0.53343275488069397</v>
      </c>
      <c r="CD89" s="221">
        <v>1.0895553145336201</v>
      </c>
      <c r="CE89" s="221">
        <v>0.34305585683297202</v>
      </c>
      <c r="CF89" s="221">
        <v>1.5697080621836601</v>
      </c>
      <c r="CG89" s="221">
        <v>0.40026030368763599</v>
      </c>
      <c r="CH89" s="221">
        <v>0.11531724511930599</v>
      </c>
      <c r="CI89" s="221">
        <v>0.50759219088937102</v>
      </c>
      <c r="CJ89" s="221">
        <v>6.3367678958785201E-2</v>
      </c>
      <c r="CK89" s="221">
        <v>0.327727765726681</v>
      </c>
      <c r="CL89" s="221">
        <v>7.3745480838756303E-2</v>
      </c>
      <c r="CM89" s="221">
        <v>0.19056399132321014</v>
      </c>
      <c r="CN89" s="221">
        <v>3.3212219812002897E-2</v>
      </c>
      <c r="CO89" s="221">
        <v>0.134603217642806</v>
      </c>
      <c r="CP89" s="221">
        <v>1.9649313087490999E-2</v>
      </c>
      <c r="CQ89" s="221">
        <v>0.39761388286334098</v>
      </c>
      <c r="CR89" s="221">
        <v>0.100732104121475</v>
      </c>
      <c r="CS89" s="221">
        <v>0.47731290672451199</v>
      </c>
      <c r="CT89" s="221">
        <v>1.9745661605206102E-2</v>
      </c>
    </row>
    <row r="90" spans="1:98" x14ac:dyDescent="0.35">
      <c r="A90" s="301" t="s">
        <v>1491</v>
      </c>
      <c r="B90" s="222">
        <v>1959</v>
      </c>
      <c r="C90" s="224">
        <v>-1</v>
      </c>
      <c r="D90" s="221">
        <v>48.712000000000003</v>
      </c>
      <c r="E90" s="221">
        <v>2.605</v>
      </c>
      <c r="F90" s="221">
        <v>12.625</v>
      </c>
      <c r="G90" s="221">
        <v>7.2999999999999995E-2</v>
      </c>
      <c r="H90" s="221">
        <v>0.93500000000000005</v>
      </c>
      <c r="I90" s="221">
        <v>10.489000000000001</v>
      </c>
      <c r="J90" s="221">
        <v>0.17799999999999999</v>
      </c>
      <c r="K90" s="221">
        <v>10.412000000000001</v>
      </c>
      <c r="L90" s="221">
        <v>10.744999999999999</v>
      </c>
      <c r="M90" s="221">
        <v>2.2000000000000002</v>
      </c>
      <c r="N90" s="222">
        <v>1.7156643731570002E-2</v>
      </c>
      <c r="O90" s="221">
        <v>0.499</v>
      </c>
      <c r="P90" s="221">
        <v>0.25800000000000001</v>
      </c>
      <c r="Q90" s="222">
        <v>5.9556786703601101E-2</v>
      </c>
      <c r="R90" s="222">
        <v>1.67098561343937E-2</v>
      </c>
      <c r="S90" s="222">
        <v>0.23921007952819201</v>
      </c>
      <c r="T90" s="221">
        <v>100.063633366098</v>
      </c>
      <c r="U90" s="221">
        <v>227.84066008584799</v>
      </c>
      <c r="V90" s="224">
        <v>0.26700000000000002</v>
      </c>
      <c r="W90" s="221">
        <v>4.6730469875290197</v>
      </c>
      <c r="X90" s="221">
        <v>2.9926602310597699</v>
      </c>
      <c r="Y90" s="221">
        <v>24.7430971316236</v>
      </c>
      <c r="Z90" s="221">
        <v>293.18202126709002</v>
      </c>
      <c r="AA90" s="221">
        <v>9.5165758198552393</v>
      </c>
      <c r="AB90" s="221">
        <v>383.42418014475902</v>
      </c>
      <c r="AC90" s="221">
        <v>23.7691001697793</v>
      </c>
      <c r="AD90" s="221">
        <v>162.79152890715801</v>
      </c>
      <c r="AE90" s="221">
        <v>21.678134214994198</v>
      </c>
      <c r="AF90" s="221">
        <v>89.872099885775597</v>
      </c>
      <c r="AG90" s="221">
        <v>15.7179876686623</v>
      </c>
      <c r="AH90" s="221">
        <v>36.332767402376902</v>
      </c>
      <c r="AI90" s="221">
        <v>5.3703869180591601</v>
      </c>
      <c r="AJ90" s="221">
        <v>24.055044231972101</v>
      </c>
      <c r="AK90" s="221">
        <v>8.4532213385756396</v>
      </c>
      <c r="AL90" s="221">
        <v>1.8050218925922601</v>
      </c>
      <c r="AM90" s="221">
        <v>4.8521133053346404</v>
      </c>
      <c r="AN90" s="221">
        <v>0.79528192297381795</v>
      </c>
      <c r="AO90" s="221">
        <v>4.2980966848360298</v>
      </c>
      <c r="AP90" s="221">
        <v>1.0990974890537</v>
      </c>
      <c r="AQ90" s="221">
        <v>2.1892592261638799</v>
      </c>
      <c r="AR90" s="221">
        <v>0.291305513358949</v>
      </c>
      <c r="AS90" s="221">
        <v>2.2518094897685601</v>
      </c>
      <c r="AT90" s="221">
        <v>0.43963899562148201</v>
      </c>
      <c r="AU90" s="221">
        <v>4.3159681887230796</v>
      </c>
      <c r="AV90" s="221">
        <v>1.2241980162630699</v>
      </c>
      <c r="AW90" s="221">
        <v>1.4297203109641701</v>
      </c>
      <c r="AX90" s="221">
        <v>0.518273612724511</v>
      </c>
      <c r="AY90" s="224">
        <v>11.91</v>
      </c>
      <c r="AZ90" s="224">
        <v>1216</v>
      </c>
      <c r="BA90" s="224">
        <v>85.3</v>
      </c>
      <c r="BB90" s="224">
        <v>63.898699999999998</v>
      </c>
      <c r="BC90" s="224">
        <v>0</v>
      </c>
      <c r="BD90" s="221">
        <v>15.948846206009399</v>
      </c>
      <c r="BE90" s="224">
        <v>1.3350000000000001E-2</v>
      </c>
      <c r="BF90" s="221">
        <v>8.9255197461804298E-2</v>
      </c>
      <c r="BG90" s="221">
        <v>0.321112442792713</v>
      </c>
      <c r="BH90" s="221">
        <v>0.58941520000000003</v>
      </c>
      <c r="BI90" s="221">
        <v>6.6687999999999997E-2</v>
      </c>
      <c r="BJ90" s="221">
        <v>0.2562875</v>
      </c>
      <c r="BK90" s="221">
        <v>0.34718589999999999</v>
      </c>
      <c r="BL90" s="221">
        <v>2.8408800000000001E-2</v>
      </c>
      <c r="BM90" s="221">
        <v>0.30403040000000003</v>
      </c>
      <c r="BN90" s="221">
        <v>0.25143299999999996</v>
      </c>
      <c r="BO90" s="221">
        <v>0.15509999999999999</v>
      </c>
      <c r="BP90" s="221">
        <v>7.2604500000000002E-2</v>
      </c>
      <c r="BQ90" s="221">
        <v>7.5594000000000008E-3</v>
      </c>
      <c r="BR90" s="221">
        <v>1.250096952908587E-2</v>
      </c>
      <c r="BS90" s="221">
        <v>2.0887320167992125E-3</v>
      </c>
      <c r="BT90" s="221">
        <v>1.107542668215529E-2</v>
      </c>
      <c r="BU90" s="221">
        <v>1.18766866231793</v>
      </c>
      <c r="BV90" s="221">
        <v>9.0886426592797793</v>
      </c>
      <c r="BW90" s="221">
        <v>0.51389509427218305</v>
      </c>
      <c r="BX90" s="221">
        <v>19.171209007238001</v>
      </c>
      <c r="BY90" s="221">
        <v>1.6162988115449901</v>
      </c>
      <c r="BZ90" s="221">
        <v>15.790778303994299</v>
      </c>
      <c r="CA90" s="221">
        <v>2.8354999553212399</v>
      </c>
      <c r="CB90" s="221">
        <v>5.0238503836148602</v>
      </c>
      <c r="CC90" s="221">
        <v>0.80947636493610997</v>
      </c>
      <c r="CD90" s="221">
        <v>1.3842784380305599</v>
      </c>
      <c r="CE90" s="221">
        <v>0.37539004557233502</v>
      </c>
      <c r="CF90" s="221">
        <v>1.5274953087302301</v>
      </c>
      <c r="CG90" s="221">
        <v>0.56805647395228298</v>
      </c>
      <c r="CH90" s="221">
        <v>0.10812081136627701</v>
      </c>
      <c r="CI90" s="221">
        <v>0.45415780537932299</v>
      </c>
      <c r="CJ90" s="221">
        <v>6.1952461799660401E-2</v>
      </c>
      <c r="CK90" s="221">
        <v>0.349435260477169</v>
      </c>
      <c r="CL90" s="221">
        <v>9.5401662049861502E-2</v>
      </c>
      <c r="CM90" s="221">
        <v>0.18389777499776591</v>
      </c>
      <c r="CN90" s="221">
        <v>2.81692431418104E-2</v>
      </c>
      <c r="CO90" s="221">
        <v>0.19162898757930499</v>
      </c>
      <c r="CP90" s="221">
        <v>4.7788758824054998E-2</v>
      </c>
      <c r="CQ90" s="221">
        <v>0.40570100973996998</v>
      </c>
      <c r="CR90" s="221">
        <v>0.181915825216692</v>
      </c>
      <c r="CS90" s="221">
        <v>0.52799571083906705</v>
      </c>
      <c r="CT90" s="221">
        <v>4.9443302653918303E-2</v>
      </c>
    </row>
    <row r="91" spans="1:98" x14ac:dyDescent="0.35">
      <c r="A91" s="301" t="s">
        <v>1492</v>
      </c>
      <c r="B91" s="222">
        <v>1959</v>
      </c>
      <c r="C91" s="224">
        <v>-1</v>
      </c>
      <c r="D91" s="221">
        <v>47.741999999999997</v>
      </c>
      <c r="E91" s="221">
        <v>2.863</v>
      </c>
      <c r="F91" s="221">
        <v>11.429</v>
      </c>
      <c r="G91" s="221">
        <v>7.0999999999999994E-2</v>
      </c>
      <c r="H91" s="221">
        <v>1.292</v>
      </c>
      <c r="I91" s="221">
        <v>10.176</v>
      </c>
      <c r="J91" s="221">
        <v>0.13900000000000001</v>
      </c>
      <c r="K91" s="221">
        <v>12.246</v>
      </c>
      <c r="L91" s="221">
        <v>11.086</v>
      </c>
      <c r="M91" s="221">
        <v>2.1429999999999998</v>
      </c>
      <c r="N91" s="222">
        <v>1.0826115922718199E-3</v>
      </c>
      <c r="O91" s="221">
        <v>0.36099999999999999</v>
      </c>
      <c r="P91" s="221">
        <v>0.45200000000000001</v>
      </c>
      <c r="Q91" s="222">
        <v>6.7455029980013306E-2</v>
      </c>
      <c r="R91" s="222">
        <v>1.1075949367088601E-2</v>
      </c>
      <c r="S91" s="222">
        <v>0.14432698201199201</v>
      </c>
      <c r="T91" s="221">
        <v>100.22394057295099</v>
      </c>
      <c r="U91" s="221"/>
      <c r="V91" s="221"/>
      <c r="W91" s="221"/>
      <c r="X91" s="221"/>
      <c r="Y91" s="221">
        <v>26.1075949367089</v>
      </c>
      <c r="Z91" s="221">
        <v>290.76449033977298</v>
      </c>
      <c r="AA91" s="221">
        <v>5.4380413057961396</v>
      </c>
      <c r="AB91" s="221">
        <v>222.46835443038</v>
      </c>
      <c r="AC91" s="221">
        <v>18.9373750832778</v>
      </c>
      <c r="AD91" s="221">
        <v>123.276149233844</v>
      </c>
      <c r="AE91" s="221">
        <v>10.3680879413724</v>
      </c>
      <c r="AF91" s="221">
        <v>72.793137908061297</v>
      </c>
      <c r="AG91" s="221">
        <v>11.7671552298468</v>
      </c>
      <c r="AH91" s="221">
        <v>24.9500333111259</v>
      </c>
      <c r="AI91" s="221">
        <v>3.7141905396402399</v>
      </c>
      <c r="AJ91" s="221">
        <v>19.661892071952</v>
      </c>
      <c r="AK91" s="221">
        <v>4.47201865423051</v>
      </c>
      <c r="AL91" s="221">
        <v>1.7238507661558999</v>
      </c>
      <c r="AM91" s="221">
        <v>4.4387075283144597</v>
      </c>
      <c r="AN91" s="221">
        <v>0.67371752165223198</v>
      </c>
      <c r="AO91" s="221">
        <v>3.8724183877415101</v>
      </c>
      <c r="AP91" s="221">
        <v>0.76282478347768201</v>
      </c>
      <c r="AQ91" s="221">
        <v>1.9570286475682901</v>
      </c>
      <c r="AR91" s="221">
        <v>0.29313790806129197</v>
      </c>
      <c r="AS91" s="221">
        <v>1.2075283144570299</v>
      </c>
      <c r="AT91" s="221">
        <v>0.229846768820786</v>
      </c>
      <c r="AU91" s="221">
        <v>2.8397734843437701</v>
      </c>
      <c r="AV91" s="221">
        <v>0.64873417721519</v>
      </c>
      <c r="AW91" s="221"/>
      <c r="AX91" s="221">
        <v>0.24900066622251801</v>
      </c>
      <c r="AY91" s="224">
        <v>20.079999999999998</v>
      </c>
      <c r="AZ91" s="224">
        <v>1302</v>
      </c>
      <c r="BA91" s="224">
        <v>87.79</v>
      </c>
      <c r="BB91" s="224">
        <v>68.211399999999998</v>
      </c>
      <c r="BC91" s="224">
        <v>1</v>
      </c>
      <c r="BD91" s="221"/>
      <c r="BE91" s="221"/>
      <c r="BF91" s="221"/>
      <c r="BG91" s="221"/>
      <c r="BH91" s="221">
        <v>0.57767819999999992</v>
      </c>
      <c r="BI91" s="221">
        <v>7.3292800000000005E-2</v>
      </c>
      <c r="BJ91" s="221">
        <v>0.23200869999999998</v>
      </c>
      <c r="BK91" s="221">
        <v>0.3368256</v>
      </c>
      <c r="BL91" s="221">
        <v>2.2184400000000003E-2</v>
      </c>
      <c r="BM91" s="221">
        <v>0.35758319999999999</v>
      </c>
      <c r="BN91" s="221">
        <v>0.25941239999999999</v>
      </c>
      <c r="BO91" s="221">
        <v>0.15108149999999998</v>
      </c>
      <c r="BP91" s="221">
        <v>5.2525500000000003E-2</v>
      </c>
      <c r="BQ91" s="221">
        <v>1.3243600000000001E-2</v>
      </c>
      <c r="BR91" s="221">
        <v>1.4158810792804791E-2</v>
      </c>
      <c r="BS91" s="221">
        <v>1.3844936708860751E-3</v>
      </c>
      <c r="BT91" s="221">
        <v>6.68233926715523E-3</v>
      </c>
      <c r="BU91" s="221">
        <v>1.25316455696203</v>
      </c>
      <c r="BV91" s="221">
        <v>9.0136992005329795</v>
      </c>
      <c r="BW91" s="221">
        <v>0.293654230512991</v>
      </c>
      <c r="BX91" s="221">
        <v>11.123417721519001</v>
      </c>
      <c r="BY91" s="221">
        <v>1.28774150566289</v>
      </c>
      <c r="BZ91" s="221">
        <v>11.9577864756829</v>
      </c>
      <c r="CA91" s="221">
        <v>1.3561459027315099</v>
      </c>
      <c r="CB91" s="221">
        <v>4.0691364090606301</v>
      </c>
      <c r="CC91" s="221">
        <v>0.60600849433710902</v>
      </c>
      <c r="CD91" s="221">
        <v>0.95059626915389805</v>
      </c>
      <c r="CE91" s="221">
        <v>0.259621918720853</v>
      </c>
      <c r="CF91" s="221">
        <v>1.24853014656895</v>
      </c>
      <c r="CG91" s="221">
        <v>0.30051965356429</v>
      </c>
      <c r="CH91" s="221">
        <v>0.103258660892738</v>
      </c>
      <c r="CI91" s="221">
        <v>0.41546302465023299</v>
      </c>
      <c r="CJ91" s="221">
        <v>5.2482594936708898E-2</v>
      </c>
      <c r="CK91" s="221">
        <v>0.31482761492338401</v>
      </c>
      <c r="CL91" s="221">
        <v>6.6213191205862804E-2</v>
      </c>
      <c r="CM91" s="221">
        <v>0.16439040639573638</v>
      </c>
      <c r="CN91" s="221">
        <v>2.8346435709526999E-2</v>
      </c>
      <c r="CO91" s="221">
        <v>0.102760659560293</v>
      </c>
      <c r="CP91" s="221">
        <v>2.4984343770819501E-2</v>
      </c>
      <c r="CQ91" s="221">
        <v>0.266938707528314</v>
      </c>
      <c r="CR91" s="221">
        <v>9.6401898734177205E-2</v>
      </c>
      <c r="CS91" s="221"/>
      <c r="CT91" s="221">
        <v>2.3754663557628199E-2</v>
      </c>
    </row>
    <row r="92" spans="1:98" x14ac:dyDescent="0.35">
      <c r="A92" s="301" t="s">
        <v>1493</v>
      </c>
      <c r="B92" s="222">
        <v>1959</v>
      </c>
      <c r="C92" s="224">
        <v>-1</v>
      </c>
      <c r="D92" s="221">
        <v>49.817999999999998</v>
      </c>
      <c r="E92" s="221">
        <v>1.962</v>
      </c>
      <c r="F92" s="221">
        <v>12.112</v>
      </c>
      <c r="G92" s="221">
        <v>5.2999999999999999E-2</v>
      </c>
      <c r="H92" s="221">
        <v>1.0649999999999999</v>
      </c>
      <c r="I92" s="221">
        <v>10.378</v>
      </c>
      <c r="J92" s="221">
        <v>0.23300000000000001</v>
      </c>
      <c r="K92" s="221">
        <v>9.4280000000000008</v>
      </c>
      <c r="L92" s="221">
        <v>12.708</v>
      </c>
      <c r="M92" s="221">
        <v>1.7130000000000001</v>
      </c>
      <c r="N92" s="222"/>
      <c r="O92" s="221">
        <v>0.312</v>
      </c>
      <c r="P92" s="221">
        <v>0.217</v>
      </c>
      <c r="Q92" s="222">
        <v>4.3474256240213699E-2</v>
      </c>
      <c r="R92" s="222">
        <v>1.3815971262779799E-2</v>
      </c>
      <c r="S92" s="222">
        <v>0.18122122133186</v>
      </c>
      <c r="T92" s="221">
        <v>99.237511448834894</v>
      </c>
      <c r="U92" s="221"/>
      <c r="V92" s="221"/>
      <c r="W92" s="221"/>
      <c r="X92" s="221"/>
      <c r="Y92" s="221">
        <v>27.926683245832201</v>
      </c>
      <c r="Z92" s="221">
        <v>274.41282122133202</v>
      </c>
      <c r="AA92" s="221">
        <v>4.1079487887998498</v>
      </c>
      <c r="AB92" s="221">
        <v>206.01455282306301</v>
      </c>
      <c r="AC92" s="221">
        <v>15.934420189739299</v>
      </c>
      <c r="AD92" s="221">
        <v>105.517177857603</v>
      </c>
      <c r="AE92" s="221">
        <v>9.1461729759602104</v>
      </c>
      <c r="AF92" s="221">
        <v>70.691719627889796</v>
      </c>
      <c r="AG92" s="221">
        <v>9.1738049184857697</v>
      </c>
      <c r="AH92" s="221">
        <v>22.823984526112199</v>
      </c>
      <c r="AI92" s="221">
        <v>2.5145067698259198</v>
      </c>
      <c r="AJ92" s="221">
        <v>17.1962788984066</v>
      </c>
      <c r="AK92" s="221">
        <v>4.4855853366491703</v>
      </c>
      <c r="AL92" s="221">
        <v>1.51054619139725</v>
      </c>
      <c r="AM92" s="221">
        <v>5.2869116698903902</v>
      </c>
      <c r="AN92" s="221">
        <v>0.49737496546007198</v>
      </c>
      <c r="AO92" s="221">
        <v>3.67504835589942</v>
      </c>
      <c r="AP92" s="221">
        <v>0.97632863590310404</v>
      </c>
      <c r="AQ92" s="221">
        <v>1.5197568389057801</v>
      </c>
      <c r="AR92" s="221">
        <v>0.28553007276411502</v>
      </c>
      <c r="AS92" s="221">
        <v>1.07764575849682</v>
      </c>
      <c r="AT92" s="221">
        <v>0.165791655153357</v>
      </c>
      <c r="AU92" s="221">
        <v>2.4500322372662802</v>
      </c>
      <c r="AV92" s="221">
        <v>0.377636547849314</v>
      </c>
      <c r="AW92" s="221">
        <v>0.49737496546007198</v>
      </c>
      <c r="AX92" s="221">
        <v>0.21184489269595599</v>
      </c>
      <c r="AY92" s="224">
        <v>8.57</v>
      </c>
      <c r="AZ92" s="224">
        <v>1224</v>
      </c>
      <c r="BA92" s="224">
        <v>83.7</v>
      </c>
      <c r="BB92" s="224">
        <v>61.829900000000002</v>
      </c>
      <c r="BC92" s="224">
        <v>0</v>
      </c>
      <c r="BD92" s="221"/>
      <c r="BE92" s="221"/>
      <c r="BF92" s="221"/>
      <c r="BG92" s="221"/>
      <c r="BH92" s="221">
        <v>0.60279779999999994</v>
      </c>
      <c r="BI92" s="221">
        <v>5.02272E-2</v>
      </c>
      <c r="BJ92" s="221">
        <v>0.2458736</v>
      </c>
      <c r="BK92" s="221">
        <v>0.34351179999999998</v>
      </c>
      <c r="BL92" s="221">
        <v>3.7186800000000006E-2</v>
      </c>
      <c r="BM92" s="221">
        <v>0.27529760000000003</v>
      </c>
      <c r="BN92" s="221">
        <v>0.29736719999999994</v>
      </c>
      <c r="BO92" s="221">
        <v>0.1207665</v>
      </c>
      <c r="BP92" s="221">
        <v>4.5396000000000006E-2</v>
      </c>
      <c r="BQ92" s="221">
        <v>6.3581000000000002E-3</v>
      </c>
      <c r="BR92" s="221">
        <v>9.1252463848208541E-3</v>
      </c>
      <c r="BS92" s="221">
        <v>1.7269964078474749E-3</v>
      </c>
      <c r="BT92" s="221">
        <v>8.3905425476651189E-3</v>
      </c>
      <c r="BU92" s="221">
        <v>1.3404807957999401</v>
      </c>
      <c r="BV92" s="221">
        <v>8.5067974578612908</v>
      </c>
      <c r="BW92" s="221">
        <v>0.22182923459519199</v>
      </c>
      <c r="BX92" s="221">
        <v>10.3007276411532</v>
      </c>
      <c r="BY92" s="221">
        <v>1.08354057290228</v>
      </c>
      <c r="BZ92" s="221">
        <v>10.235166252187501</v>
      </c>
      <c r="CA92" s="221">
        <v>1.1963194252556</v>
      </c>
      <c r="CB92" s="221">
        <v>3.9516671271990398</v>
      </c>
      <c r="CC92" s="221">
        <v>0.47245095330201697</v>
      </c>
      <c r="CD92" s="221">
        <v>0.86959381044487405</v>
      </c>
      <c r="CE92" s="221">
        <v>0.17576402321083201</v>
      </c>
      <c r="CF92" s="221">
        <v>1.09196371004882</v>
      </c>
      <c r="CG92" s="221">
        <v>0.30143133462282401</v>
      </c>
      <c r="CH92" s="221">
        <v>9.0481716864695597E-2</v>
      </c>
      <c r="CI92" s="221">
        <v>0.49485493230174099</v>
      </c>
      <c r="CJ92" s="221">
        <v>3.87455098093396E-2</v>
      </c>
      <c r="CK92" s="221">
        <v>0.29878143133462298</v>
      </c>
      <c r="CL92" s="221">
        <v>8.4745325596389406E-2</v>
      </c>
      <c r="CM92" s="221">
        <v>0.12765957446808554</v>
      </c>
      <c r="CN92" s="221">
        <v>2.7610758036289901E-2</v>
      </c>
      <c r="CO92" s="221">
        <v>9.1707654048079595E-2</v>
      </c>
      <c r="CP92" s="221">
        <v>1.8021552915169901E-2</v>
      </c>
      <c r="CQ92" s="221">
        <v>0.23030303030303001</v>
      </c>
      <c r="CR92" s="221">
        <v>5.6116791010408E-2</v>
      </c>
      <c r="CS92" s="221">
        <v>0.183680574744405</v>
      </c>
      <c r="CT92" s="221">
        <v>2.02100027631942E-2</v>
      </c>
    </row>
    <row r="93" spans="1:98" x14ac:dyDescent="0.35">
      <c r="A93" s="301" t="s">
        <v>1494</v>
      </c>
      <c r="B93" s="222">
        <v>1959</v>
      </c>
      <c r="C93" s="224">
        <v>-1</v>
      </c>
      <c r="D93" s="221">
        <v>49.936999999999998</v>
      </c>
      <c r="E93" s="221">
        <v>2.1059999999999999</v>
      </c>
      <c r="F93" s="221">
        <v>11.58</v>
      </c>
      <c r="G93" s="221">
        <v>7.2999999999999995E-2</v>
      </c>
      <c r="H93" s="221">
        <v>1.1060000000000001</v>
      </c>
      <c r="I93" s="221">
        <v>10.367000000000001</v>
      </c>
      <c r="J93" s="221">
        <v>0.18</v>
      </c>
      <c r="K93" s="221">
        <v>9.8539999999999992</v>
      </c>
      <c r="L93" s="221">
        <v>12.602</v>
      </c>
      <c r="M93" s="221">
        <v>1.6739999999999999</v>
      </c>
      <c r="N93" s="222">
        <v>2.5377478624704401E-2</v>
      </c>
      <c r="O93" s="221">
        <v>0.29299999999999998</v>
      </c>
      <c r="P93" s="221">
        <v>0.22900000000000001</v>
      </c>
      <c r="Q93" s="222">
        <v>3.45643078042569E-2</v>
      </c>
      <c r="R93" s="222">
        <v>1.0369292341277101E-2</v>
      </c>
      <c r="S93" s="222">
        <v>0.16377945242859701</v>
      </c>
      <c r="T93" s="221">
        <v>100.23509053119901</v>
      </c>
      <c r="U93" s="221"/>
      <c r="V93" s="221"/>
      <c r="W93" s="221"/>
      <c r="X93" s="221"/>
      <c r="Y93" s="221">
        <v>29.352374022193899</v>
      </c>
      <c r="Z93" s="221">
        <v>271.63907585956002</v>
      </c>
      <c r="AA93" s="221">
        <v>6.6945606694560702</v>
      </c>
      <c r="AB93" s="221">
        <v>245.94324176823699</v>
      </c>
      <c r="AC93" s="221">
        <v>15.5721302528652</v>
      </c>
      <c r="AD93" s="221">
        <v>103.70201928324499</v>
      </c>
      <c r="AE93" s="221">
        <v>8.6592686920138302</v>
      </c>
      <c r="AF93" s="221">
        <v>68.091686374386001</v>
      </c>
      <c r="AG93" s="221">
        <v>9.0140076405312008</v>
      </c>
      <c r="AH93" s="221">
        <v>21.611788248135401</v>
      </c>
      <c r="AI93" s="221">
        <v>2.4922685100964199</v>
      </c>
      <c r="AJ93" s="221">
        <v>17.218482808804801</v>
      </c>
      <c r="AK93" s="221">
        <v>4.3023467345824997</v>
      </c>
      <c r="AL93" s="221">
        <v>1.56448972166636</v>
      </c>
      <c r="AM93" s="221">
        <v>4.2204839003092598</v>
      </c>
      <c r="AN93" s="221">
        <v>0.44569765326541799</v>
      </c>
      <c r="AO93" s="221">
        <v>3.3654720756776402</v>
      </c>
      <c r="AP93" s="221">
        <v>0.77314899035837703</v>
      </c>
      <c r="AQ93" s="221">
        <v>1.82826996543569</v>
      </c>
      <c r="AR93" s="221">
        <v>0.34655266509004901</v>
      </c>
      <c r="AS93" s="221">
        <v>1.3461888302710601</v>
      </c>
      <c r="AT93" s="221">
        <v>0.23103511006003299</v>
      </c>
      <c r="AU93" s="221">
        <v>3.4746225213752999</v>
      </c>
      <c r="AV93" s="221">
        <v>0.52756048753865703</v>
      </c>
      <c r="AW93" s="221">
        <v>0.79134073130798599</v>
      </c>
      <c r="AX93" s="221">
        <v>0.43660178279061301</v>
      </c>
      <c r="AY93" s="224">
        <v>9.94</v>
      </c>
      <c r="AZ93" s="224">
        <v>1235</v>
      </c>
      <c r="BA93" s="224">
        <v>84.32</v>
      </c>
      <c r="BB93" s="224">
        <v>62.892000000000003</v>
      </c>
      <c r="BC93" s="224">
        <v>0</v>
      </c>
      <c r="BD93" s="221"/>
      <c r="BE93" s="221"/>
      <c r="BF93" s="221"/>
      <c r="BG93" s="221"/>
      <c r="BH93" s="221">
        <v>0.60423769999999999</v>
      </c>
      <c r="BI93" s="221">
        <v>5.3913599999999999E-2</v>
      </c>
      <c r="BJ93" s="221">
        <v>0.23507399999999998</v>
      </c>
      <c r="BK93" s="221">
        <v>0.3431477</v>
      </c>
      <c r="BL93" s="221">
        <v>2.8728000000000004E-2</v>
      </c>
      <c r="BM93" s="221">
        <v>0.28773679999999996</v>
      </c>
      <c r="BN93" s="221">
        <v>0.29488679999999995</v>
      </c>
      <c r="BO93" s="221">
        <v>0.11801699999999998</v>
      </c>
      <c r="BP93" s="221">
        <v>4.2631500000000003E-2</v>
      </c>
      <c r="BQ93" s="221">
        <v>6.7097000000000007E-3</v>
      </c>
      <c r="BR93" s="221">
        <v>7.2550482081135221E-3</v>
      </c>
      <c r="BS93" s="221">
        <v>1.2961615426596376E-3</v>
      </c>
      <c r="BT93" s="221">
        <v>7.5829886474440417E-3</v>
      </c>
      <c r="BU93" s="221">
        <v>1.4089139530653101</v>
      </c>
      <c r="BV93" s="221">
        <v>8.4208113516463499</v>
      </c>
      <c r="BW93" s="221">
        <v>0.36150627615062803</v>
      </c>
      <c r="BX93" s="221">
        <v>12.2971620884119</v>
      </c>
      <c r="BY93" s="221">
        <v>1.0589048571948301</v>
      </c>
      <c r="BZ93" s="221">
        <v>10.059095870474801</v>
      </c>
      <c r="CA93" s="221">
        <v>1.1326323449154101</v>
      </c>
      <c r="CB93" s="221">
        <v>3.8063252683281799</v>
      </c>
      <c r="CC93" s="221">
        <v>0.46422139348735703</v>
      </c>
      <c r="CD93" s="221">
        <v>0.82340913225395695</v>
      </c>
      <c r="CE93" s="221">
        <v>0.17420956885573999</v>
      </c>
      <c r="CF93" s="221">
        <v>1.09337365835911</v>
      </c>
      <c r="CG93" s="221">
        <v>0.28911770056394398</v>
      </c>
      <c r="CH93" s="221">
        <v>9.3712934327815203E-2</v>
      </c>
      <c r="CI93" s="221">
        <v>0.39503729306894703</v>
      </c>
      <c r="CJ93" s="221">
        <v>3.4719847189375999E-2</v>
      </c>
      <c r="CK93" s="221">
        <v>0.27361287975259202</v>
      </c>
      <c r="CL93" s="221">
        <v>6.7109332363107205E-2</v>
      </c>
      <c r="CM93" s="221">
        <v>0.15357467709659797</v>
      </c>
      <c r="CN93" s="221">
        <v>3.3511642714207701E-2</v>
      </c>
      <c r="CO93" s="221">
        <v>0.11456066945606699</v>
      </c>
      <c r="CP93" s="221">
        <v>2.5113516463525599E-2</v>
      </c>
      <c r="CQ93" s="221">
        <v>0.32661451700927802</v>
      </c>
      <c r="CR93" s="221">
        <v>7.8395488448244496E-2</v>
      </c>
      <c r="CS93" s="221">
        <v>0.29224213207203897</v>
      </c>
      <c r="CT93" s="221">
        <v>4.1651810078224501E-2</v>
      </c>
    </row>
    <row r="94" spans="1:98" x14ac:dyDescent="0.35">
      <c r="A94" s="301" t="s">
        <v>1495</v>
      </c>
      <c r="B94" s="222">
        <v>1959</v>
      </c>
      <c r="C94" s="224">
        <v>-1</v>
      </c>
      <c r="D94" s="221">
        <v>49.395000000000003</v>
      </c>
      <c r="E94" s="221">
        <v>2.173</v>
      </c>
      <c r="F94" s="221">
        <v>11.691000000000001</v>
      </c>
      <c r="G94" s="221">
        <v>7.0999999999999994E-2</v>
      </c>
      <c r="H94" s="221">
        <v>1.2410000000000001</v>
      </c>
      <c r="I94" s="221">
        <v>10.218</v>
      </c>
      <c r="J94" s="221">
        <v>0.16800000000000001</v>
      </c>
      <c r="K94" s="221">
        <v>12.045</v>
      </c>
      <c r="L94" s="221">
        <v>10.284000000000001</v>
      </c>
      <c r="M94" s="221">
        <v>2.0409999999999999</v>
      </c>
      <c r="N94" s="222">
        <v>1.7546763780831E-2</v>
      </c>
      <c r="O94" s="221">
        <v>0.39500000000000002</v>
      </c>
      <c r="P94" s="221">
        <v>0.27800000000000002</v>
      </c>
      <c r="Q94" s="222">
        <v>4.74259228604536E-2</v>
      </c>
      <c r="R94" s="222">
        <v>1.46498924019202E-2</v>
      </c>
      <c r="S94" s="222">
        <v>0.12317922529382599</v>
      </c>
      <c r="T94" s="221">
        <v>100.202801804337</v>
      </c>
      <c r="U94" s="221"/>
      <c r="V94" s="221"/>
      <c r="W94" s="221"/>
      <c r="X94" s="221"/>
      <c r="Y94" s="221">
        <v>20.3029299784804</v>
      </c>
      <c r="Z94" s="221">
        <v>233.70302929978499</v>
      </c>
      <c r="AA94" s="221">
        <v>7.0766429399106103</v>
      </c>
      <c r="AB94" s="221">
        <v>230.49991723224599</v>
      </c>
      <c r="AC94" s="221">
        <v>16.1231584174806</v>
      </c>
      <c r="AD94" s="221">
        <v>112.79589471941701</v>
      </c>
      <c r="AE94" s="221">
        <v>8.3264360205264101</v>
      </c>
      <c r="AF94" s="221">
        <v>87.129614302267797</v>
      </c>
      <c r="AG94" s="221">
        <v>11.157093196490599</v>
      </c>
      <c r="AH94" s="221">
        <v>22.396954146664498</v>
      </c>
      <c r="AI94" s="221">
        <v>3.1534514153285902</v>
      </c>
      <c r="AJ94" s="221">
        <v>15.287204105280599</v>
      </c>
      <c r="AK94" s="221">
        <v>3.9231915245820201</v>
      </c>
      <c r="AL94" s="221">
        <v>1.4732660155603401</v>
      </c>
      <c r="AM94" s="221">
        <v>4.1135573580533</v>
      </c>
      <c r="AN94" s="221">
        <v>0.69524913093858598</v>
      </c>
      <c r="AO94" s="221">
        <v>3.5672901837444102</v>
      </c>
      <c r="AP94" s="221">
        <v>0.85250786293659997</v>
      </c>
      <c r="AQ94" s="221">
        <v>2.2430061248137698</v>
      </c>
      <c r="AR94" s="221">
        <v>0.14153285879821201</v>
      </c>
      <c r="AS94" s="221">
        <v>1.34911438503559</v>
      </c>
      <c r="AT94" s="221">
        <v>0.20857473928157599</v>
      </c>
      <c r="AU94" s="221">
        <v>3.2362191690117501</v>
      </c>
      <c r="AV94" s="221">
        <v>0.587651051150472</v>
      </c>
      <c r="AW94" s="221">
        <v>1.2249627545108399</v>
      </c>
      <c r="AX94" s="221">
        <v>0.24830326104949499</v>
      </c>
      <c r="AY94" s="224">
        <v>20.82</v>
      </c>
      <c r="AZ94" s="224">
        <v>1297</v>
      </c>
      <c r="BA94" s="224">
        <v>87.13</v>
      </c>
      <c r="BB94" s="224">
        <v>67.761600000000001</v>
      </c>
      <c r="BC94" s="224">
        <v>0</v>
      </c>
      <c r="BD94" s="221"/>
      <c r="BE94" s="221"/>
      <c r="BF94" s="221"/>
      <c r="BG94" s="221"/>
      <c r="BH94" s="221">
        <v>0.59767950000000003</v>
      </c>
      <c r="BI94" s="221">
        <v>5.5628800000000006E-2</v>
      </c>
      <c r="BJ94" s="221">
        <v>0.23732729999999999</v>
      </c>
      <c r="BK94" s="221">
        <v>0.33821579999999996</v>
      </c>
      <c r="BL94" s="221">
        <v>2.6812800000000005E-2</v>
      </c>
      <c r="BM94" s="221">
        <v>0.35171400000000003</v>
      </c>
      <c r="BN94" s="221">
        <v>0.24064559999999999</v>
      </c>
      <c r="BO94" s="221">
        <v>0.14389049999999998</v>
      </c>
      <c r="BP94" s="221">
        <v>5.747250000000001E-2</v>
      </c>
      <c r="BQ94" s="221">
        <v>8.1454000000000023E-3</v>
      </c>
      <c r="BR94" s="221">
        <v>9.9547012084092099E-3</v>
      </c>
      <c r="BS94" s="221">
        <v>1.831236550240025E-3</v>
      </c>
      <c r="BT94" s="221">
        <v>5.7031981311041436E-3</v>
      </c>
      <c r="BU94" s="221">
        <v>0.974540638967059</v>
      </c>
      <c r="BV94" s="221">
        <v>7.2447939082933299</v>
      </c>
      <c r="BW94" s="221">
        <v>0.38213871875517302</v>
      </c>
      <c r="BX94" s="221">
        <v>11.5249958616123</v>
      </c>
      <c r="BY94" s="221">
        <v>1.0963747723886801</v>
      </c>
      <c r="BZ94" s="221">
        <v>10.9412017877835</v>
      </c>
      <c r="CA94" s="221">
        <v>1.0890978314848501</v>
      </c>
      <c r="CB94" s="221">
        <v>4.8705454394967704</v>
      </c>
      <c r="CC94" s="221">
        <v>0.574590299619269</v>
      </c>
      <c r="CD94" s="221">
        <v>0.85332395298791597</v>
      </c>
      <c r="CE94" s="221">
        <v>0.220426253931468</v>
      </c>
      <c r="CF94" s="221">
        <v>0.97073746068531697</v>
      </c>
      <c r="CG94" s="221">
        <v>0.26363847045191202</v>
      </c>
      <c r="CH94" s="221">
        <v>8.8248634332064202E-2</v>
      </c>
      <c r="CI94" s="221">
        <v>0.385028968713789</v>
      </c>
      <c r="CJ94" s="221">
        <v>5.4159907300115898E-2</v>
      </c>
      <c r="CK94" s="221">
        <v>0.290020691938421</v>
      </c>
      <c r="CL94" s="221">
        <v>7.39976825028969E-2</v>
      </c>
      <c r="CM94" s="221">
        <v>0.18841251448435667</v>
      </c>
      <c r="CN94" s="221">
        <v>1.36862274457871E-2</v>
      </c>
      <c r="CO94" s="221">
        <v>0.11480963416652901</v>
      </c>
      <c r="CP94" s="221">
        <v>2.26720741599073E-2</v>
      </c>
      <c r="CQ94" s="221">
        <v>0.30420460188710502</v>
      </c>
      <c r="CR94" s="221">
        <v>8.7324946200960096E-2</v>
      </c>
      <c r="CS94" s="221">
        <v>0.45237874524085397</v>
      </c>
      <c r="CT94" s="221">
        <v>2.3688131104121799E-2</v>
      </c>
    </row>
    <row r="95" spans="1:98" x14ac:dyDescent="0.35">
      <c r="A95" s="301" t="s">
        <v>1496</v>
      </c>
      <c r="B95" s="222">
        <v>1959.3530000000001</v>
      </c>
      <c r="C95" s="224">
        <v>455</v>
      </c>
      <c r="D95" s="221">
        <v>49.128999999999998</v>
      </c>
      <c r="E95" s="221">
        <v>2.6019999999999999</v>
      </c>
      <c r="F95" s="221">
        <v>11.776</v>
      </c>
      <c r="G95" s="221">
        <v>7.0999999999999994E-2</v>
      </c>
      <c r="H95" s="221">
        <v>0.97499999999999998</v>
      </c>
      <c r="I95" s="221">
        <v>10.456</v>
      </c>
      <c r="J95" s="221">
        <v>0.186</v>
      </c>
      <c r="K95" s="221">
        <v>10.754</v>
      </c>
      <c r="L95" s="221">
        <v>10.785</v>
      </c>
      <c r="M95" s="221">
        <v>2.1970000000000001</v>
      </c>
      <c r="N95" s="222">
        <v>1.28648952095808E-2</v>
      </c>
      <c r="O95" s="221">
        <v>0.52800000000000002</v>
      </c>
      <c r="P95" s="221">
        <v>0.252</v>
      </c>
      <c r="Q95" s="222">
        <v>5.9178517964071899E-2</v>
      </c>
      <c r="R95" s="222">
        <v>1.6092814371257501E-2</v>
      </c>
      <c r="S95" s="222">
        <v>0.139876497005988</v>
      </c>
      <c r="T95" s="221">
        <v>99.939012724550906</v>
      </c>
      <c r="U95" s="221">
        <v>383.03778656593198</v>
      </c>
      <c r="V95" s="224">
        <v>0.28899999999999998</v>
      </c>
      <c r="W95" s="221">
        <v>3.1812567411137298</v>
      </c>
      <c r="X95" s="221">
        <v>1.42193678287812</v>
      </c>
      <c r="Y95" s="221">
        <v>26.992889221556901</v>
      </c>
      <c r="Z95" s="221">
        <v>291.70565119760499</v>
      </c>
      <c r="AA95" s="221">
        <v>9.4638847305389202</v>
      </c>
      <c r="AB95" s="221">
        <v>350.715755988024</v>
      </c>
      <c r="AC95" s="221">
        <v>18.240082335329301</v>
      </c>
      <c r="AD95" s="221">
        <v>131.933008982036</v>
      </c>
      <c r="AE95" s="221">
        <v>15.1992889221557</v>
      </c>
      <c r="AF95" s="221">
        <v>97.249985684384598</v>
      </c>
      <c r="AG95" s="221">
        <v>14.839071856287401</v>
      </c>
      <c r="AH95" s="221">
        <v>34.894273952095801</v>
      </c>
      <c r="AI95" s="221">
        <v>4.7296032934131702</v>
      </c>
      <c r="AJ95" s="221">
        <v>21.149887724550901</v>
      </c>
      <c r="AK95" s="221">
        <v>5.4547155688622802</v>
      </c>
      <c r="AL95" s="221">
        <v>1.8057634730538901</v>
      </c>
      <c r="AM95" s="221">
        <v>4.5986152694610798</v>
      </c>
      <c r="AN95" s="221">
        <v>0.74195359281437101</v>
      </c>
      <c r="AO95" s="221">
        <v>3.9156062874251498</v>
      </c>
      <c r="AP95" s="221">
        <v>0.75130988023952106</v>
      </c>
      <c r="AQ95" s="221">
        <v>1.9040044910179601</v>
      </c>
      <c r="AR95" s="221">
        <v>0.25355538922155701</v>
      </c>
      <c r="AS95" s="221">
        <v>1.6934880239521</v>
      </c>
      <c r="AT95" s="221">
        <v>0.19367514970059899</v>
      </c>
      <c r="AU95" s="221">
        <v>3.2840568862275399</v>
      </c>
      <c r="AV95" s="221">
        <v>0.85001871257484996</v>
      </c>
      <c r="AW95" s="221">
        <v>1.1601796407185601</v>
      </c>
      <c r="AX95" s="221">
        <v>0.427114520958084</v>
      </c>
      <c r="AY95" s="224">
        <v>6.88</v>
      </c>
      <c r="AZ95" s="224">
        <v>1224</v>
      </c>
      <c r="BA95" s="224">
        <v>85.71</v>
      </c>
      <c r="BB95" s="224">
        <v>64.712800000000001</v>
      </c>
      <c r="BC95" s="224">
        <v>0</v>
      </c>
      <c r="BD95" s="221">
        <v>26.8126450596152</v>
      </c>
      <c r="BE95" s="224">
        <v>1.4449999999999999E-2</v>
      </c>
      <c r="BF95" s="221">
        <v>6.0762003755272201E-2</v>
      </c>
      <c r="BG95" s="221">
        <v>0.152573816802822</v>
      </c>
      <c r="BH95" s="221">
        <v>0.59446089999999996</v>
      </c>
      <c r="BI95" s="221">
        <v>6.6611199999999995E-2</v>
      </c>
      <c r="BJ95" s="221">
        <v>0.23905279999999998</v>
      </c>
      <c r="BK95" s="221">
        <v>0.34609359999999995</v>
      </c>
      <c r="BL95" s="221">
        <v>2.9685600000000003E-2</v>
      </c>
      <c r="BM95" s="221">
        <v>0.31401679999999998</v>
      </c>
      <c r="BN95" s="221">
        <v>0.25236899999999995</v>
      </c>
      <c r="BO95" s="221">
        <v>0.15488849999999998</v>
      </c>
      <c r="BP95" s="221">
        <v>7.6824000000000017E-2</v>
      </c>
      <c r="BQ95" s="221">
        <v>7.3836000000000006E-3</v>
      </c>
      <c r="BR95" s="221">
        <v>1.242157092065869E-2</v>
      </c>
      <c r="BS95" s="221">
        <v>2.0116017964071876E-3</v>
      </c>
      <c r="BT95" s="221">
        <v>6.4762818113772444E-3</v>
      </c>
      <c r="BU95" s="221">
        <v>1.2956586826347301</v>
      </c>
      <c r="BV95" s="221">
        <v>9.04287518712575</v>
      </c>
      <c r="BW95" s="221">
        <v>0.51104977544910202</v>
      </c>
      <c r="BX95" s="221">
        <v>17.535787799401199</v>
      </c>
      <c r="BY95" s="221">
        <v>1.2403255988024</v>
      </c>
      <c r="BZ95" s="221">
        <v>12.7975018712575</v>
      </c>
      <c r="CA95" s="221">
        <v>1.98806699101796</v>
      </c>
      <c r="CB95" s="221">
        <v>5.4362741997570998</v>
      </c>
      <c r="CC95" s="221">
        <v>0.76421220059880202</v>
      </c>
      <c r="CD95" s="221">
        <v>1.32947183757485</v>
      </c>
      <c r="CE95" s="221">
        <v>0.33059927020958102</v>
      </c>
      <c r="CF95" s="221">
        <v>1.3430178705089799</v>
      </c>
      <c r="CG95" s="221">
        <v>0.36655688622754501</v>
      </c>
      <c r="CH95" s="221">
        <v>0.108165232035928</v>
      </c>
      <c r="CI95" s="221">
        <v>0.43043038922155702</v>
      </c>
      <c r="CJ95" s="221">
        <v>5.7798184880239502E-2</v>
      </c>
      <c r="CK95" s="221">
        <v>0.318338791167665</v>
      </c>
      <c r="CL95" s="221">
        <v>6.5213697604790399E-2</v>
      </c>
      <c r="CM95" s="221">
        <v>0.15993637724550866</v>
      </c>
      <c r="CN95" s="221">
        <v>2.45188061377246E-2</v>
      </c>
      <c r="CO95" s="221">
        <v>0.14411583083832299</v>
      </c>
      <c r="CP95" s="221">
        <v>2.1052488772455101E-2</v>
      </c>
      <c r="CQ95" s="221">
        <v>0.30870134730538901</v>
      </c>
      <c r="CR95" s="221">
        <v>0.12631278068862301</v>
      </c>
      <c r="CS95" s="221">
        <v>0.42845434131736498</v>
      </c>
      <c r="CT95" s="221">
        <v>4.0746725299401203E-2</v>
      </c>
    </row>
    <row r="96" spans="1:98" x14ac:dyDescent="0.35">
      <c r="A96" s="301" t="s">
        <v>1497</v>
      </c>
      <c r="B96" s="222">
        <v>1959.3530000000001</v>
      </c>
      <c r="C96" s="224">
        <v>455</v>
      </c>
      <c r="D96" s="221">
        <v>49.054000000000002</v>
      </c>
      <c r="E96" s="221">
        <v>2.5459999999999998</v>
      </c>
      <c r="F96" s="221">
        <v>11.005000000000001</v>
      </c>
      <c r="G96" s="221">
        <v>7.1999999999999995E-2</v>
      </c>
      <c r="H96" s="221">
        <v>1.0740000000000001</v>
      </c>
      <c r="I96" s="221">
        <v>10.368</v>
      </c>
      <c r="J96" s="221">
        <v>0.16800000000000001</v>
      </c>
      <c r="K96" s="221">
        <v>11.153</v>
      </c>
      <c r="L96" s="221">
        <v>11.471</v>
      </c>
      <c r="M96" s="221">
        <v>2.1160000000000001</v>
      </c>
      <c r="N96" s="222">
        <v>3.12447078746825E-2</v>
      </c>
      <c r="O96" s="221">
        <v>0.52800000000000002</v>
      </c>
      <c r="P96" s="221">
        <v>0.30399999999999999</v>
      </c>
      <c r="Q96" s="222">
        <v>5.2413209144792597E-2</v>
      </c>
      <c r="R96" s="222">
        <v>2.2523285351397099E-2</v>
      </c>
      <c r="S96" s="222">
        <v>0.20567315834038999</v>
      </c>
      <c r="T96" s="221">
        <v>100.170854360711</v>
      </c>
      <c r="U96" s="221">
        <v>107.454555185483</v>
      </c>
      <c r="V96" s="224">
        <v>0.14299999999999999</v>
      </c>
      <c r="W96" s="221">
        <v>2.38973766687401</v>
      </c>
      <c r="X96" s="221">
        <v>1.59438343137668</v>
      </c>
      <c r="Y96" s="221">
        <v>30.431837425910199</v>
      </c>
      <c r="Z96" s="221">
        <v>288.84843353090599</v>
      </c>
      <c r="AA96" s="221">
        <v>11.0414902624894</v>
      </c>
      <c r="AB96" s="221">
        <v>357.45131244707898</v>
      </c>
      <c r="AC96" s="221">
        <v>18.154106689246401</v>
      </c>
      <c r="AD96" s="221">
        <v>143.19220999153299</v>
      </c>
      <c r="AE96" s="221">
        <v>15.334462320067701</v>
      </c>
      <c r="AF96" s="221">
        <v>68.444911463503104</v>
      </c>
      <c r="AG96" s="221">
        <v>13.9542760372566</v>
      </c>
      <c r="AH96" s="221">
        <v>34.098221845893299</v>
      </c>
      <c r="AI96" s="221">
        <v>4.3945808636748502</v>
      </c>
      <c r="AJ96" s="221">
        <v>21.016088060965298</v>
      </c>
      <c r="AK96" s="221">
        <v>5.2667231160033898</v>
      </c>
      <c r="AL96" s="221">
        <v>1.82049110922947</v>
      </c>
      <c r="AM96" s="221">
        <v>4.2760372565622404</v>
      </c>
      <c r="AN96" s="221">
        <v>0.73412362404741704</v>
      </c>
      <c r="AO96" s="221">
        <v>4.1744284504657099</v>
      </c>
      <c r="AP96" s="221">
        <v>0.81964436917866201</v>
      </c>
      <c r="AQ96" s="221">
        <v>1.73581710414903</v>
      </c>
      <c r="AR96" s="221">
        <v>0.218458933107536</v>
      </c>
      <c r="AS96" s="221">
        <v>1.6596104995766301</v>
      </c>
      <c r="AT96" s="221">
        <v>0.214225232853514</v>
      </c>
      <c r="AU96" s="221">
        <v>3.3276883996612998</v>
      </c>
      <c r="AV96" s="221">
        <v>0.95427603725656196</v>
      </c>
      <c r="AW96" s="221">
        <v>1.1092294665537701</v>
      </c>
      <c r="AX96" s="221">
        <v>0.39034716342082998</v>
      </c>
      <c r="AY96" s="224">
        <v>18.100000000000001</v>
      </c>
      <c r="AZ96" s="224">
        <v>1242</v>
      </c>
      <c r="BA96" s="224">
        <v>86.33</v>
      </c>
      <c r="BB96" s="224">
        <v>65.730800000000002</v>
      </c>
      <c r="BC96" s="224">
        <v>1</v>
      </c>
      <c r="BD96" s="221">
        <v>7.5218188629838503</v>
      </c>
      <c r="BE96" s="224">
        <v>7.1500000000000001E-3</v>
      </c>
      <c r="BF96" s="221">
        <v>4.5643989437293503E-2</v>
      </c>
      <c r="BG96" s="221">
        <v>0.171077342186718</v>
      </c>
      <c r="BH96" s="221">
        <v>0.59355340000000001</v>
      </c>
      <c r="BI96" s="221">
        <v>6.5177600000000002E-2</v>
      </c>
      <c r="BJ96" s="221">
        <v>0.2234015</v>
      </c>
      <c r="BK96" s="221">
        <v>0.34318080000000001</v>
      </c>
      <c r="BL96" s="221">
        <v>2.6812800000000005E-2</v>
      </c>
      <c r="BM96" s="221">
        <v>0.3256676</v>
      </c>
      <c r="BN96" s="221">
        <v>0.26842139999999998</v>
      </c>
      <c r="BO96" s="221">
        <v>0.14917800000000001</v>
      </c>
      <c r="BP96" s="221">
        <v>7.6824000000000017E-2</v>
      </c>
      <c r="BQ96" s="221">
        <v>8.9072000000000005E-3</v>
      </c>
      <c r="BR96" s="221">
        <v>1.1001532599491964E-2</v>
      </c>
      <c r="BS96" s="221">
        <v>2.8154106689246374E-3</v>
      </c>
      <c r="BT96" s="221">
        <v>9.5226672311600567E-3</v>
      </c>
      <c r="BU96" s="221">
        <v>1.46072819644369</v>
      </c>
      <c r="BV96" s="221">
        <v>8.9543014394580904</v>
      </c>
      <c r="BW96" s="221">
        <v>0.59624047417442905</v>
      </c>
      <c r="BX96" s="221">
        <v>17.8725656223539</v>
      </c>
      <c r="BY96" s="221">
        <v>1.23447925486876</v>
      </c>
      <c r="BZ96" s="221">
        <v>13.889644369178701</v>
      </c>
      <c r="CA96" s="221">
        <v>2.0057476714648601</v>
      </c>
      <c r="CB96" s="221">
        <v>3.8260705508098201</v>
      </c>
      <c r="CC96" s="221">
        <v>0.718645215918713</v>
      </c>
      <c r="CD96" s="221">
        <v>1.2991422523285401</v>
      </c>
      <c r="CE96" s="221">
        <v>0.30718120237087199</v>
      </c>
      <c r="CF96" s="221">
        <v>1.3345215918713</v>
      </c>
      <c r="CG96" s="221">
        <v>0.35392379339542801</v>
      </c>
      <c r="CH96" s="221">
        <v>0.109047417442845</v>
      </c>
      <c r="CI96" s="221">
        <v>0.40023708721422502</v>
      </c>
      <c r="CJ96" s="221">
        <v>5.71882303132938E-2</v>
      </c>
      <c r="CK96" s="221">
        <v>0.33938103302286199</v>
      </c>
      <c r="CL96" s="221">
        <v>7.1145131244707893E-2</v>
      </c>
      <c r="CM96" s="221">
        <v>0.14580863674851852</v>
      </c>
      <c r="CN96" s="221">
        <v>2.1124978831498699E-2</v>
      </c>
      <c r="CO96" s="221">
        <v>0.141232853513971</v>
      </c>
      <c r="CP96" s="221">
        <v>2.3286282811176999E-2</v>
      </c>
      <c r="CQ96" s="221">
        <v>0.31280270956816297</v>
      </c>
      <c r="CR96" s="221">
        <v>0.14180541913632499</v>
      </c>
      <c r="CS96" s="221">
        <v>0.40963844199830701</v>
      </c>
      <c r="CT96" s="221">
        <v>3.72391193903472E-2</v>
      </c>
    </row>
    <row r="97" spans="1:98" x14ac:dyDescent="0.35">
      <c r="A97" s="301" t="s">
        <v>1498</v>
      </c>
      <c r="B97" s="222">
        <v>1959.3530000000001</v>
      </c>
      <c r="C97" s="224">
        <v>455</v>
      </c>
      <c r="D97" s="221">
        <v>49.664000000000001</v>
      </c>
      <c r="E97" s="221">
        <v>2.2799999999999998</v>
      </c>
      <c r="F97" s="221">
        <v>10.88</v>
      </c>
      <c r="G97" s="221">
        <v>6.5000000000000002E-2</v>
      </c>
      <c r="H97" s="221">
        <v>1.083</v>
      </c>
      <c r="I97" s="221">
        <v>10.364000000000001</v>
      </c>
      <c r="J97" s="221">
        <v>0.17299999999999999</v>
      </c>
      <c r="K97" s="221">
        <v>11.381</v>
      </c>
      <c r="L97" s="221">
        <v>10.992000000000001</v>
      </c>
      <c r="M97" s="221">
        <v>2.27</v>
      </c>
      <c r="N97" s="222">
        <v>3.3928132929524402E-2</v>
      </c>
      <c r="O97" s="221">
        <v>0.39600000000000002</v>
      </c>
      <c r="P97" s="221">
        <v>0.316</v>
      </c>
      <c r="Q97" s="222">
        <v>4.5305721535565197E-2</v>
      </c>
      <c r="R97" s="222">
        <v>1.42833756241303E-2</v>
      </c>
      <c r="S97" s="222">
        <v>3.2536629287058999E-2</v>
      </c>
      <c r="T97" s="221">
        <v>99.990053859376303</v>
      </c>
      <c r="U97" s="221"/>
      <c r="V97" s="224">
        <v>0.13600000000000001</v>
      </c>
      <c r="W97" s="221">
        <v>2.43587463107737</v>
      </c>
      <c r="X97" s="221">
        <v>1.2914924295063801</v>
      </c>
      <c r="Y97" s="221">
        <v>33.7316853564705</v>
      </c>
      <c r="Z97" s="221">
        <v>254.67790783334701</v>
      </c>
      <c r="AA97" s="221">
        <v>5.5496439387738397</v>
      </c>
      <c r="AB97" s="221">
        <v>280.05238601948099</v>
      </c>
      <c r="AC97" s="221">
        <v>12.1961201604322</v>
      </c>
      <c r="AD97" s="221">
        <v>139.48596218384199</v>
      </c>
      <c r="AE97" s="221">
        <v>9.3803716133256891</v>
      </c>
      <c r="AF97" s="221">
        <v>33.013776897583703</v>
      </c>
      <c r="AG97" s="221">
        <v>7.3667839895227996</v>
      </c>
      <c r="AH97" s="221">
        <v>25.4072194483097</v>
      </c>
      <c r="AI97" s="221">
        <v>3.8389129900957699</v>
      </c>
      <c r="AJ97" s="221">
        <v>17.762134730293901</v>
      </c>
      <c r="AK97" s="221">
        <v>4.51010886469673</v>
      </c>
      <c r="AL97" s="221">
        <v>2.05451420152247</v>
      </c>
      <c r="AM97" s="221">
        <v>3.9289514610788201</v>
      </c>
      <c r="AN97" s="221">
        <v>0.54023082589833804</v>
      </c>
      <c r="AO97" s="221">
        <v>3.2168290087582898</v>
      </c>
      <c r="AP97" s="221">
        <v>0.43382172382745399</v>
      </c>
      <c r="AQ97" s="221">
        <v>0.92494065646230605</v>
      </c>
      <c r="AR97" s="221">
        <v>0.26193009740525502</v>
      </c>
      <c r="AS97" s="221">
        <v>1.4733567979045601</v>
      </c>
      <c r="AT97" s="221">
        <v>0.26193009740525502</v>
      </c>
      <c r="AU97" s="221">
        <v>3.2168290087582898</v>
      </c>
      <c r="AV97" s="221">
        <v>0.34378325284439698</v>
      </c>
      <c r="AW97" s="221">
        <v>2.02177293934681</v>
      </c>
      <c r="AX97" s="221">
        <v>0.17189162642219899</v>
      </c>
      <c r="AY97" s="224">
        <v>22.17</v>
      </c>
      <c r="AZ97" s="224">
        <v>1249</v>
      </c>
      <c r="BA97" s="224">
        <v>86.43</v>
      </c>
      <c r="BB97" s="224">
        <v>66.193899999999999</v>
      </c>
      <c r="BC97" s="224">
        <v>0</v>
      </c>
      <c r="BD97" s="221"/>
      <c r="BE97" s="224">
        <v>6.7999999999999996E-3</v>
      </c>
      <c r="BF97" s="221">
        <v>4.6525205453577703E-2</v>
      </c>
      <c r="BG97" s="221">
        <v>0.138577137686035</v>
      </c>
      <c r="BH97" s="221">
        <v>0.60093439999999998</v>
      </c>
      <c r="BI97" s="221">
        <v>5.8367999999999996E-2</v>
      </c>
      <c r="BJ97" s="221">
        <v>0.220864</v>
      </c>
      <c r="BK97" s="221">
        <v>0.34304839999999998</v>
      </c>
      <c r="BL97" s="221">
        <v>2.7610800000000001E-2</v>
      </c>
      <c r="BM97" s="221">
        <v>0.33232519999999999</v>
      </c>
      <c r="BN97" s="221">
        <v>0.25721279999999996</v>
      </c>
      <c r="BO97" s="221">
        <v>0.16003499999999998</v>
      </c>
      <c r="BP97" s="221">
        <v>5.7618000000000009E-2</v>
      </c>
      <c r="BQ97" s="221">
        <v>9.2588000000000011E-3</v>
      </c>
      <c r="BR97" s="221">
        <v>9.5096709503151335E-3</v>
      </c>
      <c r="BS97" s="221">
        <v>1.7854219530162876E-3</v>
      </c>
      <c r="BT97" s="221">
        <v>1.5064459359908316E-3</v>
      </c>
      <c r="BU97" s="221">
        <v>1.6191208971105799</v>
      </c>
      <c r="BV97" s="221">
        <v>7.8950151428337598</v>
      </c>
      <c r="BW97" s="221">
        <v>0.29968077269378701</v>
      </c>
      <c r="BX97" s="221">
        <v>14.0026193009741</v>
      </c>
      <c r="BY97" s="221">
        <v>0.82933617090938905</v>
      </c>
      <c r="BZ97" s="221">
        <v>13.530138331832701</v>
      </c>
      <c r="CA97" s="221">
        <v>1.2269526070229999</v>
      </c>
      <c r="CB97" s="221">
        <v>1.84547012857493</v>
      </c>
      <c r="CC97" s="221">
        <v>0.37938937546042401</v>
      </c>
      <c r="CD97" s="221">
        <v>0.96801506098060097</v>
      </c>
      <c r="CE97" s="221">
        <v>0.26834001800769403</v>
      </c>
      <c r="CF97" s="221">
        <v>1.12789555537366</v>
      </c>
      <c r="CG97" s="221">
        <v>0.30307931570761998</v>
      </c>
      <c r="CH97" s="221">
        <v>0.12306540067119601</v>
      </c>
      <c r="CI97" s="221">
        <v>0.36774985675697802</v>
      </c>
      <c r="CJ97" s="221">
        <v>4.2083981337480598E-2</v>
      </c>
      <c r="CK97" s="221">
        <v>0.261528198412049</v>
      </c>
      <c r="CL97" s="221">
        <v>3.7655725628223002E-2</v>
      </c>
      <c r="CM97" s="221">
        <v>7.7695015142833709E-2</v>
      </c>
      <c r="CN97" s="221">
        <v>2.5328640419088101E-2</v>
      </c>
      <c r="CO97" s="221">
        <v>0.12538266350167801</v>
      </c>
      <c r="CP97" s="221">
        <v>2.84718015879512E-2</v>
      </c>
      <c r="CQ97" s="221">
        <v>0.30238192682327902</v>
      </c>
      <c r="CR97" s="221">
        <v>5.1086191372677399E-2</v>
      </c>
      <c r="CS97" s="221">
        <v>0.74664074650077805</v>
      </c>
      <c r="CT97" s="221">
        <v>1.63984611606777E-2</v>
      </c>
    </row>
    <row r="98" spans="1:98" x14ac:dyDescent="0.35">
      <c r="A98" s="301" t="s">
        <v>1499</v>
      </c>
      <c r="B98" s="222">
        <v>1959.3530000000001</v>
      </c>
      <c r="C98" s="224">
        <v>455</v>
      </c>
      <c r="D98" s="221">
        <v>48.573999999999998</v>
      </c>
      <c r="E98" s="221">
        <v>2.4860000000000002</v>
      </c>
      <c r="F98" s="221">
        <v>11.712</v>
      </c>
      <c r="G98" s="221">
        <v>5.8000000000000003E-2</v>
      </c>
      <c r="H98" s="221">
        <v>1.0129999999999999</v>
      </c>
      <c r="I98" s="221">
        <v>10.420999999999999</v>
      </c>
      <c r="J98" s="221">
        <v>0.19800000000000001</v>
      </c>
      <c r="K98" s="221">
        <v>11.677</v>
      </c>
      <c r="L98" s="221">
        <v>10.845000000000001</v>
      </c>
      <c r="M98" s="221">
        <v>2.056</v>
      </c>
      <c r="N98" s="222">
        <v>3.1816248404934099E-2</v>
      </c>
      <c r="O98" s="221">
        <v>0.45</v>
      </c>
      <c r="P98" s="221">
        <v>0.29299999999999998</v>
      </c>
      <c r="Q98" s="222">
        <v>6.8821777966822595E-2</v>
      </c>
      <c r="R98" s="222">
        <v>1.26754572522331E-2</v>
      </c>
      <c r="S98" s="222">
        <v>9.1960867715865605E-2</v>
      </c>
      <c r="T98" s="221">
        <v>99.988274351339896</v>
      </c>
      <c r="U98" s="221">
        <v>31.333161641403098</v>
      </c>
      <c r="V98" s="224">
        <v>0.218</v>
      </c>
      <c r="W98" s="221">
        <v>2.6357079565678401</v>
      </c>
      <c r="X98" s="221">
        <v>1.32367132950886</v>
      </c>
      <c r="Y98" s="221">
        <v>25.1212250106338</v>
      </c>
      <c r="Z98" s="221">
        <v>297.72862611654602</v>
      </c>
      <c r="AA98" s="221">
        <v>7.3245427477669098</v>
      </c>
      <c r="AB98" s="221">
        <v>271.04210974053598</v>
      </c>
      <c r="AC98" s="221">
        <v>16.1207996597193</v>
      </c>
      <c r="AD98" s="221">
        <v>105.28285835814501</v>
      </c>
      <c r="AE98" s="221">
        <v>9.0259464057847705</v>
      </c>
      <c r="AF98" s="221">
        <v>48.260907488469101</v>
      </c>
      <c r="AG98" s="221">
        <v>10.0382815823054</v>
      </c>
      <c r="AH98" s="221">
        <v>26.763079540621</v>
      </c>
      <c r="AI98" s="221">
        <v>3.4878774989366201</v>
      </c>
      <c r="AJ98" s="221">
        <v>18.987664823479399</v>
      </c>
      <c r="AK98" s="221">
        <v>3.7601020842194801</v>
      </c>
      <c r="AL98" s="221">
        <v>1.8800510421097401</v>
      </c>
      <c r="AM98" s="221">
        <v>4.1259038706933202</v>
      </c>
      <c r="AN98" s="221">
        <v>0.77839217354317303</v>
      </c>
      <c r="AO98" s="221">
        <v>3.9982985963419799</v>
      </c>
      <c r="AP98" s="221">
        <v>0.73160357294768197</v>
      </c>
      <c r="AQ98" s="221">
        <v>1.61633347511697</v>
      </c>
      <c r="AR98" s="221">
        <v>0.18800510421097399</v>
      </c>
      <c r="AS98" s="221">
        <v>1.8460229689493799</v>
      </c>
      <c r="AT98" s="221">
        <v>0.24074861760952801</v>
      </c>
      <c r="AU98" s="221">
        <v>3.1731178222033201</v>
      </c>
      <c r="AV98" s="221">
        <v>0.714589536367503</v>
      </c>
      <c r="AW98" s="221">
        <v>0.74861760952786105</v>
      </c>
      <c r="AX98" s="221">
        <v>0.34028073160357297</v>
      </c>
      <c r="AY98" s="224">
        <v>17.55</v>
      </c>
      <c r="AZ98" s="224">
        <v>1247</v>
      </c>
      <c r="BA98" s="224">
        <v>86.81</v>
      </c>
      <c r="BB98" s="224">
        <v>66.644199999999998</v>
      </c>
      <c r="BC98" s="224">
        <v>0</v>
      </c>
      <c r="BD98" s="221">
        <v>2.1933213148982098</v>
      </c>
      <c r="BE98" s="224">
        <v>1.09E-2</v>
      </c>
      <c r="BF98" s="221">
        <v>5.0342021970445697E-2</v>
      </c>
      <c r="BG98" s="221">
        <v>0.14202993365630001</v>
      </c>
      <c r="BH98" s="221">
        <v>0.58774539999999997</v>
      </c>
      <c r="BI98" s="221">
        <v>6.3641600000000006E-2</v>
      </c>
      <c r="BJ98" s="221">
        <v>0.23775359999999998</v>
      </c>
      <c r="BK98" s="221">
        <v>0.34493509999999994</v>
      </c>
      <c r="BL98" s="221">
        <v>3.1600800000000005E-2</v>
      </c>
      <c r="BM98" s="221">
        <v>0.3409684</v>
      </c>
      <c r="BN98" s="221">
        <v>0.25377299999999997</v>
      </c>
      <c r="BO98" s="221">
        <v>0.14494799999999999</v>
      </c>
      <c r="BP98" s="221">
        <v>6.5475000000000005E-2</v>
      </c>
      <c r="BQ98" s="221">
        <v>8.5849000000000012E-3</v>
      </c>
      <c r="BR98" s="221">
        <v>1.4445691195236062E-2</v>
      </c>
      <c r="BS98" s="221">
        <v>1.5844321565291375E-3</v>
      </c>
      <c r="BT98" s="221">
        <v>4.2577881752445777E-3</v>
      </c>
      <c r="BU98" s="221">
        <v>1.20581880051042</v>
      </c>
      <c r="BV98" s="221">
        <v>9.2295874096129307</v>
      </c>
      <c r="BW98" s="221">
        <v>0.39552530837941302</v>
      </c>
      <c r="BX98" s="221">
        <v>13.5521054870268</v>
      </c>
      <c r="BY98" s="221">
        <v>1.0962143768609101</v>
      </c>
      <c r="BZ98" s="221">
        <v>10.212437260740099</v>
      </c>
      <c r="CA98" s="221">
        <v>1.1805937898766501</v>
      </c>
      <c r="CB98" s="221">
        <v>2.69778472860542</v>
      </c>
      <c r="CC98" s="221">
        <v>0.51697150148872795</v>
      </c>
      <c r="CD98" s="221">
        <v>1.01967333049766</v>
      </c>
      <c r="CE98" s="221">
        <v>0.24380263717567</v>
      </c>
      <c r="CF98" s="221">
        <v>1.2057167162909399</v>
      </c>
      <c r="CG98" s="221">
        <v>0.25267886005954898</v>
      </c>
      <c r="CH98" s="221">
        <v>0.112615057422373</v>
      </c>
      <c r="CI98" s="221">
        <v>0.386184602296895</v>
      </c>
      <c r="CJ98" s="221">
        <v>6.0636750319013201E-2</v>
      </c>
      <c r="CK98" s="221">
        <v>0.32506167588260299</v>
      </c>
      <c r="CL98" s="221">
        <v>6.3503190131858803E-2</v>
      </c>
      <c r="CM98" s="221">
        <v>0.13577201190982549</v>
      </c>
      <c r="CN98" s="221">
        <v>1.8180093577201201E-2</v>
      </c>
      <c r="CO98" s="221">
        <v>0.15709655465759301</v>
      </c>
      <c r="CP98" s="221">
        <v>2.61693747341557E-2</v>
      </c>
      <c r="CQ98" s="221">
        <v>0.298273075287112</v>
      </c>
      <c r="CR98" s="221">
        <v>0.106188005104211</v>
      </c>
      <c r="CS98" s="221">
        <v>0.27646448319863898</v>
      </c>
      <c r="CT98" s="221">
        <v>3.2462781794980897E-2</v>
      </c>
    </row>
    <row r="99" spans="1:98" x14ac:dyDescent="0.35">
      <c r="A99" s="301" t="s">
        <v>1500</v>
      </c>
      <c r="B99" s="222">
        <v>1959.3530000000001</v>
      </c>
      <c r="C99" s="224">
        <v>455</v>
      </c>
      <c r="D99" s="221">
        <v>48.405000000000001</v>
      </c>
      <c r="E99" s="221">
        <v>2.3370000000000002</v>
      </c>
      <c r="F99" s="221">
        <v>11.254</v>
      </c>
      <c r="G99" s="221">
        <v>5.8999999999999997E-2</v>
      </c>
      <c r="H99" s="221">
        <v>0.99399999999999999</v>
      </c>
      <c r="I99" s="221">
        <v>10.444000000000001</v>
      </c>
      <c r="J99" s="221">
        <v>0.16900000000000001</v>
      </c>
      <c r="K99" s="221">
        <v>12.315</v>
      </c>
      <c r="L99" s="221">
        <v>10.82</v>
      </c>
      <c r="M99" s="221">
        <v>1.98</v>
      </c>
      <c r="N99" s="222">
        <v>2.1600268952765199E-2</v>
      </c>
      <c r="O99" s="221">
        <v>0.50600000000000001</v>
      </c>
      <c r="P99" s="221">
        <v>0.254</v>
      </c>
      <c r="Q99" s="222">
        <v>5.3538409816775899E-2</v>
      </c>
      <c r="R99" s="222">
        <v>1.9751218692217201E-2</v>
      </c>
      <c r="S99" s="222">
        <v>0.19658766179189799</v>
      </c>
      <c r="T99" s="221">
        <v>99.828477559253699</v>
      </c>
      <c r="U99" s="221">
        <v>95.273815913227395</v>
      </c>
      <c r="V99" s="224">
        <v>0.46300000000000002</v>
      </c>
      <c r="W99" s="221">
        <v>2.41221130411998</v>
      </c>
      <c r="X99" s="221">
        <v>1.50356460110204</v>
      </c>
      <c r="Y99" s="221">
        <v>25.357202891242199</v>
      </c>
      <c r="Z99" s="221">
        <v>276.374180534544</v>
      </c>
      <c r="AA99" s="221">
        <v>9.4637754244410797</v>
      </c>
      <c r="AB99" s="221">
        <v>311.87594553706498</v>
      </c>
      <c r="AC99" s="221">
        <v>17.868549336022902</v>
      </c>
      <c r="AD99" s="221">
        <v>125.533703143385</v>
      </c>
      <c r="AE99" s="221">
        <v>13.9939485627837</v>
      </c>
      <c r="AF99" s="221">
        <v>53.570177976092801</v>
      </c>
      <c r="AG99" s="221">
        <v>13.397209615061399</v>
      </c>
      <c r="AH99" s="221">
        <v>30.5513531685998</v>
      </c>
      <c r="AI99" s="221">
        <v>4.25281559926038</v>
      </c>
      <c r="AJ99" s="221">
        <v>18.330811901159901</v>
      </c>
      <c r="AK99" s="221">
        <v>4.7402924861321196</v>
      </c>
      <c r="AL99" s="221">
        <v>1.6137165910236999</v>
      </c>
      <c r="AM99" s="221">
        <v>4.5637922339889103</v>
      </c>
      <c r="AN99" s="221">
        <v>0.65725331988569502</v>
      </c>
      <c r="AO99" s="221">
        <v>4.1603630862329801</v>
      </c>
      <c r="AP99" s="221">
        <v>0.66481761640611903</v>
      </c>
      <c r="AQ99" s="221">
        <v>1.8322407127248299</v>
      </c>
      <c r="AR99" s="221">
        <v>0.236174146915448</v>
      </c>
      <c r="AS99" s="221">
        <v>1.3867876954109899</v>
      </c>
      <c r="AT99" s="221">
        <v>0.22945032778618299</v>
      </c>
      <c r="AU99" s="221">
        <v>3.3366952428979699</v>
      </c>
      <c r="AV99" s="221">
        <v>0.83711548159354499</v>
      </c>
      <c r="AW99" s="221">
        <v>1.1598587997982901</v>
      </c>
      <c r="AX99" s="221">
        <v>0.35552193645990898</v>
      </c>
      <c r="AY99" s="224">
        <v>18.98</v>
      </c>
      <c r="AZ99" s="224">
        <v>1250</v>
      </c>
      <c r="BA99" s="224">
        <v>87.44</v>
      </c>
      <c r="BB99" s="224">
        <v>67.768000000000001</v>
      </c>
      <c r="BC99" s="224">
        <v>1</v>
      </c>
      <c r="BD99" s="221">
        <v>6.6691671139259201</v>
      </c>
      <c r="BE99" s="224">
        <v>2.315E-2</v>
      </c>
      <c r="BF99" s="221">
        <v>4.6073235908691598E-2</v>
      </c>
      <c r="BG99" s="221">
        <v>0.16133248169824899</v>
      </c>
      <c r="BH99" s="221">
        <v>0.58570049999999996</v>
      </c>
      <c r="BI99" s="221">
        <v>5.9827200000000011E-2</v>
      </c>
      <c r="BJ99" s="221">
        <v>0.22845619999999997</v>
      </c>
      <c r="BK99" s="221">
        <v>0.34569640000000001</v>
      </c>
      <c r="BL99" s="221">
        <v>2.6972400000000004E-2</v>
      </c>
      <c r="BM99" s="221">
        <v>0.35959799999999997</v>
      </c>
      <c r="BN99" s="221">
        <v>0.25318799999999997</v>
      </c>
      <c r="BO99" s="221">
        <v>0.13958999999999999</v>
      </c>
      <c r="BP99" s="221">
        <v>7.3623000000000008E-2</v>
      </c>
      <c r="BQ99" s="221">
        <v>7.4422000000000012E-3</v>
      </c>
      <c r="BR99" s="221">
        <v>1.1237712220541259E-2</v>
      </c>
      <c r="BS99" s="221">
        <v>2.4689023365271501E-3</v>
      </c>
      <c r="BT99" s="221">
        <v>9.1020087409648762E-3</v>
      </c>
      <c r="BU99" s="221">
        <v>1.2171457387796301</v>
      </c>
      <c r="BV99" s="221">
        <v>8.5675995965708491</v>
      </c>
      <c r="BW99" s="221">
        <v>0.51104387291981901</v>
      </c>
      <c r="BX99" s="221">
        <v>15.5937972768533</v>
      </c>
      <c r="BY99" s="221">
        <v>1.2150613548495499</v>
      </c>
      <c r="BZ99" s="221">
        <v>12.1767692049084</v>
      </c>
      <c r="CA99" s="221">
        <v>1.8304084720121001</v>
      </c>
      <c r="CB99" s="221">
        <v>2.9945729488635902</v>
      </c>
      <c r="CC99" s="221">
        <v>0.68995629517566004</v>
      </c>
      <c r="CD99" s="221">
        <v>1.1640065557236501</v>
      </c>
      <c r="CE99" s="221">
        <v>0.29727181038830103</v>
      </c>
      <c r="CF99" s="221">
        <v>1.1640065557236501</v>
      </c>
      <c r="CG99" s="221">
        <v>0.31854765506807903</v>
      </c>
      <c r="CH99" s="221">
        <v>9.6661623802319699E-2</v>
      </c>
      <c r="CI99" s="221">
        <v>0.42717095310136199</v>
      </c>
      <c r="CJ99" s="221">
        <v>5.1200033619095697E-2</v>
      </c>
      <c r="CK99" s="221">
        <v>0.338237518910741</v>
      </c>
      <c r="CL99" s="221">
        <v>5.7706169104051103E-2</v>
      </c>
      <c r="CM99" s="221">
        <v>0.15390821986888573</v>
      </c>
      <c r="CN99" s="221">
        <v>2.2838040006723799E-2</v>
      </c>
      <c r="CO99" s="221">
        <v>0.118015632879476</v>
      </c>
      <c r="CP99" s="221">
        <v>2.4941250630358E-2</v>
      </c>
      <c r="CQ99" s="221">
        <v>0.31364935283240902</v>
      </c>
      <c r="CR99" s="221">
        <v>0.12439536056480099</v>
      </c>
      <c r="CS99" s="221">
        <v>0.42833585476550701</v>
      </c>
      <c r="CT99" s="221">
        <v>3.3916792738275303E-2</v>
      </c>
    </row>
    <row r="100" spans="1:98" x14ac:dyDescent="0.35">
      <c r="A100" s="301" t="s">
        <v>1501</v>
      </c>
      <c r="B100" s="222">
        <v>1959.3530000000001</v>
      </c>
      <c r="C100" s="224">
        <v>455</v>
      </c>
      <c r="D100" s="221">
        <v>49.497</v>
      </c>
      <c r="E100" s="221">
        <v>2.3639999999999999</v>
      </c>
      <c r="F100" s="221">
        <v>12.010999999999999</v>
      </c>
      <c r="G100" s="221">
        <v>6.3E-2</v>
      </c>
      <c r="H100" s="221">
        <v>0.98699999999999999</v>
      </c>
      <c r="I100" s="221">
        <v>10.471</v>
      </c>
      <c r="J100" s="221">
        <v>0.184</v>
      </c>
      <c r="K100" s="221">
        <v>10.625999999999999</v>
      </c>
      <c r="L100" s="221">
        <v>10.861000000000001</v>
      </c>
      <c r="M100" s="221">
        <v>2.2410000000000001</v>
      </c>
      <c r="N100" s="222">
        <v>4.3716798745972299E-2</v>
      </c>
      <c r="O100" s="221">
        <v>0.33200000000000002</v>
      </c>
      <c r="P100" s="221">
        <v>0.21099999999999999</v>
      </c>
      <c r="Q100" s="222">
        <v>6.3833492989636906E-2</v>
      </c>
      <c r="R100" s="222">
        <v>2.3164678219977398E-2</v>
      </c>
      <c r="S100" s="222">
        <v>0.17956979883305799</v>
      </c>
      <c r="T100" s="221">
        <v>100.158284768789</v>
      </c>
      <c r="U100" s="221">
        <v>36.336006062239797</v>
      </c>
      <c r="V100" s="224">
        <v>0.154</v>
      </c>
      <c r="W100" s="221">
        <v>2.90592305687457</v>
      </c>
      <c r="X100" s="221">
        <v>1.12306213466419</v>
      </c>
      <c r="Y100" s="221">
        <v>25.829487067839398</v>
      </c>
      <c r="Z100" s="221">
        <v>251.96377253330999</v>
      </c>
      <c r="AA100" s="221">
        <v>6.2527214142645704</v>
      </c>
      <c r="AB100" s="221">
        <v>285.70060088827</v>
      </c>
      <c r="AC100" s="221">
        <v>18.1485674475311</v>
      </c>
      <c r="AD100" s="221">
        <v>112.28772968736401</v>
      </c>
      <c r="AE100" s="221">
        <v>10.023513019245801</v>
      </c>
      <c r="AF100" s="221">
        <v>44.672405602970798</v>
      </c>
      <c r="AG100" s="221">
        <v>10.1454323782984</v>
      </c>
      <c r="AH100" s="221">
        <v>27.4057302098755</v>
      </c>
      <c r="AI100" s="221">
        <v>3.5443699381694702</v>
      </c>
      <c r="AJ100" s="221">
        <v>18.435948793869201</v>
      </c>
      <c r="AK100" s="221">
        <v>4.7461464774013802</v>
      </c>
      <c r="AL100" s="221">
        <v>1.9245841679003699</v>
      </c>
      <c r="AM100" s="221">
        <v>4.5458503875293896</v>
      </c>
      <c r="AN100" s="221">
        <v>0.721065923539145</v>
      </c>
      <c r="AO100" s="221">
        <v>4.2062178873116798</v>
      </c>
      <c r="AP100" s="221">
        <v>0.90220325698859205</v>
      </c>
      <c r="AQ100" s="221">
        <v>1.9158756422537699</v>
      </c>
      <c r="AR100" s="221">
        <v>0.24906383349298999</v>
      </c>
      <c r="AS100" s="221">
        <v>1.58495166768266</v>
      </c>
      <c r="AT100" s="221">
        <v>0.17242880780283901</v>
      </c>
      <c r="AU100" s="221">
        <v>2.6212662196290202</v>
      </c>
      <c r="AV100" s="221">
        <v>0.58782548114604205</v>
      </c>
      <c r="AW100" s="221">
        <v>0.975354872420099</v>
      </c>
      <c r="AX100" s="221">
        <v>0.29347731429069102</v>
      </c>
      <c r="AY100" s="224">
        <v>14.83</v>
      </c>
      <c r="AZ100" s="224">
        <v>1229</v>
      </c>
      <c r="BA100" s="224">
        <v>85.43</v>
      </c>
      <c r="BB100" s="224">
        <v>64.406099999999995</v>
      </c>
      <c r="BC100" s="224">
        <v>0</v>
      </c>
      <c r="BD100" s="221">
        <v>2.5435204243567799</v>
      </c>
      <c r="BE100" s="224">
        <v>7.7000000000000002E-3</v>
      </c>
      <c r="BF100" s="221">
        <v>5.5503130386304299E-2</v>
      </c>
      <c r="BG100" s="221">
        <v>0.12050456704946801</v>
      </c>
      <c r="BH100" s="221">
        <v>0.59891369999999999</v>
      </c>
      <c r="BI100" s="221">
        <v>6.05184E-2</v>
      </c>
      <c r="BJ100" s="221">
        <v>0.24382329999999997</v>
      </c>
      <c r="BK100" s="221">
        <v>0.34659009999999996</v>
      </c>
      <c r="BL100" s="221">
        <v>2.9366400000000004E-2</v>
      </c>
      <c r="BM100" s="221">
        <v>0.31027919999999998</v>
      </c>
      <c r="BN100" s="221">
        <v>0.25414739999999997</v>
      </c>
      <c r="BO100" s="221">
        <v>0.15799050000000001</v>
      </c>
      <c r="BP100" s="221">
        <v>4.8306000000000009E-2</v>
      </c>
      <c r="BQ100" s="221">
        <v>6.1823000000000008E-3</v>
      </c>
      <c r="BR100" s="221">
        <v>1.3398650178524785E-2</v>
      </c>
      <c r="BS100" s="221">
        <v>2.8955847774971748E-3</v>
      </c>
      <c r="BT100" s="221">
        <v>8.3140816859705851E-3</v>
      </c>
      <c r="BU100" s="221">
        <v>1.23981537925629</v>
      </c>
      <c r="BV100" s="221">
        <v>7.8108769485326102</v>
      </c>
      <c r="BW100" s="221">
        <v>0.33764695637028702</v>
      </c>
      <c r="BX100" s="221">
        <v>14.285030044413499</v>
      </c>
      <c r="BY100" s="221">
        <v>1.23410258643212</v>
      </c>
      <c r="BZ100" s="221">
        <v>10.8919097796743</v>
      </c>
      <c r="CA100" s="221">
        <v>1.31107550291736</v>
      </c>
      <c r="CB100" s="221">
        <v>2.4971874732060702</v>
      </c>
      <c r="CC100" s="221">
        <v>0.52248976748236498</v>
      </c>
      <c r="CD100" s="221">
        <v>1.0441583209962599</v>
      </c>
      <c r="CE100" s="221">
        <v>0.24775145867804599</v>
      </c>
      <c r="CF100" s="221">
        <v>1.1706827484106901</v>
      </c>
      <c r="CG100" s="221">
        <v>0.31894104328137202</v>
      </c>
      <c r="CH100" s="221">
        <v>0.11528259165723199</v>
      </c>
      <c r="CI100" s="221">
        <v>0.42549159627275102</v>
      </c>
      <c r="CJ100" s="221">
        <v>5.6171035443699398E-2</v>
      </c>
      <c r="CK100" s="221">
        <v>0.34196551423844002</v>
      </c>
      <c r="CL100" s="221">
        <v>7.8311242706609802E-2</v>
      </c>
      <c r="CM100" s="221">
        <v>0.16093355394931669</v>
      </c>
      <c r="CN100" s="221">
        <v>2.4084472698772098E-2</v>
      </c>
      <c r="CO100" s="221">
        <v>0.13487938691979501</v>
      </c>
      <c r="CP100" s="221">
        <v>1.87430114081686E-2</v>
      </c>
      <c r="CQ100" s="221">
        <v>0.246399024645128</v>
      </c>
      <c r="CR100" s="221">
        <v>8.7350866498301899E-2</v>
      </c>
      <c r="CS100" s="221">
        <v>0.36019855438474302</v>
      </c>
      <c r="CT100" s="221">
        <v>2.7997735783331899E-2</v>
      </c>
    </row>
    <row r="101" spans="1:98" x14ac:dyDescent="0.35">
      <c r="A101" s="301" t="s">
        <v>1502</v>
      </c>
      <c r="B101" s="222">
        <v>1959.3530000000001</v>
      </c>
      <c r="C101" s="224">
        <v>455</v>
      </c>
      <c r="D101" s="221">
        <v>48.871000000000002</v>
      </c>
      <c r="E101" s="221">
        <v>2.4169999999999998</v>
      </c>
      <c r="F101" s="221">
        <v>12.294</v>
      </c>
      <c r="G101" s="221">
        <v>5.3999999999999999E-2</v>
      </c>
      <c r="H101" s="221">
        <v>0.94299999999999995</v>
      </c>
      <c r="I101" s="221">
        <v>10.488</v>
      </c>
      <c r="J101" s="221">
        <v>0.16600000000000001</v>
      </c>
      <c r="K101" s="221">
        <v>10.385999999999999</v>
      </c>
      <c r="L101" s="221">
        <v>10.996</v>
      </c>
      <c r="M101" s="221">
        <v>2.1930000000000001</v>
      </c>
      <c r="N101" s="222">
        <v>1.0242251514071999E-2</v>
      </c>
      <c r="O101" s="221">
        <v>0.373</v>
      </c>
      <c r="P101" s="221">
        <v>0.60799999999999998</v>
      </c>
      <c r="Q101" s="222">
        <v>7.5258282864267903E-2</v>
      </c>
      <c r="R101" s="222">
        <v>1.34485215532597E-2</v>
      </c>
      <c r="S101" s="222">
        <v>0.198966868542928</v>
      </c>
      <c r="T101" s="221">
        <v>100.08691592447499</v>
      </c>
      <c r="U101" s="221">
        <v>31.951166053835799</v>
      </c>
      <c r="V101" s="224">
        <v>0.21099999999999999</v>
      </c>
      <c r="W101" s="221">
        <v>2.6599334381611199</v>
      </c>
      <c r="X101" s="221">
        <v>1.10632205118176</v>
      </c>
      <c r="Y101" s="221">
        <v>23.200926255789099</v>
      </c>
      <c r="Z101" s="221">
        <v>268.008550053438</v>
      </c>
      <c r="AA101" s="221">
        <v>6.3323833273958003</v>
      </c>
      <c r="AB101" s="221">
        <v>271.57107231920202</v>
      </c>
      <c r="AC101" s="221">
        <v>20.1727823298896</v>
      </c>
      <c r="AD101" s="221">
        <v>134.61881011756299</v>
      </c>
      <c r="AE101" s="221">
        <v>8.8261489134307105</v>
      </c>
      <c r="AF101" s="221">
        <v>50.530087451338403</v>
      </c>
      <c r="AG101" s="221">
        <v>10.206626291414301</v>
      </c>
      <c r="AH101" s="221">
        <v>27.066262914143199</v>
      </c>
      <c r="AI101" s="221">
        <v>4.2126825792661204</v>
      </c>
      <c r="AJ101" s="221">
        <v>21.553259707873199</v>
      </c>
      <c r="AK101" s="221">
        <v>5.3794086213038801</v>
      </c>
      <c r="AL101" s="221">
        <v>1.8346989668685401</v>
      </c>
      <c r="AM101" s="221">
        <v>4.8806555040969002</v>
      </c>
      <c r="AN101" s="221">
        <v>0.87905236907730699</v>
      </c>
      <c r="AO101" s="221">
        <v>4.0969006056287904</v>
      </c>
      <c r="AP101" s="221">
        <v>0.86213038831492705</v>
      </c>
      <c r="AQ101" s="221">
        <v>1.80798004987531</v>
      </c>
      <c r="AR101" s="221">
        <v>0.20573566084788</v>
      </c>
      <c r="AS101" s="221">
        <v>1.6743854649091601</v>
      </c>
      <c r="AT101" s="221">
        <v>0.18346989668685401</v>
      </c>
      <c r="AU101" s="221">
        <v>3.3843961524759498</v>
      </c>
      <c r="AV101" s="221">
        <v>0.42394014962593501</v>
      </c>
      <c r="AW101" s="221">
        <v>0.73031706448165301</v>
      </c>
      <c r="AX101" s="221">
        <v>0.20662629141432101</v>
      </c>
      <c r="AY101" s="224">
        <v>12.28</v>
      </c>
      <c r="AZ101" s="224">
        <v>1216</v>
      </c>
      <c r="BA101" s="224">
        <v>85.11</v>
      </c>
      <c r="BB101" s="224">
        <v>63.843200000000003</v>
      </c>
      <c r="BC101" s="224">
        <v>1</v>
      </c>
      <c r="BD101" s="221">
        <v>2.2365816237685001</v>
      </c>
      <c r="BE101" s="224">
        <v>1.055E-2</v>
      </c>
      <c r="BF101" s="221">
        <v>5.0804728668877502E-2</v>
      </c>
      <c r="BG101" s="221">
        <v>0.118708356091803</v>
      </c>
      <c r="BH101" s="221">
        <v>0.59133910000000001</v>
      </c>
      <c r="BI101" s="221">
        <v>6.1875199999999998E-2</v>
      </c>
      <c r="BJ101" s="221">
        <v>0.24956819999999999</v>
      </c>
      <c r="BK101" s="221">
        <v>0.34715279999999998</v>
      </c>
      <c r="BL101" s="221">
        <v>2.6493600000000006E-2</v>
      </c>
      <c r="BM101" s="221">
        <v>0.30327119999999996</v>
      </c>
      <c r="BN101" s="221">
        <v>0.25730639999999999</v>
      </c>
      <c r="BO101" s="221">
        <v>0.15460649999999998</v>
      </c>
      <c r="BP101" s="221">
        <v>5.4271500000000007E-2</v>
      </c>
      <c r="BQ101" s="221">
        <v>1.7814400000000001E-2</v>
      </c>
      <c r="BR101" s="221">
        <v>1.5796713573209831E-2</v>
      </c>
      <c r="BS101" s="221">
        <v>1.6810651941574625E-3</v>
      </c>
      <c r="BT101" s="221">
        <v>9.212166013537566E-3</v>
      </c>
      <c r="BU101" s="221">
        <v>1.1136444602778801</v>
      </c>
      <c r="BV101" s="221">
        <v>8.3082650516565693</v>
      </c>
      <c r="BW101" s="221">
        <v>0.34194869967937302</v>
      </c>
      <c r="BX101" s="221">
        <v>13.5785536159601</v>
      </c>
      <c r="BY101" s="221">
        <v>1.3717491984324901</v>
      </c>
      <c r="BZ101" s="221">
        <v>13.0580245814036</v>
      </c>
      <c r="CA101" s="221">
        <v>1.1544602778767401</v>
      </c>
      <c r="CB101" s="221">
        <v>2.8246318885298201</v>
      </c>
      <c r="CC101" s="221">
        <v>0.52564125400783801</v>
      </c>
      <c r="CD101" s="221">
        <v>1.0312246170288599</v>
      </c>
      <c r="CE101" s="221">
        <v>0.29446651229070198</v>
      </c>
      <c r="CF101" s="221">
        <v>1.3686319914499501</v>
      </c>
      <c r="CG101" s="221">
        <v>0.361496259351621</v>
      </c>
      <c r="CH101" s="221">
        <v>0.109898468115426</v>
      </c>
      <c r="CI101" s="221">
        <v>0.45682935518347001</v>
      </c>
      <c r="CJ101" s="221">
        <v>6.8478179551122204E-2</v>
      </c>
      <c r="CK101" s="221">
        <v>0.33307801923761998</v>
      </c>
      <c r="CL101" s="221">
        <v>7.4832917705735705E-2</v>
      </c>
      <c r="CM101" s="221">
        <v>0.15187032418952606</v>
      </c>
      <c r="CN101" s="221">
        <v>1.989463840399E-2</v>
      </c>
      <c r="CO101" s="221">
        <v>0.142490203063769</v>
      </c>
      <c r="CP101" s="221">
        <v>1.9943177769861101E-2</v>
      </c>
      <c r="CQ101" s="221">
        <v>0.31813323833273999</v>
      </c>
      <c r="CR101" s="221">
        <v>6.2997506234413997E-2</v>
      </c>
      <c r="CS101" s="221">
        <v>0.26970609191307399</v>
      </c>
      <c r="CT101" s="221">
        <v>1.9712148200926299E-2</v>
      </c>
    </row>
    <row r="102" spans="1:98" x14ac:dyDescent="0.35">
      <c r="A102" s="301" t="s">
        <v>1503</v>
      </c>
      <c r="B102" s="222">
        <v>1959.3530000000001</v>
      </c>
      <c r="C102" s="224">
        <v>455</v>
      </c>
      <c r="D102" s="221">
        <v>49.636000000000003</v>
      </c>
      <c r="E102" s="221">
        <v>2.258</v>
      </c>
      <c r="F102" s="221">
        <v>11.992000000000001</v>
      </c>
      <c r="G102" s="221">
        <v>8.5999999999999993E-2</v>
      </c>
      <c r="H102" s="221">
        <v>0.94099999999999995</v>
      </c>
      <c r="I102" s="221">
        <v>10.492000000000001</v>
      </c>
      <c r="J102" s="221">
        <v>0.184</v>
      </c>
      <c r="K102" s="221">
        <v>10.587999999999999</v>
      </c>
      <c r="L102" s="221">
        <v>10.766999999999999</v>
      </c>
      <c r="M102" s="221">
        <v>2.1920000000000002</v>
      </c>
      <c r="N102" s="222">
        <v>2.85871863222723E-2</v>
      </c>
      <c r="O102" s="221">
        <v>0.38</v>
      </c>
      <c r="P102" s="221">
        <v>0.218</v>
      </c>
      <c r="Q102" s="222">
        <v>5.03722768636823E-2</v>
      </c>
      <c r="R102" s="222">
        <v>2.0130526702821901E-2</v>
      </c>
      <c r="S102" s="222">
        <v>0.15497747954775301</v>
      </c>
      <c r="T102" s="221">
        <v>99.988067469436501</v>
      </c>
      <c r="U102" s="221">
        <v>191.53188824814401</v>
      </c>
      <c r="V102" s="224">
        <v>0.26500000000000001</v>
      </c>
      <c r="W102" s="221">
        <v>2.94927477148339</v>
      </c>
      <c r="X102" s="221">
        <v>1.1906857736404299</v>
      </c>
      <c r="Y102" s="221">
        <v>24.836841621472601</v>
      </c>
      <c r="Z102" s="221">
        <v>262.468976928026</v>
      </c>
      <c r="AA102" s="221">
        <v>6.1862303520544204</v>
      </c>
      <c r="AB102" s="221">
        <v>262.57008916260702</v>
      </c>
      <c r="AC102" s="221">
        <v>17.832521371449602</v>
      </c>
      <c r="AD102" s="221">
        <v>125.213714495818</v>
      </c>
      <c r="AE102" s="221">
        <v>10.0744553727365</v>
      </c>
      <c r="AF102" s="221">
        <v>59.263999704538897</v>
      </c>
      <c r="AG102" s="221">
        <v>9.4034378159757299</v>
      </c>
      <c r="AH102" s="221">
        <v>22.649140546006102</v>
      </c>
      <c r="AI102" s="221">
        <v>3.4194319330820799</v>
      </c>
      <c r="AJ102" s="221">
        <v>15.028954867175299</v>
      </c>
      <c r="AK102" s="221">
        <v>4.1915617244231997</v>
      </c>
      <c r="AL102" s="221">
        <v>1.4707234120783199</v>
      </c>
      <c r="AM102" s="221">
        <v>4.8533872598584402</v>
      </c>
      <c r="AN102" s="221">
        <v>0.70594723779759205</v>
      </c>
      <c r="AO102" s="221">
        <v>3.9158010846585198</v>
      </c>
      <c r="AP102" s="221">
        <v>0.81900910010111205</v>
      </c>
      <c r="AQ102" s="221">
        <v>1.8751723503998501</v>
      </c>
      <c r="AR102" s="221">
        <v>0.28679106535527199</v>
      </c>
      <c r="AS102" s="221">
        <v>1.7556760731684899</v>
      </c>
      <c r="AT102" s="221">
        <v>0.17372920305175099</v>
      </c>
      <c r="AU102" s="221">
        <v>2.9322548028311402</v>
      </c>
      <c r="AV102" s="221">
        <v>0.58645096056622903</v>
      </c>
      <c r="AW102" s="221">
        <v>0.39525691699604698</v>
      </c>
      <c r="AX102" s="221">
        <v>0.18751723503998499</v>
      </c>
      <c r="AY102" s="224">
        <v>8.7899999999999991</v>
      </c>
      <c r="AZ102" s="224">
        <v>1220</v>
      </c>
      <c r="BA102" s="224">
        <v>85.3</v>
      </c>
      <c r="BB102" s="224">
        <v>64.277900000000002</v>
      </c>
      <c r="BC102" s="224">
        <v>1</v>
      </c>
      <c r="BD102" s="221">
        <v>13.4072321773701</v>
      </c>
      <c r="BE102" s="224">
        <v>1.325E-2</v>
      </c>
      <c r="BF102" s="221">
        <v>5.6331148135332798E-2</v>
      </c>
      <c r="BG102" s="221">
        <v>0.12776058351161801</v>
      </c>
      <c r="BH102" s="221">
        <v>0.60059560000000001</v>
      </c>
      <c r="BI102" s="221">
        <v>5.7804800000000003E-2</v>
      </c>
      <c r="BJ102" s="221">
        <v>0.2434376</v>
      </c>
      <c r="BK102" s="221">
        <v>0.34728520000000002</v>
      </c>
      <c r="BL102" s="221">
        <v>2.9366400000000004E-2</v>
      </c>
      <c r="BM102" s="221">
        <v>0.30916959999999999</v>
      </c>
      <c r="BN102" s="221">
        <v>0.25194779999999994</v>
      </c>
      <c r="BO102" s="221">
        <v>0.15453600000000001</v>
      </c>
      <c r="BP102" s="221">
        <v>5.5290000000000006E-2</v>
      </c>
      <c r="BQ102" s="221">
        <v>6.3874000000000005E-3</v>
      </c>
      <c r="BR102" s="221">
        <v>1.0573140913686914E-2</v>
      </c>
      <c r="BS102" s="221">
        <v>2.5163158378527376E-3</v>
      </c>
      <c r="BT102" s="221">
        <v>7.1754573030609649E-3</v>
      </c>
      <c r="BU102" s="221">
        <v>1.1921683978306801</v>
      </c>
      <c r="BV102" s="221">
        <v>8.1365382847688199</v>
      </c>
      <c r="BW102" s="221">
        <v>0.33405643901093901</v>
      </c>
      <c r="BX102" s="221">
        <v>13.128504458130299</v>
      </c>
      <c r="BY102" s="221">
        <v>1.2126114532585699</v>
      </c>
      <c r="BZ102" s="221">
        <v>12.1457303060943</v>
      </c>
      <c r="CA102" s="221">
        <v>1.3177387627539301</v>
      </c>
      <c r="CB102" s="221">
        <v>3.3128575834837299</v>
      </c>
      <c r="CC102" s="221">
        <v>0.48427704752275003</v>
      </c>
      <c r="CD102" s="221">
        <v>0.86293225480283098</v>
      </c>
      <c r="CE102" s="221">
        <v>0.239018292122438</v>
      </c>
      <c r="CF102" s="221">
        <v>0.95433863406563102</v>
      </c>
      <c r="CG102" s="221">
        <v>0.28167294788123898</v>
      </c>
      <c r="CH102" s="221">
        <v>8.8096332383491099E-2</v>
      </c>
      <c r="CI102" s="221">
        <v>0.45427704752275</v>
      </c>
      <c r="CJ102" s="221">
        <v>5.4993289824432398E-2</v>
      </c>
      <c r="CK102" s="221">
        <v>0.31835462818273702</v>
      </c>
      <c r="CL102" s="221">
        <v>7.1089989888776503E-2</v>
      </c>
      <c r="CM102" s="221">
        <v>0.15751447743358743</v>
      </c>
      <c r="CN102" s="221">
        <v>2.7732696019854799E-2</v>
      </c>
      <c r="CO102" s="221">
        <v>0.149408033826638</v>
      </c>
      <c r="CP102" s="221">
        <v>1.8884364371725301E-2</v>
      </c>
      <c r="CQ102" s="221">
        <v>0.27563195146612701</v>
      </c>
      <c r="CR102" s="221">
        <v>8.7146612740141599E-2</v>
      </c>
      <c r="CS102" s="221">
        <v>0.14596837944664001</v>
      </c>
      <c r="CT102" s="221">
        <v>1.7889144222814599E-2</v>
      </c>
    </row>
    <row r="103" spans="1:98" x14ac:dyDescent="0.35">
      <c r="A103" s="301" t="s">
        <v>1504</v>
      </c>
      <c r="B103" s="222">
        <v>1959.3530000000001</v>
      </c>
      <c r="C103" s="224">
        <v>455</v>
      </c>
      <c r="D103" s="221">
        <v>48.573999999999998</v>
      </c>
      <c r="E103" s="221">
        <v>2.4350000000000001</v>
      </c>
      <c r="F103" s="221">
        <v>11.702999999999999</v>
      </c>
      <c r="G103" s="221">
        <v>8.4000000000000005E-2</v>
      </c>
      <c r="H103" s="221">
        <v>0.97299999999999998</v>
      </c>
      <c r="I103" s="221">
        <v>10.462</v>
      </c>
      <c r="J103" s="221">
        <v>0.188</v>
      </c>
      <c r="K103" s="221">
        <v>11.42</v>
      </c>
      <c r="L103" s="221">
        <v>11.13</v>
      </c>
      <c r="M103" s="221">
        <v>2.0310000000000001</v>
      </c>
      <c r="N103" s="222">
        <v>3.3571494000183201E-2</v>
      </c>
      <c r="O103" s="221">
        <v>0.42799999999999999</v>
      </c>
      <c r="P103" s="221">
        <v>0.252</v>
      </c>
      <c r="Q103" s="222">
        <v>6.59063845378767E-2</v>
      </c>
      <c r="R103" s="222">
        <v>2.1159659247045898E-2</v>
      </c>
      <c r="S103" s="222">
        <v>0.23541265915544601</v>
      </c>
      <c r="T103" s="221">
        <v>100.03605019694101</v>
      </c>
      <c r="U103" s="221">
        <v>181.63043414207499</v>
      </c>
      <c r="V103" s="224">
        <v>0.32</v>
      </c>
      <c r="W103" s="221">
        <v>3.06740210706015</v>
      </c>
      <c r="X103" s="221">
        <v>1.4130757671604499</v>
      </c>
      <c r="Y103" s="221">
        <v>29.069341394155899</v>
      </c>
      <c r="Z103" s="221">
        <v>297.52221306219701</v>
      </c>
      <c r="AA103" s="221">
        <v>7.9234221855821199</v>
      </c>
      <c r="AB103" s="221">
        <v>325.78089218649802</v>
      </c>
      <c r="AC103" s="221">
        <v>19.1032334890538</v>
      </c>
      <c r="AD103" s="221">
        <v>120.211596592471</v>
      </c>
      <c r="AE103" s="221">
        <v>13.804158651644199</v>
      </c>
      <c r="AF103" s="221">
        <v>82.8679463372859</v>
      </c>
      <c r="AG103" s="221">
        <v>14.358340203352601</v>
      </c>
      <c r="AH103" s="221">
        <v>32.637171384079899</v>
      </c>
      <c r="AI103" s="221">
        <v>4.5158926444994103</v>
      </c>
      <c r="AJ103" s="221">
        <v>20.802418246771101</v>
      </c>
      <c r="AK103" s="221">
        <v>5.0196940551433604</v>
      </c>
      <c r="AL103" s="221">
        <v>1.84116515526243</v>
      </c>
      <c r="AM103" s="221">
        <v>4.6487130163964503</v>
      </c>
      <c r="AN103" s="221">
        <v>0.67555189154529605</v>
      </c>
      <c r="AO103" s="221">
        <v>4.1769716955207503</v>
      </c>
      <c r="AP103" s="221">
        <v>0.80928826600714499</v>
      </c>
      <c r="AQ103" s="221">
        <v>1.8365851424384001</v>
      </c>
      <c r="AR103" s="221">
        <v>0.25556471558120403</v>
      </c>
      <c r="AS103" s="221">
        <v>1.57552441146835</v>
      </c>
      <c r="AT103" s="221">
        <v>0.220298616836127</v>
      </c>
      <c r="AU103" s="221">
        <v>3.09150865622424</v>
      </c>
      <c r="AV103" s="221">
        <v>0.78226619034533296</v>
      </c>
      <c r="AW103" s="221">
        <v>0.77860218008610405</v>
      </c>
      <c r="AX103" s="221">
        <v>0.36044700925162598</v>
      </c>
      <c r="AY103" s="224">
        <v>9.17</v>
      </c>
      <c r="AZ103" s="224">
        <v>1234</v>
      </c>
      <c r="BA103" s="224">
        <v>86.51</v>
      </c>
      <c r="BB103" s="224">
        <v>66.059700000000007</v>
      </c>
      <c r="BC103" s="224">
        <v>1</v>
      </c>
      <c r="BD103" s="221">
        <v>12.714130389945201</v>
      </c>
      <c r="BE103" s="224">
        <v>1.6E-2</v>
      </c>
      <c r="BF103" s="221">
        <v>5.8587380244848997E-2</v>
      </c>
      <c r="BG103" s="221">
        <v>0.15162302981631601</v>
      </c>
      <c r="BH103" s="221">
        <v>0.58774539999999997</v>
      </c>
      <c r="BI103" s="221">
        <v>6.2336000000000003E-2</v>
      </c>
      <c r="BJ103" s="221">
        <v>0.23757089999999997</v>
      </c>
      <c r="BK103" s="221">
        <v>0.34629219999999994</v>
      </c>
      <c r="BL103" s="221">
        <v>3.0004800000000005E-2</v>
      </c>
      <c r="BM103" s="221">
        <v>0.33346399999999998</v>
      </c>
      <c r="BN103" s="221">
        <v>0.26044200000000001</v>
      </c>
      <c r="BO103" s="221">
        <v>0.14318549999999999</v>
      </c>
      <c r="BP103" s="221">
        <v>6.227400000000001E-2</v>
      </c>
      <c r="BQ103" s="221">
        <v>7.3836000000000006E-3</v>
      </c>
      <c r="BR103" s="221">
        <v>1.3833750114500318E-2</v>
      </c>
      <c r="BS103" s="221">
        <v>2.6449574058807373E-3</v>
      </c>
      <c r="BT103" s="221">
        <v>1.089960611889715E-2</v>
      </c>
      <c r="BU103" s="221">
        <v>1.3953283869194799</v>
      </c>
      <c r="BV103" s="221">
        <v>9.2231886049281009</v>
      </c>
      <c r="BW103" s="221">
        <v>0.42786479802143501</v>
      </c>
      <c r="BX103" s="221">
        <v>16.2890446093249</v>
      </c>
      <c r="BY103" s="221">
        <v>1.29901987725566</v>
      </c>
      <c r="BZ103" s="221">
        <v>11.660524869469601</v>
      </c>
      <c r="CA103" s="221">
        <v>1.80558395163506</v>
      </c>
      <c r="CB103" s="221">
        <v>4.6323182002542804</v>
      </c>
      <c r="CC103" s="221">
        <v>0.73945452047265703</v>
      </c>
      <c r="CD103" s="221">
        <v>1.2434762297334401</v>
      </c>
      <c r="CE103" s="221">
        <v>0.31566089585050799</v>
      </c>
      <c r="CF103" s="221">
        <v>1.3209535586699599</v>
      </c>
      <c r="CG103" s="221">
        <v>0.33732344050563301</v>
      </c>
      <c r="CH103" s="221">
        <v>0.11028579280021999</v>
      </c>
      <c r="CI103" s="221">
        <v>0.43511953833470701</v>
      </c>
      <c r="CJ103" s="221">
        <v>5.2625492351378603E-2</v>
      </c>
      <c r="CK103" s="221">
        <v>0.33958779884583701</v>
      </c>
      <c r="CL103" s="221">
        <v>7.0246221489420196E-2</v>
      </c>
      <c r="CM103" s="221">
        <v>0.15427315196482561</v>
      </c>
      <c r="CN103" s="221">
        <v>2.4713107996702399E-2</v>
      </c>
      <c r="CO103" s="221">
        <v>0.13407712741595701</v>
      </c>
      <c r="CP103" s="221">
        <v>2.3946459650087001E-2</v>
      </c>
      <c r="CQ103" s="221">
        <v>0.29060181368507798</v>
      </c>
      <c r="CR103" s="221">
        <v>0.11624475588531601</v>
      </c>
      <c r="CS103" s="221">
        <v>0.28753778510579803</v>
      </c>
      <c r="CT103" s="221">
        <v>3.4386644682605098E-2</v>
      </c>
    </row>
    <row r="104" spans="1:98" x14ac:dyDescent="0.35">
      <c r="A104" s="301" t="s">
        <v>1505</v>
      </c>
      <c r="B104" s="222">
        <v>1959.3530000000001</v>
      </c>
      <c r="C104" s="224">
        <v>455</v>
      </c>
      <c r="D104" s="221">
        <v>48.912999999999997</v>
      </c>
      <c r="E104" s="221">
        <v>2.63</v>
      </c>
      <c r="F104" s="221">
        <v>12.385999999999999</v>
      </c>
      <c r="G104" s="221">
        <v>5.6000000000000001E-2</v>
      </c>
      <c r="H104" s="221">
        <v>0.97699999999999998</v>
      </c>
      <c r="I104" s="221">
        <v>10.456</v>
      </c>
      <c r="J104" s="221">
        <v>0.183</v>
      </c>
      <c r="K104" s="221">
        <v>10.038</v>
      </c>
      <c r="L104" s="221">
        <v>11.09</v>
      </c>
      <c r="M104" s="221">
        <v>2.2469999999999999</v>
      </c>
      <c r="N104" s="222">
        <v>1.99781560025485E-2</v>
      </c>
      <c r="O104" s="221">
        <v>0.56000000000000005</v>
      </c>
      <c r="P104" s="221">
        <v>0.29299999999999998</v>
      </c>
      <c r="Q104" s="222">
        <v>6.3575134249567705E-2</v>
      </c>
      <c r="R104" s="222">
        <v>2.4164922180759101E-2</v>
      </c>
      <c r="S104" s="222">
        <v>0.24346955492855199</v>
      </c>
      <c r="T104" s="221">
        <v>100.18018776736101</v>
      </c>
      <c r="U104" s="221">
        <v>132.384462129806</v>
      </c>
      <c r="V104" s="224">
        <v>0.17100000000000001</v>
      </c>
      <c r="W104" s="221">
        <v>3.16636814232647</v>
      </c>
      <c r="X104" s="221">
        <v>1.3271886145914999</v>
      </c>
      <c r="Y104" s="221">
        <v>27.914808409938999</v>
      </c>
      <c r="Z104" s="221">
        <v>305.56111768453599</v>
      </c>
      <c r="AA104" s="221">
        <v>10.9037953945572</v>
      </c>
      <c r="AB104" s="221">
        <v>338.08136889050701</v>
      </c>
      <c r="AC104" s="221">
        <v>18.876854464367</v>
      </c>
      <c r="AD104" s="221">
        <v>129.616819878038</v>
      </c>
      <c r="AE104" s="221">
        <v>15.9461181396196</v>
      </c>
      <c r="AF104" s="221">
        <v>86.932307909321594</v>
      </c>
      <c r="AG104" s="221">
        <v>15.081459907163</v>
      </c>
      <c r="AH104" s="221">
        <v>35.432784199508497</v>
      </c>
      <c r="AI104" s="221">
        <v>4.7328661144989503</v>
      </c>
      <c r="AJ104" s="221">
        <v>22.563029034313299</v>
      </c>
      <c r="AK104" s="221">
        <v>5.2243560571584604</v>
      </c>
      <c r="AL104" s="221">
        <v>1.9113497770091901</v>
      </c>
      <c r="AM104" s="221">
        <v>4.7328661144989503</v>
      </c>
      <c r="AN104" s="221">
        <v>0.73268408118685702</v>
      </c>
      <c r="AO104" s="221">
        <v>3.9956312005096901</v>
      </c>
      <c r="AP104" s="221">
        <v>0.79093474105761397</v>
      </c>
      <c r="AQ104" s="221">
        <v>1.9477564394284199</v>
      </c>
      <c r="AR104" s="221">
        <v>0.28033130062801498</v>
      </c>
      <c r="AS104" s="221">
        <v>1.8294347865659399</v>
      </c>
      <c r="AT104" s="221">
        <v>0.24392463820879201</v>
      </c>
      <c r="AU104" s="221">
        <v>3.1946846272867901</v>
      </c>
      <c r="AV104" s="221">
        <v>0.85282606717029197</v>
      </c>
      <c r="AW104" s="221">
        <v>1.02848821334304</v>
      </c>
      <c r="AX104" s="221">
        <v>0.364976790752708</v>
      </c>
      <c r="AY104" s="224">
        <v>9.8699999999999992</v>
      </c>
      <c r="AZ104" s="224">
        <v>1214</v>
      </c>
      <c r="BA104" s="224">
        <v>84.87</v>
      </c>
      <c r="BB104" s="224">
        <v>63.124000000000002</v>
      </c>
      <c r="BC104" s="224">
        <v>1</v>
      </c>
      <c r="BD104" s="221">
        <v>9.2669123490864305</v>
      </c>
      <c r="BE104" s="224">
        <v>8.5500000000000003E-3</v>
      </c>
      <c r="BF104" s="221">
        <v>6.04776315184355E-2</v>
      </c>
      <c r="BG104" s="221">
        <v>0.14240733834566799</v>
      </c>
      <c r="BH104" s="221">
        <v>0.59184729999999997</v>
      </c>
      <c r="BI104" s="221">
        <v>6.7327999999999999E-2</v>
      </c>
      <c r="BJ104" s="221">
        <v>0.25143579999999999</v>
      </c>
      <c r="BK104" s="221">
        <v>0.34609359999999995</v>
      </c>
      <c r="BL104" s="221">
        <v>2.9206800000000002E-2</v>
      </c>
      <c r="BM104" s="221">
        <v>0.29310960000000003</v>
      </c>
      <c r="BN104" s="221">
        <v>0.25950599999999996</v>
      </c>
      <c r="BO104" s="221">
        <v>0.15841349999999998</v>
      </c>
      <c r="BP104" s="221">
        <v>8.1480000000000025E-2</v>
      </c>
      <c r="BQ104" s="221">
        <v>8.5849000000000012E-3</v>
      </c>
      <c r="BR104" s="221">
        <v>1.334442067898426E-2</v>
      </c>
      <c r="BS104" s="221">
        <v>3.0206152725948876E-3</v>
      </c>
      <c r="BT104" s="221">
        <v>1.1272640393191957E-2</v>
      </c>
      <c r="BU104" s="221">
        <v>1.3399108036770699</v>
      </c>
      <c r="BV104" s="221">
        <v>9.4723946482206305</v>
      </c>
      <c r="BW104" s="221">
        <v>0.58880495130608901</v>
      </c>
      <c r="BX104" s="221">
        <v>16.904068444525301</v>
      </c>
      <c r="BY104" s="221">
        <v>1.2836261035769501</v>
      </c>
      <c r="BZ104" s="221">
        <v>12.572831528169701</v>
      </c>
      <c r="CA104" s="221">
        <v>2.0857522526622398</v>
      </c>
      <c r="CB104" s="221">
        <v>4.8595160121310803</v>
      </c>
      <c r="CC104" s="221">
        <v>0.77669518521889502</v>
      </c>
      <c r="CD104" s="221">
        <v>1.34998907800127</v>
      </c>
      <c r="CE104" s="221">
        <v>0.33082734140347703</v>
      </c>
      <c r="CF104" s="221">
        <v>1.43275234367889</v>
      </c>
      <c r="CG104" s="221">
        <v>0.35107672704104798</v>
      </c>
      <c r="CH104" s="221">
        <v>0.114489851642851</v>
      </c>
      <c r="CI104" s="221">
        <v>0.44299626831710198</v>
      </c>
      <c r="CJ104" s="221">
        <v>5.7076089924456203E-2</v>
      </c>
      <c r="CK104" s="221">
        <v>0.32484481660143799</v>
      </c>
      <c r="CL104" s="221">
        <v>6.8653135523800896E-2</v>
      </c>
      <c r="CM104" s="221">
        <v>0.16361154091198729</v>
      </c>
      <c r="CN104" s="221">
        <v>2.7108036770729E-2</v>
      </c>
      <c r="CO104" s="221">
        <v>0.15568490033676199</v>
      </c>
      <c r="CP104" s="221">
        <v>2.6514608173295699E-2</v>
      </c>
      <c r="CQ104" s="221">
        <v>0.30030035496495899</v>
      </c>
      <c r="CR104" s="221">
        <v>0.12672995358150499</v>
      </c>
      <c r="CS104" s="221">
        <v>0.37982069718758499</v>
      </c>
      <c r="CT104" s="221">
        <v>3.48187858378083E-2</v>
      </c>
    </row>
    <row r="105" spans="1:98" x14ac:dyDescent="0.35">
      <c r="A105" s="301" t="s">
        <v>1506</v>
      </c>
      <c r="B105" s="222">
        <v>1959.3530000000001</v>
      </c>
      <c r="C105" s="224">
        <v>455</v>
      </c>
      <c r="D105" s="221">
        <v>49.006</v>
      </c>
      <c r="E105" s="221">
        <v>2.5529999999999999</v>
      </c>
      <c r="F105" s="221">
        <v>12.377000000000001</v>
      </c>
      <c r="G105" s="221">
        <v>0.06</v>
      </c>
      <c r="H105" s="221">
        <v>0.96499999999999997</v>
      </c>
      <c r="I105" s="221">
        <v>10.47</v>
      </c>
      <c r="J105" s="221">
        <v>0.186</v>
      </c>
      <c r="K105" s="221">
        <v>10.263999999999999</v>
      </c>
      <c r="L105" s="221">
        <v>10.897</v>
      </c>
      <c r="M105" s="221">
        <v>2.2280000000000002</v>
      </c>
      <c r="N105" s="222">
        <v>2.1209386281588399E-2</v>
      </c>
      <c r="O105" s="221">
        <v>0.52</v>
      </c>
      <c r="P105" s="221">
        <v>0.27500000000000002</v>
      </c>
      <c r="Q105" s="222">
        <v>6.4801444043321305E-2</v>
      </c>
      <c r="R105" s="222">
        <v>2.1931407942238301E-2</v>
      </c>
      <c r="S105" s="222">
        <v>0.22797833935018</v>
      </c>
      <c r="T105" s="221">
        <v>100.136920577617</v>
      </c>
      <c r="U105" s="221">
        <v>192.96339931005099</v>
      </c>
      <c r="V105" s="224">
        <v>0.19800000000000001</v>
      </c>
      <c r="W105" s="221">
        <v>3.06815221816505</v>
      </c>
      <c r="X105" s="221">
        <v>1.4022590474680301</v>
      </c>
      <c r="Y105" s="221">
        <v>26.245487364620899</v>
      </c>
      <c r="Z105" s="221">
        <v>298.61010830324898</v>
      </c>
      <c r="AA105" s="221">
        <v>10.14440433213</v>
      </c>
      <c r="AB105" s="221">
        <v>341.89530685920602</v>
      </c>
      <c r="AC105" s="221">
        <v>18.6823104693141</v>
      </c>
      <c r="AD105" s="221">
        <v>122.590252707581</v>
      </c>
      <c r="AE105" s="221">
        <v>14.828519855595699</v>
      </c>
      <c r="AF105" s="221">
        <v>78.979261094521902</v>
      </c>
      <c r="AG105" s="221">
        <v>14.3953068592058</v>
      </c>
      <c r="AH105" s="221">
        <v>33.727436823104703</v>
      </c>
      <c r="AI105" s="221">
        <v>4.5667870036101101</v>
      </c>
      <c r="AJ105" s="221">
        <v>21.4530685920578</v>
      </c>
      <c r="AK105" s="221">
        <v>5.1985559566786996</v>
      </c>
      <c r="AL105" s="221">
        <v>1.9584837545126399</v>
      </c>
      <c r="AM105" s="221">
        <v>4.4765342960288796</v>
      </c>
      <c r="AN105" s="221">
        <v>0.79602888086642598</v>
      </c>
      <c r="AO105" s="221">
        <v>3.8176895306859202</v>
      </c>
      <c r="AP105" s="221">
        <v>0.80685920577617298</v>
      </c>
      <c r="AQ105" s="221">
        <v>2.0126353790613698</v>
      </c>
      <c r="AR105" s="221">
        <v>0.24638989169675099</v>
      </c>
      <c r="AS105" s="221">
        <v>1.7418772563176901</v>
      </c>
      <c r="AT105" s="221">
        <v>0.196750902527076</v>
      </c>
      <c r="AU105" s="221">
        <v>3.2490974729241899</v>
      </c>
      <c r="AV105" s="221">
        <v>0.85018050541516199</v>
      </c>
      <c r="AW105" s="221">
        <v>0.82129963898917002</v>
      </c>
      <c r="AX105" s="221">
        <v>0.377256317689531</v>
      </c>
      <c r="AY105" s="224">
        <v>10.8</v>
      </c>
      <c r="AZ105" s="224">
        <v>1218</v>
      </c>
      <c r="BA105" s="224">
        <v>85.1</v>
      </c>
      <c r="BB105" s="224">
        <v>63.6098</v>
      </c>
      <c r="BC105" s="224">
        <v>1</v>
      </c>
      <c r="BD105" s="221">
        <v>13.507437951703499</v>
      </c>
      <c r="BE105" s="224">
        <v>9.9000000000000008E-3</v>
      </c>
      <c r="BF105" s="221">
        <v>5.8601707366952499E-2</v>
      </c>
      <c r="BG105" s="221">
        <v>0.15046239579331999</v>
      </c>
      <c r="BH105" s="221">
        <v>0.59297259999999996</v>
      </c>
      <c r="BI105" s="221">
        <v>6.5356800000000007E-2</v>
      </c>
      <c r="BJ105" s="221">
        <v>0.25125310000000001</v>
      </c>
      <c r="BK105" s="221">
        <v>0.346557</v>
      </c>
      <c r="BL105" s="221">
        <v>2.9685600000000003E-2</v>
      </c>
      <c r="BM105" s="221">
        <v>0.2997088</v>
      </c>
      <c r="BN105" s="221">
        <v>0.25498979999999999</v>
      </c>
      <c r="BO105" s="221">
        <v>0.15707399999999999</v>
      </c>
      <c r="BP105" s="221">
        <v>7.5660000000000019E-2</v>
      </c>
      <c r="BQ105" s="221">
        <v>8.0575000000000022E-3</v>
      </c>
      <c r="BR105" s="221">
        <v>1.360182310469314E-2</v>
      </c>
      <c r="BS105" s="221">
        <v>2.7414259927797877E-3</v>
      </c>
      <c r="BT105" s="221">
        <v>1.0555397111913334E-2</v>
      </c>
      <c r="BU105" s="221">
        <v>1.2597833935018099</v>
      </c>
      <c r="BV105" s="221">
        <v>9.2569133574007196</v>
      </c>
      <c r="BW105" s="221">
        <v>0.54779783393501802</v>
      </c>
      <c r="BX105" s="221">
        <v>17.094765342960301</v>
      </c>
      <c r="BY105" s="221">
        <v>1.2703971119133599</v>
      </c>
      <c r="BZ105" s="221">
        <v>11.891254512635401</v>
      </c>
      <c r="CA105" s="221">
        <v>1.93957039711191</v>
      </c>
      <c r="CB105" s="221">
        <v>4.4149406951837804</v>
      </c>
      <c r="CC105" s="221">
        <v>0.74135830324909702</v>
      </c>
      <c r="CD105" s="221">
        <v>1.28501534296029</v>
      </c>
      <c r="CE105" s="221">
        <v>0.31921841155234698</v>
      </c>
      <c r="CF105" s="221">
        <v>1.36226985559567</v>
      </c>
      <c r="CG105" s="221">
        <v>0.34934296028880901</v>
      </c>
      <c r="CH105" s="221">
        <v>0.117313176895307</v>
      </c>
      <c r="CI105" s="221">
        <v>0.419003610108303</v>
      </c>
      <c r="CJ105" s="221">
        <v>6.2010649819494598E-2</v>
      </c>
      <c r="CK105" s="221">
        <v>0.310378158844765</v>
      </c>
      <c r="CL105" s="221">
        <v>7.0035379061371805E-2</v>
      </c>
      <c r="CM105" s="221">
        <v>0.16906137184115508</v>
      </c>
      <c r="CN105" s="221">
        <v>2.3825902527075799E-2</v>
      </c>
      <c r="CO105" s="221">
        <v>0.14823375451263501</v>
      </c>
      <c r="CP105" s="221">
        <v>2.1386823104693101E-2</v>
      </c>
      <c r="CQ105" s="221">
        <v>0.30541516245487399</v>
      </c>
      <c r="CR105" s="221">
        <v>0.12633682310469299</v>
      </c>
      <c r="CS105" s="221">
        <v>0.30330595667869997</v>
      </c>
      <c r="CT105" s="221">
        <v>3.5990252707581202E-2</v>
      </c>
    </row>
    <row r="106" spans="1:98" x14ac:dyDescent="0.35">
      <c r="A106" s="301" t="s">
        <v>1507</v>
      </c>
      <c r="B106" s="222">
        <v>1959.3530000000001</v>
      </c>
      <c r="C106" s="224">
        <v>455</v>
      </c>
      <c r="D106" s="221">
        <v>49.170999999999999</v>
      </c>
      <c r="E106" s="221">
        <v>2.3519999999999999</v>
      </c>
      <c r="F106" s="221">
        <v>11</v>
      </c>
      <c r="G106" s="221">
        <v>7.4999999999999997E-2</v>
      </c>
      <c r="H106" s="221">
        <v>0.999</v>
      </c>
      <c r="I106" s="221">
        <v>10.430999999999999</v>
      </c>
      <c r="J106" s="221">
        <v>0.193</v>
      </c>
      <c r="K106" s="221">
        <v>11.217000000000001</v>
      </c>
      <c r="L106" s="221">
        <v>11.622999999999999</v>
      </c>
      <c r="M106" s="221">
        <v>1.9279999999999999</v>
      </c>
      <c r="N106" s="222">
        <v>1.28487195282936E-2</v>
      </c>
      <c r="O106" s="221">
        <v>0.48099999999999998</v>
      </c>
      <c r="P106" s="221">
        <v>0.248</v>
      </c>
      <c r="Q106" s="222">
        <v>5.9403326586288802E-2</v>
      </c>
      <c r="R106" s="222">
        <v>2.0065123646924199E-2</v>
      </c>
      <c r="S106" s="222">
        <v>0.25213411951069298</v>
      </c>
      <c r="T106" s="221">
        <v>100.062451289272</v>
      </c>
      <c r="U106" s="221">
        <v>90.972125134962596</v>
      </c>
      <c r="V106" s="224">
        <v>0.28100000000000003</v>
      </c>
      <c r="W106" s="221">
        <v>2.6773324183027398</v>
      </c>
      <c r="X106" s="221">
        <v>1.30552280308566</v>
      </c>
      <c r="Y106" s="221">
        <v>29.1296312593505</v>
      </c>
      <c r="Z106" s="221">
        <v>294.14767226964699</v>
      </c>
      <c r="AA106" s="221">
        <v>9.3461233829094397</v>
      </c>
      <c r="AB106" s="221">
        <v>320.02992167561399</v>
      </c>
      <c r="AC106" s="221">
        <v>17.319369884713499</v>
      </c>
      <c r="AD106" s="221">
        <v>129.49925195810999</v>
      </c>
      <c r="AE106" s="221">
        <v>13.790372260846601</v>
      </c>
      <c r="AF106" s="221">
        <v>69.6009393105237</v>
      </c>
      <c r="AG106" s="221">
        <v>13.755170289536199</v>
      </c>
      <c r="AH106" s="221">
        <v>33.248261902666499</v>
      </c>
      <c r="AI106" s="221">
        <v>4.6114582416615297</v>
      </c>
      <c r="AJ106" s="221">
        <v>21.112382293408398</v>
      </c>
      <c r="AK106" s="221">
        <v>4.6290592273167297</v>
      </c>
      <c r="AL106" s="221">
        <v>1.62809117310569</v>
      </c>
      <c r="AM106" s="221">
        <v>4.2770395142127997</v>
      </c>
      <c r="AN106" s="221">
        <v>0.72164041186306405</v>
      </c>
      <c r="AO106" s="221">
        <v>3.8194138871776802</v>
      </c>
      <c r="AP106" s="221">
        <v>0.72164041186306405</v>
      </c>
      <c r="AQ106" s="221">
        <v>1.7953005368300601</v>
      </c>
      <c r="AR106" s="221">
        <v>0.23321305993135599</v>
      </c>
      <c r="AS106" s="221">
        <v>1.5488867376573101</v>
      </c>
      <c r="AT106" s="221">
        <v>0.21913227140719899</v>
      </c>
      <c r="AU106" s="221">
        <v>3.0273695326938301</v>
      </c>
      <c r="AV106" s="221">
        <v>0.70491947549062695</v>
      </c>
      <c r="AW106" s="221">
        <v>0.77444336882865505</v>
      </c>
      <c r="AX106" s="221">
        <v>0.33177857960045798</v>
      </c>
      <c r="AY106" s="224">
        <v>13.63</v>
      </c>
      <c r="AZ106" s="224">
        <v>1230</v>
      </c>
      <c r="BA106" s="224">
        <v>86.24</v>
      </c>
      <c r="BB106" s="224">
        <v>65.723299999999995</v>
      </c>
      <c r="BC106" s="224">
        <v>0</v>
      </c>
      <c r="BD106" s="221">
        <v>6.3680487594473796</v>
      </c>
      <c r="BE106" s="224">
        <v>1.405E-2</v>
      </c>
      <c r="BF106" s="221">
        <v>5.1137049189582298E-2</v>
      </c>
      <c r="BG106" s="221">
        <v>0.140082596771092</v>
      </c>
      <c r="BH106" s="221">
        <v>0.59496910000000003</v>
      </c>
      <c r="BI106" s="221">
        <v>6.0211199999999999E-2</v>
      </c>
      <c r="BJ106" s="221">
        <v>0.2233</v>
      </c>
      <c r="BK106" s="221">
        <v>0.34526609999999996</v>
      </c>
      <c r="BL106" s="221">
        <v>3.0802800000000005E-2</v>
      </c>
      <c r="BM106" s="221">
        <v>0.32753640000000001</v>
      </c>
      <c r="BN106" s="221">
        <v>0.27197819999999995</v>
      </c>
      <c r="BO106" s="221">
        <v>0.13592399999999999</v>
      </c>
      <c r="BP106" s="221">
        <v>6.9985500000000006E-2</v>
      </c>
      <c r="BQ106" s="221">
        <v>7.266400000000001E-3</v>
      </c>
      <c r="BR106" s="221">
        <v>1.2468758250462017E-2</v>
      </c>
      <c r="BS106" s="221">
        <v>2.5081404558655249E-3</v>
      </c>
      <c r="BT106" s="221">
        <v>1.1673809733345085E-2</v>
      </c>
      <c r="BU106" s="221">
        <v>1.3982223004488299</v>
      </c>
      <c r="BV106" s="221">
        <v>9.1185778403590607</v>
      </c>
      <c r="BW106" s="221">
        <v>0.50469066267711005</v>
      </c>
      <c r="BX106" s="221">
        <v>16.001496083780701</v>
      </c>
      <c r="BY106" s="221">
        <v>1.1777171521605201</v>
      </c>
      <c r="BZ106" s="221">
        <v>12.561427439936599</v>
      </c>
      <c r="CA106" s="221">
        <v>1.80378069171874</v>
      </c>
      <c r="CB106" s="221">
        <v>3.8906925074582799</v>
      </c>
      <c r="CC106" s="221">
        <v>0.70839126991111501</v>
      </c>
      <c r="CD106" s="221">
        <v>1.2667587784915999</v>
      </c>
      <c r="CE106" s="221">
        <v>0.32234093109214101</v>
      </c>
      <c r="CF106" s="221">
        <v>1.3406362756314401</v>
      </c>
      <c r="CG106" s="221">
        <v>0.31107278007568401</v>
      </c>
      <c r="CH106" s="221">
        <v>9.75226612690311E-2</v>
      </c>
      <c r="CI106" s="221">
        <v>0.400330898530318</v>
      </c>
      <c r="CJ106" s="221">
        <v>5.6215788084132703E-2</v>
      </c>
      <c r="CK106" s="221">
        <v>0.31051834902754599</v>
      </c>
      <c r="CL106" s="221">
        <v>6.2638387749714003E-2</v>
      </c>
      <c r="CM106" s="221">
        <v>0.15080524509372506</v>
      </c>
      <c r="CN106" s="221">
        <v>2.25517028953621E-2</v>
      </c>
      <c r="CO106" s="221">
        <v>0.131810261374637</v>
      </c>
      <c r="CP106" s="221">
        <v>2.3819677901962499E-2</v>
      </c>
      <c r="CQ106" s="221">
        <v>0.28457273607321998</v>
      </c>
      <c r="CR106" s="221">
        <v>0.10475103405790701</v>
      </c>
      <c r="CS106" s="221">
        <v>0.28600193610842201</v>
      </c>
      <c r="CT106" s="221">
        <v>3.1651676493883597E-2</v>
      </c>
    </row>
    <row r="107" spans="1:98" x14ac:dyDescent="0.35">
      <c r="A107" s="301" t="s">
        <v>1508</v>
      </c>
      <c r="B107" s="222">
        <v>1959.3530000000001</v>
      </c>
      <c r="C107" s="224">
        <v>455</v>
      </c>
      <c r="D107" s="221">
        <v>48.838999999999999</v>
      </c>
      <c r="E107" s="221">
        <v>2.3340000000000001</v>
      </c>
      <c r="F107" s="221">
        <v>11.019</v>
      </c>
      <c r="G107" s="221">
        <v>0.06</v>
      </c>
      <c r="H107" s="221">
        <v>1.0129999999999999</v>
      </c>
      <c r="I107" s="221">
        <v>10.419</v>
      </c>
      <c r="J107" s="221">
        <v>0.17199999999999999</v>
      </c>
      <c r="K107" s="221">
        <v>11.346</v>
      </c>
      <c r="L107" s="221">
        <v>11.811999999999999</v>
      </c>
      <c r="M107" s="221">
        <v>1.9730000000000001</v>
      </c>
      <c r="N107" s="222">
        <v>3.8430956798303703E-2</v>
      </c>
      <c r="O107" s="221">
        <v>0.47199999999999998</v>
      </c>
      <c r="P107" s="221">
        <v>0.253</v>
      </c>
      <c r="Q107" s="222">
        <v>5.6365403304178802E-2</v>
      </c>
      <c r="R107" s="222">
        <v>2.38536973230851E-2</v>
      </c>
      <c r="S107" s="222">
        <v>0.27405247813411099</v>
      </c>
      <c r="T107" s="221">
        <v>100.10470253555999</v>
      </c>
      <c r="U107" s="221">
        <v>91.459319893146898</v>
      </c>
      <c r="V107" s="224">
        <v>0.28799999999999998</v>
      </c>
      <c r="W107" s="221">
        <v>2.7684325892219199</v>
      </c>
      <c r="X107" s="221">
        <v>1.35962143275611</v>
      </c>
      <c r="Y107" s="221">
        <v>31.230674087816901</v>
      </c>
      <c r="Z107" s="221">
        <v>310.33660217333698</v>
      </c>
      <c r="AA107" s="221">
        <v>9.0555702800600795</v>
      </c>
      <c r="AB107" s="221">
        <v>346.152486968814</v>
      </c>
      <c r="AC107" s="221">
        <v>18.976941425921002</v>
      </c>
      <c r="AD107" s="221">
        <v>135.00309214594901</v>
      </c>
      <c r="AE107" s="221">
        <v>14.6391023942044</v>
      </c>
      <c r="AF107" s="221">
        <v>75.926672408782693</v>
      </c>
      <c r="AG107" s="221">
        <v>14.533085961657401</v>
      </c>
      <c r="AH107" s="221">
        <v>34.190299496422</v>
      </c>
      <c r="AI107" s="221">
        <v>4.4880289778249001</v>
      </c>
      <c r="AJ107" s="221">
        <v>21.485996996201099</v>
      </c>
      <c r="AK107" s="221">
        <v>5.7072179521159097</v>
      </c>
      <c r="AL107" s="221">
        <v>1.9524692994080799</v>
      </c>
      <c r="AM107" s="221">
        <v>4.4350207615513701</v>
      </c>
      <c r="AN107" s="221">
        <v>0.71649438996377801</v>
      </c>
      <c r="AO107" s="221">
        <v>4.4085166534146101</v>
      </c>
      <c r="AP107" s="221">
        <v>0.70677621698029902</v>
      </c>
      <c r="AQ107" s="221">
        <v>1.8022793532997601</v>
      </c>
      <c r="AR107" s="221">
        <v>0.233236151603499</v>
      </c>
      <c r="AS107" s="221">
        <v>1.38704832582384</v>
      </c>
      <c r="AT107" s="221">
        <v>0.2367700326884</v>
      </c>
      <c r="AU107" s="221">
        <v>3.2776747062461302</v>
      </c>
      <c r="AV107" s="221">
        <v>0.77922077922077904</v>
      </c>
      <c r="AW107" s="221">
        <v>0.66260270341903005</v>
      </c>
      <c r="AX107" s="221">
        <v>0.40462938422122102</v>
      </c>
      <c r="AY107" s="224">
        <v>13.19</v>
      </c>
      <c r="AZ107" s="224">
        <v>1234</v>
      </c>
      <c r="BA107" s="224">
        <v>86.5</v>
      </c>
      <c r="BB107" s="224">
        <v>66.006200000000007</v>
      </c>
      <c r="BC107" s="224">
        <v>0</v>
      </c>
      <c r="BD107" s="221">
        <v>6.4021523925202901</v>
      </c>
      <c r="BE107" s="224">
        <v>1.44E-2</v>
      </c>
      <c r="BF107" s="221">
        <v>5.2877062454138701E-2</v>
      </c>
      <c r="BG107" s="221">
        <v>0.14588737973473101</v>
      </c>
      <c r="BH107" s="221">
        <v>0.59095189999999997</v>
      </c>
      <c r="BI107" s="221">
        <v>5.9750400000000002E-2</v>
      </c>
      <c r="BJ107" s="221">
        <v>0.22368569999999999</v>
      </c>
      <c r="BK107" s="221">
        <v>0.34486889999999998</v>
      </c>
      <c r="BL107" s="221">
        <v>2.7451200000000002E-2</v>
      </c>
      <c r="BM107" s="221">
        <v>0.33130320000000002</v>
      </c>
      <c r="BN107" s="221">
        <v>0.27640079999999995</v>
      </c>
      <c r="BO107" s="221">
        <v>0.13909649999999998</v>
      </c>
      <c r="BP107" s="221">
        <v>6.8676000000000001E-2</v>
      </c>
      <c r="BQ107" s="221">
        <v>7.4129000000000009E-3</v>
      </c>
      <c r="BR107" s="221">
        <v>1.183109815354713E-2</v>
      </c>
      <c r="BS107" s="221">
        <v>2.9817121653856376E-3</v>
      </c>
      <c r="BT107" s="221">
        <v>1.268862973760934E-2</v>
      </c>
      <c r="BU107" s="221">
        <v>1.49907235621521</v>
      </c>
      <c r="BV107" s="221">
        <v>9.6204346673734396</v>
      </c>
      <c r="BW107" s="221">
        <v>0.48900079512324401</v>
      </c>
      <c r="BX107" s="221">
        <v>17.307624348440701</v>
      </c>
      <c r="BY107" s="221">
        <v>1.29043201696263</v>
      </c>
      <c r="BZ107" s="221">
        <v>13.095299938157099</v>
      </c>
      <c r="CA107" s="221">
        <v>1.9147945931619399</v>
      </c>
      <c r="CB107" s="221">
        <v>4.2443009876509503</v>
      </c>
      <c r="CC107" s="221">
        <v>0.74845392702535596</v>
      </c>
      <c r="CD107" s="221">
        <v>1.30265041081368</v>
      </c>
      <c r="CE107" s="221">
        <v>0.31371322554996001</v>
      </c>
      <c r="CF107" s="221">
        <v>1.36436080925877</v>
      </c>
      <c r="CG107" s="221">
        <v>0.38352504638218898</v>
      </c>
      <c r="CH107" s="221">
        <v>0.116952911034544</v>
      </c>
      <c r="CI107" s="221">
        <v>0.41511794328120899</v>
      </c>
      <c r="CJ107" s="221">
        <v>5.5814912978178297E-2</v>
      </c>
      <c r="CK107" s="221">
        <v>0.35841240392260798</v>
      </c>
      <c r="CL107" s="221">
        <v>6.1348175633889897E-2</v>
      </c>
      <c r="CM107" s="221">
        <v>0.15139146567717984</v>
      </c>
      <c r="CN107" s="221">
        <v>2.25539358600583E-2</v>
      </c>
      <c r="CO107" s="221">
        <v>0.118037812527608</v>
      </c>
      <c r="CP107" s="221">
        <v>2.57369025532291E-2</v>
      </c>
      <c r="CQ107" s="221">
        <v>0.308101422387137</v>
      </c>
      <c r="CR107" s="221">
        <v>0.115792207792208</v>
      </c>
      <c r="CS107" s="221">
        <v>0.24469917837264801</v>
      </c>
      <c r="CT107" s="221">
        <v>3.8601643254704499E-2</v>
      </c>
    </row>
    <row r="108" spans="1:98" x14ac:dyDescent="0.35">
      <c r="A108" s="301" t="s">
        <v>1509</v>
      </c>
      <c r="B108" s="222">
        <v>1959.3530000000001</v>
      </c>
      <c r="C108" s="224">
        <v>455</v>
      </c>
      <c r="D108" s="221">
        <v>49.283000000000001</v>
      </c>
      <c r="E108" s="221">
        <v>2.101</v>
      </c>
      <c r="F108" s="221">
        <v>11.500999999999999</v>
      </c>
      <c r="G108" s="221">
        <v>7.6999999999999999E-2</v>
      </c>
      <c r="H108" s="221">
        <v>0.99</v>
      </c>
      <c r="I108" s="221">
        <v>10.448</v>
      </c>
      <c r="J108" s="221">
        <v>0.188</v>
      </c>
      <c r="K108" s="221">
        <v>11.819000000000001</v>
      </c>
      <c r="L108" s="221">
        <v>10.657</v>
      </c>
      <c r="M108" s="221">
        <v>2.0720000000000001</v>
      </c>
      <c r="N108" s="222">
        <v>9.3506947478808004E-3</v>
      </c>
      <c r="O108" s="221">
        <v>0.36899999999999999</v>
      </c>
      <c r="P108" s="221">
        <v>0.21</v>
      </c>
      <c r="Q108" s="222">
        <v>6.5891811587870303E-2</v>
      </c>
      <c r="R108" s="222">
        <v>1.5555361356287699E-2</v>
      </c>
      <c r="S108" s="222">
        <v>6.8163943021934806E-2</v>
      </c>
      <c r="T108" s="221">
        <v>99.873961810713993</v>
      </c>
      <c r="U108" s="221">
        <v>94.7303391002403</v>
      </c>
      <c r="V108" s="224">
        <v>0.28499999999999998</v>
      </c>
      <c r="W108" s="221">
        <v>2.6441009148699401</v>
      </c>
      <c r="X108" s="221">
        <v>0.96321133366639899</v>
      </c>
      <c r="Y108" s="221">
        <v>26.977191295988799</v>
      </c>
      <c r="Z108" s="221">
        <v>274.42978239972001</v>
      </c>
      <c r="AA108" s="221">
        <v>6.0211483002709096</v>
      </c>
      <c r="AB108" s="221">
        <v>351.63855632264301</v>
      </c>
      <c r="AC108" s="221">
        <v>17.408022371755699</v>
      </c>
      <c r="AD108" s="221">
        <v>103.99370794372101</v>
      </c>
      <c r="AE108" s="221">
        <v>8.1971510967403702</v>
      </c>
      <c r="AF108" s="221">
        <v>43.165089245385602</v>
      </c>
      <c r="AG108" s="221">
        <v>9.1933933409071091</v>
      </c>
      <c r="AH108" s="221">
        <v>21.838678668181402</v>
      </c>
      <c r="AI108" s="221">
        <v>3.1897229747443898</v>
      </c>
      <c r="AJ108" s="221">
        <v>15.9923097089924</v>
      </c>
      <c r="AK108" s="221">
        <v>4.2646159223979696</v>
      </c>
      <c r="AL108" s="221">
        <v>1.82644411430569</v>
      </c>
      <c r="AM108" s="221">
        <v>4.5530018351830801</v>
      </c>
      <c r="AN108" s="221">
        <v>0.655422529057065</v>
      </c>
      <c r="AO108" s="221">
        <v>4.0286638119374301</v>
      </c>
      <c r="AP108" s="221">
        <v>0.72183867866818097</v>
      </c>
      <c r="AQ108" s="221">
        <v>1.70409857554837</v>
      </c>
      <c r="AR108" s="221">
        <v>0.24206938739841</v>
      </c>
      <c r="AS108" s="221">
        <v>1.5817530367910499</v>
      </c>
      <c r="AT108" s="221">
        <v>0.198374552127939</v>
      </c>
      <c r="AU108" s="221">
        <v>2.3944769728218098</v>
      </c>
      <c r="AV108" s="221">
        <v>0.49812112208337</v>
      </c>
      <c r="AW108" s="221">
        <v>0.68163943021934803</v>
      </c>
      <c r="AX108" s="221">
        <v>0.20449182906580399</v>
      </c>
      <c r="AY108" s="224">
        <v>14.43</v>
      </c>
      <c r="AZ108" s="224">
        <v>1246</v>
      </c>
      <c r="BA108" s="224">
        <v>86.76</v>
      </c>
      <c r="BB108" s="224">
        <v>66.855000000000004</v>
      </c>
      <c r="BC108" s="224">
        <v>1</v>
      </c>
      <c r="BD108" s="221">
        <v>6.6311237370168197</v>
      </c>
      <c r="BE108" s="224">
        <v>1.4250000000000001E-2</v>
      </c>
      <c r="BF108" s="221">
        <v>5.0502327474015798E-2</v>
      </c>
      <c r="BG108" s="221">
        <v>0.103352576102405</v>
      </c>
      <c r="BH108" s="221">
        <v>0.59632430000000003</v>
      </c>
      <c r="BI108" s="221">
        <v>5.3785600000000003E-2</v>
      </c>
      <c r="BJ108" s="221">
        <v>0.23347029999999996</v>
      </c>
      <c r="BK108" s="221">
        <v>0.34582879999999999</v>
      </c>
      <c r="BL108" s="221">
        <v>3.0004800000000005E-2</v>
      </c>
      <c r="BM108" s="221">
        <v>0.34511480000000005</v>
      </c>
      <c r="BN108" s="221">
        <v>0.24937379999999998</v>
      </c>
      <c r="BO108" s="221">
        <v>0.14607599999999998</v>
      </c>
      <c r="BP108" s="221">
        <v>5.3689500000000008E-2</v>
      </c>
      <c r="BQ108" s="221">
        <v>6.1530000000000005E-3</v>
      </c>
      <c r="BR108" s="221">
        <v>1.3830691252293975E-2</v>
      </c>
      <c r="BS108" s="221">
        <v>1.9444201695359624E-3</v>
      </c>
      <c r="BT108" s="221">
        <v>3.1559905619155818E-3</v>
      </c>
      <c r="BU108" s="221">
        <v>1.29490518220746</v>
      </c>
      <c r="BV108" s="221">
        <v>8.5073232543913306</v>
      </c>
      <c r="BW108" s="221">
        <v>0.32514200821462902</v>
      </c>
      <c r="BX108" s="221">
        <v>17.581927816132101</v>
      </c>
      <c r="BY108" s="221">
        <v>1.1837455212793899</v>
      </c>
      <c r="BZ108" s="221">
        <v>10.087389670540899</v>
      </c>
      <c r="CA108" s="221">
        <v>1.0721873634536401</v>
      </c>
      <c r="CB108" s="221">
        <v>2.4129284888170601</v>
      </c>
      <c r="CC108" s="221">
        <v>0.473459757056716</v>
      </c>
      <c r="CD108" s="221">
        <v>0.83205365725771196</v>
      </c>
      <c r="CE108" s="221">
        <v>0.222961635934633</v>
      </c>
      <c r="CF108" s="221">
        <v>1.01551166652102</v>
      </c>
      <c r="CG108" s="221">
        <v>0.28658218998514401</v>
      </c>
      <c r="CH108" s="221">
        <v>0.10940400244691099</v>
      </c>
      <c r="CI108" s="221">
        <v>0.426160971773136</v>
      </c>
      <c r="CJ108" s="221">
        <v>5.1057415013545403E-2</v>
      </c>
      <c r="CK108" s="221">
        <v>0.32753036791051299</v>
      </c>
      <c r="CL108" s="221">
        <v>6.2655597308398203E-2</v>
      </c>
      <c r="CM108" s="221">
        <v>0.14314428034606308</v>
      </c>
      <c r="CN108" s="221">
        <v>2.34081097614262E-2</v>
      </c>
      <c r="CO108" s="221">
        <v>0.13460718343091799</v>
      </c>
      <c r="CP108" s="221">
        <v>2.1563313816306901E-2</v>
      </c>
      <c r="CQ108" s="221">
        <v>0.22508083544525001</v>
      </c>
      <c r="CR108" s="221">
        <v>7.4020798741588706E-2</v>
      </c>
      <c r="CS108" s="221">
        <v>0.25172944158000499</v>
      </c>
      <c r="CT108" s="221">
        <v>1.9508520492877698E-2</v>
      </c>
    </row>
    <row r="109" spans="1:98" x14ac:dyDescent="0.35">
      <c r="A109" s="301" t="s">
        <v>1510</v>
      </c>
      <c r="B109" s="222">
        <v>1959.3530000000001</v>
      </c>
      <c r="C109" s="224">
        <v>455</v>
      </c>
      <c r="D109" s="221">
        <v>50.079000000000001</v>
      </c>
      <c r="E109" s="221">
        <v>2.073</v>
      </c>
      <c r="F109" s="221">
        <v>12.664999999999999</v>
      </c>
      <c r="G109" s="221">
        <v>5.0999999999999997E-2</v>
      </c>
      <c r="H109" s="221">
        <v>0.97399999999999998</v>
      </c>
      <c r="I109" s="221">
        <v>10.462999999999999</v>
      </c>
      <c r="J109" s="221">
        <v>0.17</v>
      </c>
      <c r="K109" s="221">
        <v>10.56</v>
      </c>
      <c r="L109" s="221">
        <v>9.9309999999999992</v>
      </c>
      <c r="M109" s="221">
        <v>2.2639999999999998</v>
      </c>
      <c r="N109" s="222">
        <v>1.15497328046888E-2</v>
      </c>
      <c r="O109" s="221">
        <v>0.42299999999999999</v>
      </c>
      <c r="P109" s="221">
        <v>0.255</v>
      </c>
      <c r="Q109" s="222">
        <v>5.91708326150664E-2</v>
      </c>
      <c r="R109" s="222">
        <v>1.5773142561627301E-2</v>
      </c>
      <c r="S109" s="222">
        <v>0.12635752456473001</v>
      </c>
      <c r="T109" s="221">
        <v>100.120851232546</v>
      </c>
      <c r="U109" s="221">
        <v>110.05040281289</v>
      </c>
      <c r="V109" s="224">
        <v>9.2999999999999999E-2</v>
      </c>
      <c r="W109" s="221">
        <v>3.4196970454586699</v>
      </c>
      <c r="X109" s="221">
        <v>1.4163425314309901</v>
      </c>
      <c r="Y109" s="221">
        <v>24.668160661954801</v>
      </c>
      <c r="Z109" s="221">
        <v>267.78141699706902</v>
      </c>
      <c r="AA109" s="221">
        <v>7.0160317186691898</v>
      </c>
      <c r="AB109" s="221">
        <v>286.79538010687799</v>
      </c>
      <c r="AC109" s="221">
        <v>19.781072228926</v>
      </c>
      <c r="AD109" s="221">
        <v>114.592311670402</v>
      </c>
      <c r="AE109" s="221">
        <v>10.7653852784003</v>
      </c>
      <c r="AF109" s="221">
        <v>51.670836547093003</v>
      </c>
      <c r="AG109" s="221">
        <v>10.9550077572832</v>
      </c>
      <c r="AH109" s="221">
        <v>27.5728322702982</v>
      </c>
      <c r="AI109" s="221">
        <v>3.7665919669022601</v>
      </c>
      <c r="AJ109" s="221">
        <v>18.220996379934501</v>
      </c>
      <c r="AK109" s="221">
        <v>4.8181348043440799</v>
      </c>
      <c r="AL109" s="221">
        <v>1.79279434580245</v>
      </c>
      <c r="AM109" s="221">
        <v>4.3613170143078799</v>
      </c>
      <c r="AN109" s="221">
        <v>0.74728495087054003</v>
      </c>
      <c r="AO109" s="221">
        <v>4.3957938286502296</v>
      </c>
      <c r="AP109" s="221">
        <v>0.76969488019306997</v>
      </c>
      <c r="AQ109" s="221">
        <v>2.0772280641268699</v>
      </c>
      <c r="AR109" s="221">
        <v>0.253404585416307</v>
      </c>
      <c r="AS109" s="221">
        <v>1.8617479744871599</v>
      </c>
      <c r="AT109" s="221">
        <v>0.21030856748836399</v>
      </c>
      <c r="AU109" s="221">
        <v>2.9391484226857401</v>
      </c>
      <c r="AV109" s="221">
        <v>0.61627305636959095</v>
      </c>
      <c r="AW109" s="221">
        <v>0.758489915531805</v>
      </c>
      <c r="AX109" s="221">
        <v>0.275814514738838</v>
      </c>
      <c r="AY109" s="224">
        <v>16.02</v>
      </c>
      <c r="AZ109" s="224">
        <v>1236</v>
      </c>
      <c r="BA109" s="224">
        <v>85.14</v>
      </c>
      <c r="BB109" s="224">
        <v>64.280699999999996</v>
      </c>
      <c r="BC109" s="224">
        <v>1</v>
      </c>
      <c r="BD109" s="221">
        <v>7.7035281969023002</v>
      </c>
      <c r="BE109" s="224">
        <v>4.6499999999999996E-3</v>
      </c>
      <c r="BF109" s="221">
        <v>6.5316213568260603E-2</v>
      </c>
      <c r="BG109" s="221">
        <v>0.151973553622546</v>
      </c>
      <c r="BH109" s="221">
        <v>0.60595589999999999</v>
      </c>
      <c r="BI109" s="221">
        <v>5.3068799999999999E-2</v>
      </c>
      <c r="BJ109" s="221">
        <v>0.25709949999999998</v>
      </c>
      <c r="BK109" s="221">
        <v>0.34632529999999995</v>
      </c>
      <c r="BL109" s="221">
        <v>2.7132000000000007E-2</v>
      </c>
      <c r="BM109" s="221">
        <v>0.30835200000000001</v>
      </c>
      <c r="BN109" s="221">
        <v>0.23238539999999996</v>
      </c>
      <c r="BO109" s="221">
        <v>0.15961199999999998</v>
      </c>
      <c r="BP109" s="221">
        <v>6.1546500000000004E-2</v>
      </c>
      <c r="BQ109" s="221">
        <v>7.4715000000000007E-3</v>
      </c>
      <c r="BR109" s="221">
        <v>1.2419957765902436E-2</v>
      </c>
      <c r="BS109" s="221">
        <v>1.9716428202034126E-3</v>
      </c>
      <c r="BT109" s="221">
        <v>5.8503533873469999E-3</v>
      </c>
      <c r="BU109" s="221">
        <v>1.18407171177383</v>
      </c>
      <c r="BV109" s="221">
        <v>8.3012239269091506</v>
      </c>
      <c r="BW109" s="221">
        <v>0.37886571280813702</v>
      </c>
      <c r="BX109" s="221">
        <v>14.3397690053439</v>
      </c>
      <c r="BY109" s="221">
        <v>1.34511291156697</v>
      </c>
      <c r="BZ109" s="221">
        <v>11.115454232029</v>
      </c>
      <c r="CA109" s="221">
        <v>1.40811239441476</v>
      </c>
      <c r="CB109" s="221">
        <v>2.8883997629825</v>
      </c>
      <c r="CC109" s="221">
        <v>0.56418289950008604</v>
      </c>
      <c r="CD109" s="221">
        <v>1.05052490949836</v>
      </c>
      <c r="CE109" s="221">
        <v>0.26328477848646797</v>
      </c>
      <c r="CF109" s="221">
        <v>1.1570332701258399</v>
      </c>
      <c r="CG109" s="221">
        <v>0.32377865885192197</v>
      </c>
      <c r="CH109" s="221">
        <v>0.107388381313567</v>
      </c>
      <c r="CI109" s="221">
        <v>0.40821927253921703</v>
      </c>
      <c r="CJ109" s="221">
        <v>5.8213497672815001E-2</v>
      </c>
      <c r="CK109" s="221">
        <v>0.35737803826926401</v>
      </c>
      <c r="CL109" s="221">
        <v>6.6809515600758498E-2</v>
      </c>
      <c r="CM109" s="221">
        <v>0.17448715738665707</v>
      </c>
      <c r="CN109" s="221">
        <v>2.4504223409756901E-2</v>
      </c>
      <c r="CO109" s="221">
        <v>0.15843475262885701</v>
      </c>
      <c r="CP109" s="221">
        <v>2.2860541285985199E-2</v>
      </c>
      <c r="CQ109" s="221">
        <v>0.27627995173246001</v>
      </c>
      <c r="CR109" s="221">
        <v>9.1578176176521295E-2</v>
      </c>
      <c r="CS109" s="221">
        <v>0.28011032580589601</v>
      </c>
      <c r="CT109" s="221">
        <v>2.6312704706085099E-2</v>
      </c>
    </row>
    <row r="110" spans="1:98" x14ac:dyDescent="0.35">
      <c r="A110" s="301" t="s">
        <v>1511</v>
      </c>
      <c r="B110" s="222">
        <v>1959</v>
      </c>
      <c r="C110" s="224">
        <v>-1</v>
      </c>
      <c r="D110" s="221">
        <v>48.594000000000001</v>
      </c>
      <c r="E110" s="221">
        <v>2.1619999999999999</v>
      </c>
      <c r="F110" s="221">
        <v>11.021000000000001</v>
      </c>
      <c r="G110" s="221">
        <v>8.7999999999999995E-2</v>
      </c>
      <c r="H110" s="221">
        <v>1.0569999999999999</v>
      </c>
      <c r="I110" s="221">
        <v>10.382</v>
      </c>
      <c r="J110" s="221">
        <v>0.18099999999999999</v>
      </c>
      <c r="K110" s="221">
        <v>13.433</v>
      </c>
      <c r="L110" s="221">
        <v>10.143000000000001</v>
      </c>
      <c r="M110" s="221">
        <v>1.9830000000000001</v>
      </c>
      <c r="N110" s="222">
        <v>2.4525824743708E-2</v>
      </c>
      <c r="O110" s="221">
        <v>0.33</v>
      </c>
      <c r="P110" s="221">
        <v>0.28100000000000003</v>
      </c>
      <c r="Q110" s="222">
        <v>5.03366015810498E-2</v>
      </c>
      <c r="R110" s="222">
        <v>8.0728511969608095E-3</v>
      </c>
      <c r="S110" s="222">
        <v>0.23768820358110501</v>
      </c>
      <c r="T110" s="221">
        <v>99.975623481102801</v>
      </c>
      <c r="U110" s="221">
        <v>57.571440120798698</v>
      </c>
      <c r="V110" s="224">
        <v>0.34399999999999997</v>
      </c>
      <c r="W110" s="221">
        <v>3.6445365162406902</v>
      </c>
      <c r="X110" s="221">
        <v>1.92965105999179</v>
      </c>
      <c r="Y110" s="221">
        <v>20.8916450180173</v>
      </c>
      <c r="Z110" s="221">
        <v>257.07701332439501</v>
      </c>
      <c r="AA110" s="221">
        <v>6.5951562892818201</v>
      </c>
      <c r="AB110" s="221">
        <v>307.03930277382</v>
      </c>
      <c r="AC110" s="221">
        <v>24.444816894326699</v>
      </c>
      <c r="AD110" s="221">
        <v>155.19986591804201</v>
      </c>
      <c r="AE110" s="221">
        <v>13.0227101315679</v>
      </c>
      <c r="AF110" s="221">
        <v>50.0821246769315</v>
      </c>
      <c r="AG110" s="221">
        <v>11.078521746417501</v>
      </c>
      <c r="AH110" s="221">
        <v>27.478421184949301</v>
      </c>
      <c r="AI110" s="221">
        <v>4.7096287605798999</v>
      </c>
      <c r="AJ110" s="221">
        <v>23.573284169948899</v>
      </c>
      <c r="AK110" s="221">
        <v>6.2264309058912302</v>
      </c>
      <c r="AL110" s="221">
        <v>2.4721360931869598</v>
      </c>
      <c r="AM110" s="221">
        <v>6.0923489482946396</v>
      </c>
      <c r="AN110" s="221">
        <v>0.98047431492499804</v>
      </c>
      <c r="AO110" s="221">
        <v>6.1007290706444302</v>
      </c>
      <c r="AP110" s="221">
        <v>1.0894159054722199</v>
      </c>
      <c r="AQ110" s="221">
        <v>2.6145981731333299</v>
      </c>
      <c r="AR110" s="221">
        <v>0.334366881756474</v>
      </c>
      <c r="AS110" s="221">
        <v>2.13693119919551</v>
      </c>
      <c r="AT110" s="221">
        <v>0.28660018436269202</v>
      </c>
      <c r="AU110" s="221">
        <v>4.6006871700326801</v>
      </c>
      <c r="AV110" s="221">
        <v>0.95533394787563897</v>
      </c>
      <c r="AW110" s="221">
        <v>0.89667309142713503</v>
      </c>
      <c r="AX110" s="221">
        <v>0.33352886952149502</v>
      </c>
      <c r="AY110" s="224">
        <v>19.329999999999998</v>
      </c>
      <c r="AZ110" s="224">
        <v>1277</v>
      </c>
      <c r="BA110" s="224">
        <v>88.33</v>
      </c>
      <c r="BB110" s="224">
        <v>69.761799999999994</v>
      </c>
      <c r="BC110" s="224">
        <v>0</v>
      </c>
      <c r="BD110" s="221">
        <v>4.0300008084559096</v>
      </c>
      <c r="BE110" s="224">
        <v>1.72E-2</v>
      </c>
      <c r="BF110" s="221">
        <v>6.96106474601971E-2</v>
      </c>
      <c r="BG110" s="221">
        <v>0.207051558737119</v>
      </c>
      <c r="BH110" s="221">
        <v>0.58798740000000005</v>
      </c>
      <c r="BI110" s="221">
        <v>5.5347199999999999E-2</v>
      </c>
      <c r="BJ110" s="221">
        <v>0.22372629999999999</v>
      </c>
      <c r="BK110" s="221">
        <v>0.34364419999999996</v>
      </c>
      <c r="BL110" s="221">
        <v>2.8887600000000003E-2</v>
      </c>
      <c r="BM110" s="221">
        <v>0.39224360000000003</v>
      </c>
      <c r="BN110" s="221">
        <v>0.23734619999999998</v>
      </c>
      <c r="BO110" s="221">
        <v>0.1398015</v>
      </c>
      <c r="BP110" s="221">
        <v>4.8015000000000009E-2</v>
      </c>
      <c r="BQ110" s="221">
        <v>8.2333000000000024E-3</v>
      </c>
      <c r="BR110" s="221">
        <v>1.0565652671862352E-2</v>
      </c>
      <c r="BS110" s="221">
        <v>1.0091063996201012E-3</v>
      </c>
      <c r="BT110" s="221">
        <v>1.1004963825805162E-2</v>
      </c>
      <c r="BU110" s="221">
        <v>1.00279896086483</v>
      </c>
      <c r="BV110" s="221">
        <v>7.9693874130562303</v>
      </c>
      <c r="BW110" s="221">
        <v>0.35613843962121799</v>
      </c>
      <c r="BX110" s="221">
        <v>15.351965138691</v>
      </c>
      <c r="BY110" s="221">
        <v>1.6622475488142101</v>
      </c>
      <c r="BZ110" s="221">
        <v>15.0543869940501</v>
      </c>
      <c r="CA110" s="221">
        <v>1.7033704852090801</v>
      </c>
      <c r="CB110" s="221">
        <v>2.7995907694404698</v>
      </c>
      <c r="CC110" s="221">
        <v>0.57054386994050099</v>
      </c>
      <c r="CD110" s="221">
        <v>1.0469278471465699</v>
      </c>
      <c r="CE110" s="221">
        <v>0.32920305036453501</v>
      </c>
      <c r="CF110" s="221">
        <v>1.49690354479175</v>
      </c>
      <c r="CG110" s="221">
        <v>0.41841615687589001</v>
      </c>
      <c r="CH110" s="221">
        <v>0.14808095198189899</v>
      </c>
      <c r="CI110" s="221">
        <v>0.57024386156037898</v>
      </c>
      <c r="CJ110" s="221">
        <v>7.6378949132657303E-2</v>
      </c>
      <c r="CK110" s="221">
        <v>0.495989273443392</v>
      </c>
      <c r="CL110" s="221">
        <v>9.4561300594988698E-2</v>
      </c>
      <c r="CM110" s="221">
        <v>0.21962624654319973</v>
      </c>
      <c r="CN110" s="221">
        <v>3.2333277465850997E-2</v>
      </c>
      <c r="CO110" s="221">
        <v>0.18185284505153801</v>
      </c>
      <c r="CP110" s="221">
        <v>3.1153440040224599E-2</v>
      </c>
      <c r="CQ110" s="221">
        <v>0.43246459398307202</v>
      </c>
      <c r="CR110" s="221">
        <v>0.14196262465432</v>
      </c>
      <c r="CS110" s="221">
        <v>0.33114137266404098</v>
      </c>
      <c r="CT110" s="221">
        <v>3.1818654152350599E-2</v>
      </c>
    </row>
    <row r="111" spans="1:98" x14ac:dyDescent="0.35">
      <c r="A111" s="301" t="s">
        <v>1512</v>
      </c>
      <c r="B111" s="222">
        <v>1959</v>
      </c>
      <c r="C111" s="224">
        <v>-1</v>
      </c>
      <c r="D111" s="221">
        <v>49.41</v>
      </c>
      <c r="E111" s="221">
        <v>2.419</v>
      </c>
      <c r="F111" s="221">
        <v>12.38</v>
      </c>
      <c r="G111" s="221">
        <v>6.6000000000000003E-2</v>
      </c>
      <c r="H111" s="221">
        <v>0.96699999999999997</v>
      </c>
      <c r="I111" s="221">
        <v>10.467000000000001</v>
      </c>
      <c r="J111" s="221">
        <v>0.16700000000000001</v>
      </c>
      <c r="K111" s="221">
        <v>9.6639999999999997</v>
      </c>
      <c r="L111" s="221">
        <v>11.425000000000001</v>
      </c>
      <c r="M111" s="221">
        <v>2.1579999999999999</v>
      </c>
      <c r="N111" s="222">
        <v>1.7530702165557299E-2</v>
      </c>
      <c r="O111" s="221">
        <v>0.47899999999999998</v>
      </c>
      <c r="P111" s="221">
        <v>0.28599999999999998</v>
      </c>
      <c r="Q111" s="222">
        <v>5.7888815974500803E-2</v>
      </c>
      <c r="R111" s="222">
        <v>1.5187025405456101E-2</v>
      </c>
      <c r="S111" s="222">
        <v>0.229117840067498</v>
      </c>
      <c r="T111" s="221">
        <v>100.207724383613</v>
      </c>
      <c r="U111" s="221">
        <v>126.48265402938</v>
      </c>
      <c r="V111" s="224">
        <v>0.113</v>
      </c>
      <c r="W111" s="221">
        <v>4.6402726291499699</v>
      </c>
      <c r="X111" s="221">
        <v>2.7795386831727402</v>
      </c>
      <c r="Y111" s="221">
        <v>24.486734789537799</v>
      </c>
      <c r="Z111" s="221">
        <v>304.40611230898998</v>
      </c>
      <c r="AA111" s="221">
        <v>9.4872035248898499</v>
      </c>
      <c r="AB111" s="221">
        <v>405.24983594262699</v>
      </c>
      <c r="AC111" s="221">
        <v>26.511671510265298</v>
      </c>
      <c r="AD111" s="221">
        <v>185.009843442392</v>
      </c>
      <c r="AE111" s="221">
        <v>18.0369363457392</v>
      </c>
      <c r="AF111" s="221">
        <v>110.763020708502</v>
      </c>
      <c r="AG111" s="221">
        <v>15.7495078278804</v>
      </c>
      <c r="AH111" s="221">
        <v>36.308240367488501</v>
      </c>
      <c r="AI111" s="221">
        <v>5.3060841848692197</v>
      </c>
      <c r="AJ111" s="221">
        <v>25.377331958376299</v>
      </c>
      <c r="AK111" s="221">
        <v>7.2372738351926502</v>
      </c>
      <c r="AL111" s="221">
        <v>2.1936814474547699</v>
      </c>
      <c r="AM111" s="221">
        <v>5.0529670947782899</v>
      </c>
      <c r="AN111" s="221">
        <v>0.88122246179806896</v>
      </c>
      <c r="AO111" s="221">
        <v>5.8310677791319003</v>
      </c>
      <c r="AP111" s="221">
        <v>0.98434423924252401</v>
      </c>
      <c r="AQ111" s="221">
        <v>2.46554795162651</v>
      </c>
      <c r="AR111" s="221">
        <v>0.398425049217212</v>
      </c>
      <c r="AS111" s="221">
        <v>2.2593043967375999</v>
      </c>
      <c r="AT111" s="221">
        <v>0.31030280303740498</v>
      </c>
      <c r="AU111" s="221">
        <v>4.4529858441923702</v>
      </c>
      <c r="AV111" s="221">
        <v>1.0312177744445501</v>
      </c>
      <c r="AW111" s="221">
        <v>0.86247304771725897</v>
      </c>
      <c r="AX111" s="221">
        <v>0.42279928752226498</v>
      </c>
      <c r="AY111" s="224">
        <v>6.67</v>
      </c>
      <c r="AZ111" s="224">
        <v>1207</v>
      </c>
      <c r="BA111" s="224">
        <v>84.18</v>
      </c>
      <c r="BB111" s="224">
        <v>62.211100000000002</v>
      </c>
      <c r="BC111" s="224">
        <v>0</v>
      </c>
      <c r="BD111" s="221">
        <v>8.8537857820566206</v>
      </c>
      <c r="BE111" s="224">
        <v>5.6499999999999996E-3</v>
      </c>
      <c r="BF111" s="221">
        <v>8.86292072167644E-2</v>
      </c>
      <c r="BG111" s="221">
        <v>0.29824450070443498</v>
      </c>
      <c r="BH111" s="221">
        <v>0.59786099999999998</v>
      </c>
      <c r="BI111" s="221">
        <v>6.1926400000000006E-2</v>
      </c>
      <c r="BJ111" s="221">
        <v>0.25131399999999998</v>
      </c>
      <c r="BK111" s="221">
        <v>0.34645769999999998</v>
      </c>
      <c r="BL111" s="221">
        <v>2.6653200000000005E-2</v>
      </c>
      <c r="BM111" s="221">
        <v>0.28218880000000002</v>
      </c>
      <c r="BN111" s="221">
        <v>0.267345</v>
      </c>
      <c r="BO111" s="221">
        <v>0.15213899999999997</v>
      </c>
      <c r="BP111" s="221">
        <v>6.9694500000000006E-2</v>
      </c>
      <c r="BQ111" s="221">
        <v>8.3797999999999997E-3</v>
      </c>
      <c r="BR111" s="221">
        <v>1.2150862473047717E-2</v>
      </c>
      <c r="BS111" s="221">
        <v>1.8983781756820126E-3</v>
      </c>
      <c r="BT111" s="221">
        <v>1.0608155995125157E-2</v>
      </c>
      <c r="BU111" s="221">
        <v>1.17536326989782</v>
      </c>
      <c r="BV111" s="221">
        <v>9.4365894815787001</v>
      </c>
      <c r="BW111" s="221">
        <v>0.51230899034405197</v>
      </c>
      <c r="BX111" s="221">
        <v>20.2624917971313</v>
      </c>
      <c r="BY111" s="221">
        <v>1.8027936626980401</v>
      </c>
      <c r="BZ111" s="221">
        <v>17.945954813912099</v>
      </c>
      <c r="CA111" s="221">
        <v>2.3592312740226902</v>
      </c>
      <c r="CB111" s="221">
        <v>6.1916528576052698</v>
      </c>
      <c r="CC111" s="221">
        <v>0.81109965313583998</v>
      </c>
      <c r="CD111" s="221">
        <v>1.38334395800131</v>
      </c>
      <c r="CE111" s="221">
        <v>0.37089528452235898</v>
      </c>
      <c r="CF111" s="221">
        <v>1.6114605793568999</v>
      </c>
      <c r="CG111" s="221">
        <v>0.48634480172494599</v>
      </c>
      <c r="CH111" s="221">
        <v>0.13140151870254099</v>
      </c>
      <c r="CI111" s="221">
        <v>0.47295772007124798</v>
      </c>
      <c r="CJ111" s="221">
        <v>6.8647229774069604E-2</v>
      </c>
      <c r="CK111" s="221">
        <v>0.474065810443424</v>
      </c>
      <c r="CL111" s="221">
        <v>8.5441079966251096E-2</v>
      </c>
      <c r="CM111" s="221">
        <v>0.20710602793662686</v>
      </c>
      <c r="CN111" s="221">
        <v>3.8527702259304401E-2</v>
      </c>
      <c r="CO111" s="221">
        <v>0.19226680416236999</v>
      </c>
      <c r="CP111" s="221">
        <v>3.3729914690165903E-2</v>
      </c>
      <c r="CQ111" s="221">
        <v>0.418580669354083</v>
      </c>
      <c r="CR111" s="221">
        <v>0.15323896128246001</v>
      </c>
      <c r="CS111" s="221">
        <v>0.31851129652198401</v>
      </c>
      <c r="CT111" s="221">
        <v>4.0335052029624098E-2</v>
      </c>
    </row>
    <row r="112" spans="1:98" x14ac:dyDescent="0.35">
      <c r="A112" s="301" t="s">
        <v>1513</v>
      </c>
      <c r="B112" s="222">
        <v>1959</v>
      </c>
      <c r="C112" s="224">
        <v>-1</v>
      </c>
      <c r="D112" s="221">
        <v>48.944000000000003</v>
      </c>
      <c r="E112" s="221">
        <v>2.5139999999999998</v>
      </c>
      <c r="F112" s="221">
        <v>12.058999999999999</v>
      </c>
      <c r="G112" s="221">
        <v>9.2999999999999999E-2</v>
      </c>
      <c r="H112" s="221">
        <v>0.93700000000000006</v>
      </c>
      <c r="I112" s="221">
        <v>10.503</v>
      </c>
      <c r="J112" s="221">
        <v>0.188</v>
      </c>
      <c r="K112" s="221">
        <v>11.02</v>
      </c>
      <c r="L112" s="221">
        <v>10.46</v>
      </c>
      <c r="M112" s="221">
        <v>2.157</v>
      </c>
      <c r="N112" s="222">
        <v>3.54386295180723E-2</v>
      </c>
      <c r="O112" s="221">
        <v>0.502</v>
      </c>
      <c r="P112" s="221">
        <v>0.23100000000000001</v>
      </c>
      <c r="Q112" s="222">
        <v>5.078125E-2</v>
      </c>
      <c r="R112" s="222">
        <v>1.28953313253012E-2</v>
      </c>
      <c r="S112" s="222">
        <v>0.182840737951807</v>
      </c>
      <c r="T112" s="221">
        <v>99.889955948795205</v>
      </c>
      <c r="U112" s="221">
        <v>521.07718632200704</v>
      </c>
      <c r="V112" s="224">
        <v>0.39400000000000002</v>
      </c>
      <c r="W112" s="221">
        <v>4.7899914468106104</v>
      </c>
      <c r="X112" s="221">
        <v>0.11520266642820599</v>
      </c>
      <c r="Y112" s="221">
        <v>28.0308734939759</v>
      </c>
      <c r="Z112" s="221">
        <v>275.31061746987899</v>
      </c>
      <c r="AA112" s="221">
        <v>8.6596385542168708</v>
      </c>
      <c r="AB112" s="221">
        <v>324.56701807228899</v>
      </c>
      <c r="AC112" s="221">
        <v>19.7195030120482</v>
      </c>
      <c r="AD112" s="221">
        <v>124.42582831325301</v>
      </c>
      <c r="AE112" s="221">
        <v>14.4013554216867</v>
      </c>
      <c r="AF112" s="221">
        <v>121.178463855422</v>
      </c>
      <c r="AG112" s="221">
        <v>14.768448795180699</v>
      </c>
      <c r="AH112" s="221">
        <v>34.3655873493976</v>
      </c>
      <c r="AI112" s="221">
        <v>4.5933734939758999</v>
      </c>
      <c r="AJ112" s="221">
        <v>21.602033132530099</v>
      </c>
      <c r="AK112" s="221">
        <v>5.1016566265060197</v>
      </c>
      <c r="AL112" s="221">
        <v>1.86370481927711</v>
      </c>
      <c r="AM112" s="221">
        <v>5.2993222891566303</v>
      </c>
      <c r="AN112" s="221">
        <v>0.79348644578313299</v>
      </c>
      <c r="AO112" s="221">
        <v>4.3674698795180698</v>
      </c>
      <c r="AP112" s="221">
        <v>0.83396084337349397</v>
      </c>
      <c r="AQ112" s="221">
        <v>1.99548192771084</v>
      </c>
      <c r="AR112" s="221">
        <v>0.26731927710843401</v>
      </c>
      <c r="AS112" s="221">
        <v>1.8166415662650599</v>
      </c>
      <c r="AT112" s="221">
        <v>0.225903614457831</v>
      </c>
      <c r="AU112" s="221">
        <v>4.0662650602409602</v>
      </c>
      <c r="AV112" s="221">
        <v>0.89702560240963802</v>
      </c>
      <c r="AW112" s="221">
        <v>0.73418674698795205</v>
      </c>
      <c r="AX112" s="221">
        <v>0.45557228915662601</v>
      </c>
      <c r="AY112" s="224">
        <v>6.24</v>
      </c>
      <c r="AZ112" s="224">
        <v>1225</v>
      </c>
      <c r="BA112" s="224">
        <v>85.94</v>
      </c>
      <c r="BB112" s="224">
        <v>65.167000000000002</v>
      </c>
      <c r="BC112" s="224">
        <v>0</v>
      </c>
      <c r="BD112" s="221">
        <v>36.475403042540499</v>
      </c>
      <c r="BE112" s="224">
        <v>1.9699999999999999E-2</v>
      </c>
      <c r="BF112" s="221">
        <v>9.1488836634082596E-2</v>
      </c>
      <c r="BG112" s="221">
        <v>1.23612461077465E-2</v>
      </c>
      <c r="BH112" s="221">
        <v>0.59222240000000004</v>
      </c>
      <c r="BI112" s="221">
        <v>6.4358399999999996E-2</v>
      </c>
      <c r="BJ112" s="221">
        <v>0.24479769999999998</v>
      </c>
      <c r="BK112" s="221">
        <v>0.34764929999999999</v>
      </c>
      <c r="BL112" s="221">
        <v>3.0004800000000005E-2</v>
      </c>
      <c r="BM112" s="221">
        <v>0.32178400000000001</v>
      </c>
      <c r="BN112" s="221">
        <v>0.24476399999999998</v>
      </c>
      <c r="BO112" s="221">
        <v>0.1520685</v>
      </c>
      <c r="BP112" s="221">
        <v>7.3041000000000009E-2</v>
      </c>
      <c r="BQ112" s="221">
        <v>6.7683000000000014E-3</v>
      </c>
      <c r="BR112" s="221">
        <v>1.0658984375E-2</v>
      </c>
      <c r="BS112" s="221">
        <v>1.61191641566265E-3</v>
      </c>
      <c r="BT112" s="221">
        <v>8.4655261671686636E-3</v>
      </c>
      <c r="BU112" s="221">
        <v>1.3454819277108401</v>
      </c>
      <c r="BV112" s="221">
        <v>8.5346291415662705</v>
      </c>
      <c r="BW112" s="221">
        <v>0.467620481927711</v>
      </c>
      <c r="BX112" s="221">
        <v>16.228350903614501</v>
      </c>
      <c r="BY112" s="221">
        <v>1.34092620481928</v>
      </c>
      <c r="BZ112" s="221">
        <v>12.0693053463855</v>
      </c>
      <c r="CA112" s="221">
        <v>1.8836972891566299</v>
      </c>
      <c r="CB112" s="221">
        <v>6.7738761295180696</v>
      </c>
      <c r="CC112" s="221">
        <v>0.76057511295180702</v>
      </c>
      <c r="CD112" s="221">
        <v>1.30932887801205</v>
      </c>
      <c r="CE112" s="221">
        <v>0.32107680722891602</v>
      </c>
      <c r="CF112" s="221">
        <v>1.3717291039156601</v>
      </c>
      <c r="CG112" s="221">
        <v>0.34283132530120503</v>
      </c>
      <c r="CH112" s="221">
        <v>0.11163591867469901</v>
      </c>
      <c r="CI112" s="221">
        <v>0.49601656626506002</v>
      </c>
      <c r="CJ112" s="221">
        <v>6.1812594126505999E-2</v>
      </c>
      <c r="CK112" s="221">
        <v>0.355075301204819</v>
      </c>
      <c r="CL112" s="221">
        <v>7.2387801204819302E-2</v>
      </c>
      <c r="CM112" s="221">
        <v>0.16762048192771056</v>
      </c>
      <c r="CN112" s="221">
        <v>2.5849774096385499E-2</v>
      </c>
      <c r="CO112" s="221">
        <v>0.15459619728915699</v>
      </c>
      <c r="CP112" s="221">
        <v>2.4555722891566299E-2</v>
      </c>
      <c r="CQ112" s="221">
        <v>0.38222891566265099</v>
      </c>
      <c r="CR112" s="221">
        <v>0.133298004518072</v>
      </c>
      <c r="CS112" s="221">
        <v>0.271135165662651</v>
      </c>
      <c r="CT112" s="221">
        <v>4.3461596385542201E-2</v>
      </c>
    </row>
    <row r="113" spans="1:98" x14ac:dyDescent="0.35">
      <c r="A113" s="301" t="s">
        <v>1514</v>
      </c>
      <c r="B113" s="222">
        <v>1959</v>
      </c>
      <c r="C113" s="224">
        <v>-1</v>
      </c>
      <c r="D113" s="221">
        <v>49.244</v>
      </c>
      <c r="E113" s="221">
        <v>2.4780000000000002</v>
      </c>
      <c r="F113" s="221">
        <v>11.55</v>
      </c>
      <c r="G113" s="221">
        <v>9.0999999999999998E-2</v>
      </c>
      <c r="H113" s="221">
        <v>0.94</v>
      </c>
      <c r="I113" s="221">
        <v>10.484</v>
      </c>
      <c r="J113" s="221">
        <v>0.19400000000000001</v>
      </c>
      <c r="K113" s="221">
        <v>11.012</v>
      </c>
      <c r="L113" s="221">
        <v>10.752000000000001</v>
      </c>
      <c r="M113" s="221">
        <v>2.0619999999999998</v>
      </c>
      <c r="N113" s="222">
        <v>2.7087405752583098E-2</v>
      </c>
      <c r="O113" s="221">
        <v>0.48899999999999999</v>
      </c>
      <c r="P113" s="221">
        <v>0.29299999999999998</v>
      </c>
      <c r="Q113" s="222">
        <v>5.9247882341990098E-2</v>
      </c>
      <c r="R113" s="222">
        <v>1.54984641161687E-2</v>
      </c>
      <c r="S113" s="222">
        <v>0.311784417760402</v>
      </c>
      <c r="T113" s="221">
        <v>100.002618169971</v>
      </c>
      <c r="U113" s="221">
        <v>201.50740104244599</v>
      </c>
      <c r="V113" s="224">
        <v>0.41099999999999998</v>
      </c>
      <c r="W113" s="221">
        <v>4.4702022602708498</v>
      </c>
      <c r="X113" s="221">
        <v>2.5921097107130699</v>
      </c>
      <c r="Y113" s="221">
        <v>27.292190263427301</v>
      </c>
      <c r="Z113" s="221">
        <v>244.01005305780501</v>
      </c>
      <c r="AA113" s="221">
        <v>8.8057339663036398</v>
      </c>
      <c r="AB113" s="221">
        <v>290.59852927487702</v>
      </c>
      <c r="AC113" s="221">
        <v>18.346830494275299</v>
      </c>
      <c r="AD113" s="221">
        <v>119.771013683329</v>
      </c>
      <c r="AE113" s="221">
        <v>14.5676254305129</v>
      </c>
      <c r="AF113" s="221">
        <v>112.408079679792</v>
      </c>
      <c r="AG113" s="221">
        <v>14.549008656799799</v>
      </c>
      <c r="AH113" s="221">
        <v>30.643209531788099</v>
      </c>
      <c r="AI113" s="221">
        <v>4.6541934282788802</v>
      </c>
      <c r="AJ113" s="221">
        <v>19.901331099320501</v>
      </c>
      <c r="AK113" s="221">
        <v>3.9839895746067202</v>
      </c>
      <c r="AL113" s="221">
        <v>1.7313599553197401</v>
      </c>
      <c r="AM113" s="221">
        <v>4.2911663408731302</v>
      </c>
      <c r="AN113" s="221">
        <v>0.72698501349716105</v>
      </c>
      <c r="AO113" s="221">
        <v>4.24462440659034</v>
      </c>
      <c r="AP113" s="221">
        <v>0.93456204039839896</v>
      </c>
      <c r="AQ113" s="221">
        <v>1.87098575816811</v>
      </c>
      <c r="AR113" s="221">
        <v>0.23550218747091101</v>
      </c>
      <c r="AS113" s="221">
        <v>1.3497160942008799</v>
      </c>
      <c r="AT113" s="221">
        <v>0.203853672158615</v>
      </c>
      <c r="AU113" s="221">
        <v>3.64888764777064</v>
      </c>
      <c r="AV113" s="221">
        <v>0.79493623755003295</v>
      </c>
      <c r="AW113" s="221">
        <v>0.80052126966396697</v>
      </c>
      <c r="AX113" s="221">
        <v>0.40677650563157403</v>
      </c>
      <c r="AY113" s="224">
        <v>7.43</v>
      </c>
      <c r="AZ113" s="224">
        <v>1222</v>
      </c>
      <c r="BA113" s="224">
        <v>85.87</v>
      </c>
      <c r="BB113" s="224">
        <v>65.191599999999994</v>
      </c>
      <c r="BC113" s="224">
        <v>1</v>
      </c>
      <c r="BD113" s="221">
        <v>14.105518072971201</v>
      </c>
      <c r="BE113" s="224">
        <v>2.0549999999999999E-2</v>
      </c>
      <c r="BF113" s="221">
        <v>8.5380863171173202E-2</v>
      </c>
      <c r="BG113" s="221">
        <v>0.27813337195951199</v>
      </c>
      <c r="BH113" s="221">
        <v>0.59585239999999995</v>
      </c>
      <c r="BI113" s="221">
        <v>6.3436800000000002E-2</v>
      </c>
      <c r="BJ113" s="221">
        <v>0.23446500000000001</v>
      </c>
      <c r="BK113" s="221">
        <v>0.34702039999999995</v>
      </c>
      <c r="BL113" s="221">
        <v>3.0962400000000005E-2</v>
      </c>
      <c r="BM113" s="221">
        <v>0.32155040000000001</v>
      </c>
      <c r="BN113" s="221">
        <v>0.25159680000000001</v>
      </c>
      <c r="BO113" s="221">
        <v>0.14537099999999997</v>
      </c>
      <c r="BP113" s="221">
        <v>7.1149500000000004E-2</v>
      </c>
      <c r="BQ113" s="221">
        <v>8.5849000000000012E-3</v>
      </c>
      <c r="BR113" s="221">
        <v>1.243613050358372E-2</v>
      </c>
      <c r="BS113" s="221">
        <v>1.9373080145210875E-3</v>
      </c>
      <c r="BT113" s="221">
        <v>1.4435618542306614E-2</v>
      </c>
      <c r="BU113" s="221">
        <v>1.31002513264451</v>
      </c>
      <c r="BV113" s="221">
        <v>7.5643116447919603</v>
      </c>
      <c r="BW113" s="221">
        <v>0.47550963418039699</v>
      </c>
      <c r="BX113" s="221">
        <v>14.5299264637438</v>
      </c>
      <c r="BY113" s="221">
        <v>1.24758447361072</v>
      </c>
      <c r="BZ113" s="221">
        <v>11.6177883272829</v>
      </c>
      <c r="CA113" s="221">
        <v>1.9054454063110899</v>
      </c>
      <c r="CB113" s="221">
        <v>6.2836116541003397</v>
      </c>
      <c r="CC113" s="221">
        <v>0.74927394582518902</v>
      </c>
      <c r="CD113" s="221">
        <v>1.16750628316113</v>
      </c>
      <c r="CE113" s="221">
        <v>0.32532812063669397</v>
      </c>
      <c r="CF113" s="221">
        <v>1.2637345248068499</v>
      </c>
      <c r="CG113" s="221">
        <v>0.267724099413572</v>
      </c>
      <c r="CH113" s="221">
        <v>0.103708461323653</v>
      </c>
      <c r="CI113" s="221">
        <v>0.40165316950572499</v>
      </c>
      <c r="CJ113" s="221">
        <v>5.66321325514288E-2</v>
      </c>
      <c r="CK113" s="221">
        <v>0.34508796425579402</v>
      </c>
      <c r="CL113" s="221">
        <v>8.1119985106581E-2</v>
      </c>
      <c r="CM113" s="221">
        <v>0.15716280368612126</v>
      </c>
      <c r="CN113" s="221">
        <v>2.27730615284371E-2</v>
      </c>
      <c r="CO113" s="221">
        <v>0.114860839616494</v>
      </c>
      <c r="CP113" s="221">
        <v>2.2158894163641401E-2</v>
      </c>
      <c r="CQ113" s="221">
        <v>0.34299543889043999</v>
      </c>
      <c r="CR113" s="221">
        <v>0.118127524899935</v>
      </c>
      <c r="CS113" s="221">
        <v>0.29563250488690301</v>
      </c>
      <c r="CT113" s="221">
        <v>3.8806478637252201E-2</v>
      </c>
    </row>
    <row r="114" spans="1:98" x14ac:dyDescent="0.35">
      <c r="A114" s="301" t="s">
        <v>1515</v>
      </c>
      <c r="B114" s="222">
        <v>1959</v>
      </c>
      <c r="C114" s="224">
        <v>-1</v>
      </c>
      <c r="D114" s="221">
        <v>48.543999999999997</v>
      </c>
      <c r="E114" s="221">
        <v>2.6</v>
      </c>
      <c r="F114" s="221">
        <v>11.731999999999999</v>
      </c>
      <c r="G114" s="221">
        <v>8.1000000000000003E-2</v>
      </c>
      <c r="H114" s="221">
        <v>1.252</v>
      </c>
      <c r="I114" s="221">
        <v>10.204000000000001</v>
      </c>
      <c r="J114" s="221">
        <v>0.16900000000000001</v>
      </c>
      <c r="K114" s="221">
        <v>11.478999999999999</v>
      </c>
      <c r="L114" s="221">
        <v>10.885</v>
      </c>
      <c r="M114" s="221">
        <v>2.1819999999999999</v>
      </c>
      <c r="N114" s="222"/>
      <c r="O114" s="221">
        <v>0.55100000000000005</v>
      </c>
      <c r="P114" s="221">
        <v>0.32200000000000001</v>
      </c>
      <c r="Q114" s="222">
        <v>5.5607520344214803E-2</v>
      </c>
      <c r="R114" s="222">
        <v>1.3890188008605401E-2</v>
      </c>
      <c r="S114" s="222">
        <v>0.13587505378355599</v>
      </c>
      <c r="T114" s="221">
        <v>99.206372762136397</v>
      </c>
      <c r="U114" s="221"/>
      <c r="V114" s="221"/>
      <c r="W114" s="221"/>
      <c r="X114" s="221"/>
      <c r="Y114" s="221">
        <v>27.1630343279394</v>
      </c>
      <c r="Z114" s="221">
        <v>289.89804508465102</v>
      </c>
      <c r="AA114" s="221">
        <v>8.8766251987653195</v>
      </c>
      <c r="AB114" s="221">
        <v>332.61621924983598</v>
      </c>
      <c r="AC114" s="221">
        <v>17.8748480029932</v>
      </c>
      <c r="AD114" s="221">
        <v>119.436909550089</v>
      </c>
      <c r="AE114" s="221">
        <v>14.4046394163315</v>
      </c>
      <c r="AF114" s="221">
        <v>122.570386306239</v>
      </c>
      <c r="AG114" s="221">
        <v>14.488822373959399</v>
      </c>
      <c r="AH114" s="221">
        <v>33.710597698999202</v>
      </c>
      <c r="AI114" s="221">
        <v>4.4897577401552704</v>
      </c>
      <c r="AJ114" s="221">
        <v>20.783836872135399</v>
      </c>
      <c r="AK114" s="221">
        <v>5.1819287250958803</v>
      </c>
      <c r="AL114" s="221">
        <v>1.74913478626882</v>
      </c>
      <c r="AM114" s="221">
        <v>4.1623795716022798</v>
      </c>
      <c r="AN114" s="221">
        <v>0.687494153961276</v>
      </c>
      <c r="AO114" s="221">
        <v>3.7975867552146698</v>
      </c>
      <c r="AP114" s="221">
        <v>0.79693199887756105</v>
      </c>
      <c r="AQ114" s="221">
        <v>1.7959030960621101</v>
      </c>
      <c r="AR114" s="221">
        <v>0.21981105602843501</v>
      </c>
      <c r="AS114" s="221">
        <v>1.6930128145168799</v>
      </c>
      <c r="AT114" s="221">
        <v>0.21981105602843501</v>
      </c>
      <c r="AU114" s="221">
        <v>3.4982695725376498</v>
      </c>
      <c r="AV114" s="221">
        <v>0.84276494247497902</v>
      </c>
      <c r="AW114" s="221">
        <v>0.57057337947806597</v>
      </c>
      <c r="AX114" s="221">
        <v>0.41530259096436301</v>
      </c>
      <c r="AY114" s="224">
        <v>6.91</v>
      </c>
      <c r="AZ114" s="224">
        <v>1287</v>
      </c>
      <c r="BA114" s="224">
        <v>86.89</v>
      </c>
      <c r="BB114" s="224">
        <v>66.731800000000007</v>
      </c>
      <c r="BC114" s="224">
        <v>0</v>
      </c>
      <c r="BD114" s="221"/>
      <c r="BE114" s="221"/>
      <c r="BF114" s="221"/>
      <c r="BG114" s="221"/>
      <c r="BH114" s="221">
        <v>0.58738239999999997</v>
      </c>
      <c r="BI114" s="221">
        <v>6.6560000000000008E-2</v>
      </c>
      <c r="BJ114" s="221">
        <v>0.23815959999999997</v>
      </c>
      <c r="BK114" s="221">
        <v>0.33775240000000001</v>
      </c>
      <c r="BL114" s="221">
        <v>2.6972400000000004E-2</v>
      </c>
      <c r="BM114" s="221">
        <v>0.33518680000000001</v>
      </c>
      <c r="BN114" s="221">
        <v>0.25470899999999996</v>
      </c>
      <c r="BO114" s="221">
        <v>0.15383099999999997</v>
      </c>
      <c r="BP114" s="221">
        <v>8.017050000000002E-2</v>
      </c>
      <c r="BQ114" s="221">
        <v>9.4346000000000013E-3</v>
      </c>
      <c r="BR114" s="221">
        <v>1.1672018520250686E-2</v>
      </c>
      <c r="BS114" s="221">
        <v>1.7362735010756751E-3</v>
      </c>
      <c r="BT114" s="221">
        <v>6.2910149901786424E-3</v>
      </c>
      <c r="BU114" s="221">
        <v>1.3038256477410901</v>
      </c>
      <c r="BV114" s="221">
        <v>8.9868393976241698</v>
      </c>
      <c r="BW114" s="221">
        <v>0.47933776073332701</v>
      </c>
      <c r="BX114" s="221">
        <v>16.6308109624918</v>
      </c>
      <c r="BY114" s="221">
        <v>1.21548966420354</v>
      </c>
      <c r="BZ114" s="221">
        <v>11.5853802263586</v>
      </c>
      <c r="CA114" s="221">
        <v>1.88412683565616</v>
      </c>
      <c r="CB114" s="221">
        <v>6.8516845945187503</v>
      </c>
      <c r="CC114" s="221">
        <v>0.74617435225891005</v>
      </c>
      <c r="CD114" s="221">
        <v>1.28437377233187</v>
      </c>
      <c r="CE114" s="221">
        <v>0.31383406603685299</v>
      </c>
      <c r="CF114" s="221">
        <v>1.3197736413806</v>
      </c>
      <c r="CG114" s="221">
        <v>0.348225610326443</v>
      </c>
      <c r="CH114" s="221">
        <v>0.104773173697503</v>
      </c>
      <c r="CI114" s="221">
        <v>0.38959872790197397</v>
      </c>
      <c r="CJ114" s="221">
        <v>5.3555794593583401E-2</v>
      </c>
      <c r="CK114" s="221">
        <v>0.308743803198952</v>
      </c>
      <c r="CL114" s="221">
        <v>6.9173697502572296E-2</v>
      </c>
      <c r="CM114" s="221">
        <v>0.15085586006921725</v>
      </c>
      <c r="CN114" s="221">
        <v>2.12557291179497E-2</v>
      </c>
      <c r="CO114" s="221">
        <v>0.14407539051538701</v>
      </c>
      <c r="CP114" s="221">
        <v>2.38934617902909E-2</v>
      </c>
      <c r="CQ114" s="221">
        <v>0.32883733981853902</v>
      </c>
      <c r="CR114" s="221">
        <v>0.125234870451782</v>
      </c>
      <c r="CS114" s="221">
        <v>0.21071274904125001</v>
      </c>
      <c r="CT114" s="221">
        <v>3.9619867178000201E-2</v>
      </c>
    </row>
    <row r="115" spans="1:98" x14ac:dyDescent="0.35">
      <c r="A115" s="301" t="s">
        <v>1516</v>
      </c>
      <c r="B115" s="222">
        <v>1959</v>
      </c>
      <c r="C115" s="224">
        <v>-1</v>
      </c>
      <c r="D115" s="221">
        <v>48.314999999999998</v>
      </c>
      <c r="E115" s="221">
        <v>2.794</v>
      </c>
      <c r="F115" s="221">
        <v>12.166</v>
      </c>
      <c r="G115" s="221">
        <v>0.104</v>
      </c>
      <c r="H115" s="221">
        <v>1.179</v>
      </c>
      <c r="I115" s="221">
        <v>10.279</v>
      </c>
      <c r="J115" s="221">
        <v>0.20200000000000001</v>
      </c>
      <c r="K115" s="221">
        <v>11.616</v>
      </c>
      <c r="L115" s="221">
        <v>10.808</v>
      </c>
      <c r="M115" s="221">
        <v>1.81</v>
      </c>
      <c r="N115" s="222">
        <v>2.8061651867984601E-2</v>
      </c>
      <c r="O115" s="221">
        <v>0.47</v>
      </c>
      <c r="P115" s="221">
        <v>0.25700000000000001</v>
      </c>
      <c r="Q115" s="222">
        <v>7.3295359356676207E-2</v>
      </c>
      <c r="R115" s="222">
        <v>1.9685039370078702E-2</v>
      </c>
      <c r="S115" s="222">
        <v>0.14094732786061301</v>
      </c>
      <c r="T115" s="221">
        <v>100.261989378455</v>
      </c>
      <c r="U115" s="221"/>
      <c r="V115" s="221"/>
      <c r="W115" s="221"/>
      <c r="X115" s="221"/>
      <c r="Y115" s="221">
        <v>31.512816217121799</v>
      </c>
      <c r="Z115" s="221">
        <v>319.08192327022999</v>
      </c>
      <c r="AA115" s="221">
        <v>8.9713519852571597</v>
      </c>
      <c r="AB115" s="221">
        <v>295.52688892611798</v>
      </c>
      <c r="AC115" s="221">
        <v>22.776009381805999</v>
      </c>
      <c r="AD115" s="221">
        <v>170.41380465739701</v>
      </c>
      <c r="AE115" s="221">
        <v>16.996146758251001</v>
      </c>
      <c r="AF115" s="221">
        <v>144.62221477634401</v>
      </c>
      <c r="AG115" s="221">
        <v>14.315630758921101</v>
      </c>
      <c r="AH115" s="221">
        <v>31.4374267046406</v>
      </c>
      <c r="AI115" s="221">
        <v>5.2270061986932497</v>
      </c>
      <c r="AJ115" s="221">
        <v>24.7612665438097</v>
      </c>
      <c r="AK115" s="221">
        <v>6.05629083598593</v>
      </c>
      <c r="AL115" s="221">
        <v>2.4459708493885102</v>
      </c>
      <c r="AM115" s="221">
        <v>7.5305746356173602</v>
      </c>
      <c r="AN115" s="221">
        <v>0.94655721226336098</v>
      </c>
      <c r="AO115" s="221">
        <v>4.4228513988942897</v>
      </c>
      <c r="AP115" s="221">
        <v>0.86279108728430198</v>
      </c>
      <c r="AQ115" s="221">
        <v>2.4711006868822301</v>
      </c>
      <c r="AR115" s="221">
        <v>0.20857765119785601</v>
      </c>
      <c r="AS115" s="221">
        <v>2.1527894119618001</v>
      </c>
      <c r="AT115" s="221">
        <v>0.36019433740995099</v>
      </c>
      <c r="AU115" s="221">
        <v>2.2365555369408598</v>
      </c>
      <c r="AV115" s="221">
        <v>0.56960964985759799</v>
      </c>
      <c r="AW115" s="221">
        <v>1.20623219969844</v>
      </c>
      <c r="AX115" s="221">
        <v>0.51097336237225699</v>
      </c>
      <c r="AY115" s="224">
        <v>19.38</v>
      </c>
      <c r="AZ115" s="224">
        <v>1284</v>
      </c>
      <c r="BA115" s="224">
        <v>86.85</v>
      </c>
      <c r="BB115" s="224">
        <v>66.832499999999996</v>
      </c>
      <c r="BC115" s="224">
        <v>1</v>
      </c>
      <c r="BD115" s="221"/>
      <c r="BE115" s="221"/>
      <c r="BF115" s="221"/>
      <c r="BG115" s="221"/>
      <c r="BH115" s="221">
        <v>0.58461149999999995</v>
      </c>
      <c r="BI115" s="221">
        <v>7.1526400000000004E-2</v>
      </c>
      <c r="BJ115" s="221">
        <v>0.24696979999999999</v>
      </c>
      <c r="BK115" s="221">
        <v>0.34023489999999995</v>
      </c>
      <c r="BL115" s="221">
        <v>3.2239200000000003E-2</v>
      </c>
      <c r="BM115" s="221">
        <v>0.33918719999999997</v>
      </c>
      <c r="BN115" s="221">
        <v>0.25290719999999994</v>
      </c>
      <c r="BO115" s="221">
        <v>0.127605</v>
      </c>
      <c r="BP115" s="221">
        <v>6.8385000000000001E-2</v>
      </c>
      <c r="BQ115" s="221">
        <v>7.5301000000000014E-3</v>
      </c>
      <c r="BR115" s="221">
        <v>1.5384695928966335E-2</v>
      </c>
      <c r="BS115" s="221">
        <v>2.4606299212598377E-3</v>
      </c>
      <c r="BT115" s="221">
        <v>6.525861279946382E-3</v>
      </c>
      <c r="BU115" s="221">
        <v>1.51261517842185</v>
      </c>
      <c r="BV115" s="221">
        <v>9.8915396213771203</v>
      </c>
      <c r="BW115" s="221">
        <v>0.48445300720388701</v>
      </c>
      <c r="BX115" s="221">
        <v>14.776344446305901</v>
      </c>
      <c r="BY115" s="221">
        <v>1.5487686379628101</v>
      </c>
      <c r="BZ115" s="221">
        <v>16.530139051767499</v>
      </c>
      <c r="CA115" s="221">
        <v>2.22309599597923</v>
      </c>
      <c r="CB115" s="221">
        <v>8.0843818059976602</v>
      </c>
      <c r="CC115" s="221">
        <v>0.73725498408443602</v>
      </c>
      <c r="CD115" s="221">
        <v>1.19776595744681</v>
      </c>
      <c r="CE115" s="221">
        <v>0.36536773328865801</v>
      </c>
      <c r="CF115" s="221">
        <v>1.57234042553192</v>
      </c>
      <c r="CG115" s="221">
        <v>0.40698274417825397</v>
      </c>
      <c r="CH115" s="221">
        <v>0.14651365387837201</v>
      </c>
      <c r="CI115" s="221">
        <v>0.70486178589378501</v>
      </c>
      <c r="CJ115" s="221">
        <v>7.3736806835315805E-2</v>
      </c>
      <c r="CK115" s="221">
        <v>0.35957781873010602</v>
      </c>
      <c r="CL115" s="221">
        <v>7.4890266376277395E-2</v>
      </c>
      <c r="CM115" s="221">
        <v>0.20757245769810734</v>
      </c>
      <c r="CN115" s="221">
        <v>2.0169458870832602E-2</v>
      </c>
      <c r="CO115" s="221">
        <v>0.183202378957949</v>
      </c>
      <c r="CP115" s="221">
        <v>3.9153124476461701E-2</v>
      </c>
      <c r="CQ115" s="221">
        <v>0.210236220472441</v>
      </c>
      <c r="CR115" s="221">
        <v>8.4643993968838996E-2</v>
      </c>
      <c r="CS115" s="221">
        <v>0.44546155134863502</v>
      </c>
      <c r="CT115" s="221">
        <v>4.8746858770313303E-2</v>
      </c>
    </row>
    <row r="116" spans="1:98" x14ac:dyDescent="0.35">
      <c r="A116" s="301" t="s">
        <v>1517</v>
      </c>
      <c r="B116" s="222">
        <v>1959</v>
      </c>
      <c r="C116" s="224">
        <v>-1</v>
      </c>
      <c r="D116" s="221">
        <v>48.78</v>
      </c>
      <c r="E116" s="221">
        <v>2.4689999999999999</v>
      </c>
      <c r="F116" s="221">
        <v>11.858000000000001</v>
      </c>
      <c r="G116" s="221">
        <v>6.4000000000000001E-2</v>
      </c>
      <c r="H116" s="221">
        <v>1.236</v>
      </c>
      <c r="I116" s="221">
        <v>10.218999999999999</v>
      </c>
      <c r="J116" s="221">
        <v>0.18099999999999999</v>
      </c>
      <c r="K116" s="221">
        <v>11.885999999999999</v>
      </c>
      <c r="L116" s="221">
        <v>10.538</v>
      </c>
      <c r="M116" s="221">
        <v>1.958</v>
      </c>
      <c r="N116" s="222">
        <v>6.3448619059467498E-2</v>
      </c>
      <c r="O116" s="221">
        <v>0.57799999999999996</v>
      </c>
      <c r="P116" s="221">
        <v>0.23400000000000001</v>
      </c>
      <c r="Q116" s="222">
        <v>2.5794144480384799E-2</v>
      </c>
      <c r="R116" s="222">
        <v>0.11080700008293901</v>
      </c>
      <c r="S116" s="222">
        <v>0.15186275192834001</v>
      </c>
      <c r="T116" s="221">
        <v>100.352912515551</v>
      </c>
      <c r="U116" s="221"/>
      <c r="V116" s="221"/>
      <c r="W116" s="221"/>
      <c r="X116" s="221"/>
      <c r="Y116" s="221">
        <v>24.2100024881811</v>
      </c>
      <c r="Z116" s="221">
        <v>259.97345940117799</v>
      </c>
      <c r="AA116" s="221">
        <v>8.7169279256863206</v>
      </c>
      <c r="AB116" s="221">
        <v>353.96864891764102</v>
      </c>
      <c r="AC116" s="221">
        <v>18.653064609770301</v>
      </c>
      <c r="AD116" s="221">
        <v>146.52898731027599</v>
      </c>
      <c r="AE116" s="221">
        <v>14.207514307041601</v>
      </c>
      <c r="AF116" s="221">
        <v>110.96458488844701</v>
      </c>
      <c r="AG116" s="221">
        <v>14.4065687982085</v>
      </c>
      <c r="AH116" s="221">
        <v>30.687567388239199</v>
      </c>
      <c r="AI116" s="221">
        <v>3.84838682922783</v>
      </c>
      <c r="AJ116" s="221">
        <v>19.4244007630422</v>
      </c>
      <c r="AK116" s="221">
        <v>4.4206684913328402</v>
      </c>
      <c r="AL116" s="221">
        <v>1.50120262088413</v>
      </c>
      <c r="AM116" s="221">
        <v>5.3661773243758804</v>
      </c>
      <c r="AN116" s="221">
        <v>0.66600315169611002</v>
      </c>
      <c r="AO116" s="221">
        <v>4.2630836858256602</v>
      </c>
      <c r="AP116" s="221">
        <v>0.61706892261756696</v>
      </c>
      <c r="AQ116" s="221">
        <v>2.3388902712117399</v>
      </c>
      <c r="AR116" s="221">
        <v>0.194078128887783</v>
      </c>
      <c r="AS116" s="221">
        <v>1.4016753753006601</v>
      </c>
      <c r="AT116" s="221">
        <v>0.179149042050261</v>
      </c>
      <c r="AU116" s="221">
        <v>3.1351082358795699</v>
      </c>
      <c r="AV116" s="221">
        <v>0.74645434187608894</v>
      </c>
      <c r="AW116" s="221">
        <v>1.21091482126565</v>
      </c>
      <c r="AX116" s="221">
        <v>0.472754416521523</v>
      </c>
      <c r="AY116" s="224">
        <v>20.57</v>
      </c>
      <c r="AZ116" s="224">
        <v>1294</v>
      </c>
      <c r="BA116" s="224">
        <v>87.15</v>
      </c>
      <c r="BB116" s="224">
        <v>67.468500000000006</v>
      </c>
      <c r="BC116" s="224">
        <v>0</v>
      </c>
      <c r="BD116" s="221"/>
      <c r="BE116" s="221"/>
      <c r="BF116" s="221"/>
      <c r="BG116" s="221"/>
      <c r="BH116" s="221">
        <v>0.59023800000000004</v>
      </c>
      <c r="BI116" s="221">
        <v>6.3206399999999996E-2</v>
      </c>
      <c r="BJ116" s="221">
        <v>0.2407174</v>
      </c>
      <c r="BK116" s="221">
        <v>0.33824889999999996</v>
      </c>
      <c r="BL116" s="221">
        <v>2.8887600000000003E-2</v>
      </c>
      <c r="BM116" s="221">
        <v>0.34707119999999997</v>
      </c>
      <c r="BN116" s="221">
        <v>0.24658919999999998</v>
      </c>
      <c r="BO116" s="221">
        <v>0.138039</v>
      </c>
      <c r="BP116" s="221">
        <v>8.4099000000000007E-2</v>
      </c>
      <c r="BQ116" s="221">
        <v>6.8562000000000015E-3</v>
      </c>
      <c r="BR116" s="221">
        <v>5.4141909264327692E-3</v>
      </c>
      <c r="BS116" s="221">
        <v>1.3850875010367376E-2</v>
      </c>
      <c r="BT116" s="221">
        <v>7.0312454142821426E-3</v>
      </c>
      <c r="BU116" s="221">
        <v>1.16208011943269</v>
      </c>
      <c r="BV116" s="221">
        <v>8.0591772414365099</v>
      </c>
      <c r="BW116" s="221">
        <v>0.47071410798706198</v>
      </c>
      <c r="BX116" s="221">
        <v>17.698432445882101</v>
      </c>
      <c r="BY116" s="221">
        <v>1.2684083934643799</v>
      </c>
      <c r="BZ116" s="221">
        <v>14.2133117690968</v>
      </c>
      <c r="CA116" s="221">
        <v>1.8583428713610399</v>
      </c>
      <c r="CB116" s="221">
        <v>6.2029202952641604</v>
      </c>
      <c r="CC116" s="221">
        <v>0.74193829310773796</v>
      </c>
      <c r="CD116" s="221">
        <v>1.16919631749191</v>
      </c>
      <c r="CE116" s="221">
        <v>0.26900223936302597</v>
      </c>
      <c r="CF116" s="221">
        <v>1.2334494484531799</v>
      </c>
      <c r="CG116" s="221">
        <v>0.29706892261756701</v>
      </c>
      <c r="CH116" s="221">
        <v>8.9922036990959603E-2</v>
      </c>
      <c r="CI116" s="221">
        <v>0.50227419756158198</v>
      </c>
      <c r="CJ116" s="221">
        <v>5.1881645517126998E-2</v>
      </c>
      <c r="CK116" s="221">
        <v>0.34658870365762601</v>
      </c>
      <c r="CL116" s="221">
        <v>5.3561582483204799E-2</v>
      </c>
      <c r="CM116" s="221">
        <v>0.19646678278178617</v>
      </c>
      <c r="CN116" s="221">
        <v>1.87673550634486E-2</v>
      </c>
      <c r="CO116" s="221">
        <v>0.119282574438086</v>
      </c>
      <c r="CP116" s="221">
        <v>1.94735008708634E-2</v>
      </c>
      <c r="CQ116" s="221">
        <v>0.29470017417268002</v>
      </c>
      <c r="CR116" s="221">
        <v>0.110923115202787</v>
      </c>
      <c r="CS116" s="221">
        <v>0.44719084349340599</v>
      </c>
      <c r="CT116" s="221">
        <v>4.5100771336153297E-2</v>
      </c>
    </row>
    <row r="117" spans="1:98" x14ac:dyDescent="0.35">
      <c r="A117" s="301" t="s">
        <v>1518</v>
      </c>
      <c r="B117" s="222">
        <v>1959</v>
      </c>
      <c r="C117" s="224">
        <v>-1</v>
      </c>
      <c r="D117" s="221">
        <v>49.969000000000001</v>
      </c>
      <c r="E117" s="221">
        <v>2.4820000000000002</v>
      </c>
      <c r="F117" s="221">
        <v>12.01</v>
      </c>
      <c r="G117" s="221">
        <v>7.2999999999999995E-2</v>
      </c>
      <c r="H117" s="221">
        <v>1.1259999999999999</v>
      </c>
      <c r="I117" s="221">
        <v>10.358000000000001</v>
      </c>
      <c r="J117" s="221">
        <v>0.246</v>
      </c>
      <c r="K117" s="221">
        <v>9.5869999999999997</v>
      </c>
      <c r="L117" s="221">
        <v>11.268000000000001</v>
      </c>
      <c r="M117" s="221">
        <v>2.0649999999999999</v>
      </c>
      <c r="N117" s="222">
        <v>4.8843930635838202E-2</v>
      </c>
      <c r="O117" s="221">
        <v>0.496</v>
      </c>
      <c r="P117" s="221">
        <v>0.31900000000000001</v>
      </c>
      <c r="Q117" s="222">
        <v>6.3680154142581893E-2</v>
      </c>
      <c r="R117" s="222">
        <v>1.9749518304431599E-2</v>
      </c>
      <c r="S117" s="222">
        <v>0.21913924855491301</v>
      </c>
      <c r="T117" s="221">
        <v>100.350412851638</v>
      </c>
      <c r="U117" s="221"/>
      <c r="V117" s="221"/>
      <c r="W117" s="221"/>
      <c r="X117" s="221"/>
      <c r="Y117" s="221">
        <v>38.005780346820799</v>
      </c>
      <c r="Z117" s="221">
        <v>329.75915221579999</v>
      </c>
      <c r="AA117" s="221">
        <v>8.2851637764932597</v>
      </c>
      <c r="AB117" s="221">
        <v>451.94605009633898</v>
      </c>
      <c r="AC117" s="221">
        <v>22.842003853564499</v>
      </c>
      <c r="AD117" s="221">
        <v>208.73795761079</v>
      </c>
      <c r="AE117" s="221">
        <v>19.547206165703301</v>
      </c>
      <c r="AF117" s="221">
        <v>125.19267822736001</v>
      </c>
      <c r="AG117" s="221">
        <v>15.549132947976901</v>
      </c>
      <c r="AH117" s="221">
        <v>30.3371868978805</v>
      </c>
      <c r="AI117" s="221">
        <v>4.7976878612716796</v>
      </c>
      <c r="AJ117" s="221">
        <v>21.310211946050099</v>
      </c>
      <c r="AK117" s="221">
        <v>6.6859344894027002</v>
      </c>
      <c r="AL117" s="221">
        <v>1.4258188824662801</v>
      </c>
      <c r="AM117" s="221">
        <v>6.2524084778419997</v>
      </c>
      <c r="AN117" s="221">
        <v>0.73217726396917204</v>
      </c>
      <c r="AO117" s="221">
        <v>4.4219653179190797</v>
      </c>
      <c r="AP117" s="221">
        <v>1.2138728323699399</v>
      </c>
      <c r="AQ117" s="221">
        <v>5.0481695568400804</v>
      </c>
      <c r="AR117" s="221">
        <v>0.21194605009633899</v>
      </c>
      <c r="AS117" s="221">
        <v>1.0211946050096301</v>
      </c>
      <c r="AT117" s="221">
        <v>0.154142581888247</v>
      </c>
      <c r="AU117" s="221">
        <v>3.5452793834296701</v>
      </c>
      <c r="AV117" s="221">
        <v>0.66473988439306297</v>
      </c>
      <c r="AW117" s="221"/>
      <c r="AX117" s="221">
        <v>0.56840077071290895</v>
      </c>
      <c r="AY117" s="224">
        <v>3.8</v>
      </c>
      <c r="AZ117" s="224">
        <v>1237</v>
      </c>
      <c r="BA117" s="224">
        <v>83.99</v>
      </c>
      <c r="BB117" s="224">
        <v>62.269100000000002</v>
      </c>
      <c r="BC117" s="224">
        <v>0</v>
      </c>
      <c r="BD117" s="221"/>
      <c r="BE117" s="221"/>
      <c r="BF117" s="221"/>
      <c r="BG117" s="221"/>
      <c r="BH117" s="221">
        <v>0.60462490000000002</v>
      </c>
      <c r="BI117" s="221">
        <v>6.3539200000000004E-2</v>
      </c>
      <c r="BJ117" s="221">
        <v>0.24380299999999999</v>
      </c>
      <c r="BK117" s="221">
        <v>0.34284979999999998</v>
      </c>
      <c r="BL117" s="221">
        <v>3.9261600000000008E-2</v>
      </c>
      <c r="BM117" s="221">
        <v>0.27994039999999998</v>
      </c>
      <c r="BN117" s="221">
        <v>0.26367119999999999</v>
      </c>
      <c r="BO117" s="221">
        <v>0.14558249999999998</v>
      </c>
      <c r="BP117" s="221">
        <v>7.216800000000001E-2</v>
      </c>
      <c r="BQ117" s="221">
        <v>9.3467000000000012E-3</v>
      </c>
      <c r="BR117" s="221">
        <v>1.3366464354527938E-2</v>
      </c>
      <c r="BS117" s="221">
        <v>2.4686897880539498E-3</v>
      </c>
      <c r="BT117" s="221">
        <v>1.0146147208092473E-2</v>
      </c>
      <c r="BU117" s="221">
        <v>1.8242774566474</v>
      </c>
      <c r="BV117" s="221">
        <v>10.2225337186898</v>
      </c>
      <c r="BW117" s="221">
        <v>0.447398843930636</v>
      </c>
      <c r="BX117" s="221">
        <v>22.597302504817002</v>
      </c>
      <c r="BY117" s="221">
        <v>1.55325626204239</v>
      </c>
      <c r="BZ117" s="221">
        <v>20.2475818882466</v>
      </c>
      <c r="CA117" s="221">
        <v>2.5567745664739898</v>
      </c>
      <c r="CB117" s="221">
        <v>6.9982707129094397</v>
      </c>
      <c r="CC117" s="221">
        <v>0.80078034682080901</v>
      </c>
      <c r="CD117" s="221">
        <v>1.1558468208092501</v>
      </c>
      <c r="CE117" s="221">
        <v>0.33535838150288999</v>
      </c>
      <c r="CF117" s="221">
        <v>1.3531984585741801</v>
      </c>
      <c r="CG117" s="221">
        <v>0.44929479768786101</v>
      </c>
      <c r="CH117" s="221">
        <v>8.5406551059730301E-2</v>
      </c>
      <c r="CI117" s="221">
        <v>0.58522543352601197</v>
      </c>
      <c r="CJ117" s="221">
        <v>5.7036608863198501E-2</v>
      </c>
      <c r="CK117" s="221">
        <v>0.35950578034682101</v>
      </c>
      <c r="CL117" s="221">
        <v>0.10536416184971099</v>
      </c>
      <c r="CM117" s="221">
        <v>0.42404624277456676</v>
      </c>
      <c r="CN117" s="221">
        <v>2.0495183044315999E-2</v>
      </c>
      <c r="CO117" s="221">
        <v>8.6903660886319803E-2</v>
      </c>
      <c r="CP117" s="221">
        <v>1.6755298651252401E-2</v>
      </c>
      <c r="CQ117" s="221">
        <v>0.33325626204238901</v>
      </c>
      <c r="CR117" s="221">
        <v>9.8780346820809203E-2</v>
      </c>
      <c r="CS117" s="221"/>
      <c r="CT117" s="221">
        <v>5.4225433526011502E-2</v>
      </c>
    </row>
    <row r="118" spans="1:98" x14ac:dyDescent="0.35">
      <c r="A118" s="301" t="s">
        <v>1519</v>
      </c>
      <c r="B118" s="222">
        <v>1960.027</v>
      </c>
      <c r="C118" s="224">
        <v>427</v>
      </c>
      <c r="D118" s="221">
        <v>49.121000000000002</v>
      </c>
      <c r="E118" s="221">
        <v>2.2450000000000001</v>
      </c>
      <c r="F118" s="221">
        <v>11.564</v>
      </c>
      <c r="G118" s="221">
        <v>5.6000000000000001E-2</v>
      </c>
      <c r="H118" s="221">
        <v>0.96199999999999997</v>
      </c>
      <c r="I118" s="221">
        <v>10.468</v>
      </c>
      <c r="J118" s="221">
        <v>0.16700000000000001</v>
      </c>
      <c r="K118" s="221">
        <v>11.701000000000001</v>
      </c>
      <c r="L118" s="221">
        <v>10.491</v>
      </c>
      <c r="M118" s="221">
        <v>2.0790000000000002</v>
      </c>
      <c r="N118" s="222">
        <v>1.5838431241096101E-2</v>
      </c>
      <c r="O118" s="221">
        <v>0.48599999999999999</v>
      </c>
      <c r="P118" s="221">
        <v>0.245</v>
      </c>
      <c r="Q118" s="222">
        <v>5.3297578144640902E-2</v>
      </c>
      <c r="R118" s="222">
        <v>1.7304952652308699E-2</v>
      </c>
      <c r="S118" s="222">
        <v>0.19634626665549301</v>
      </c>
      <c r="T118" s="221">
        <v>99.867787228693601</v>
      </c>
      <c r="U118" s="221">
        <v>117.32566868815699</v>
      </c>
      <c r="V118" s="224">
        <v>0.41399999999999998</v>
      </c>
      <c r="W118" s="221">
        <v>2.7593212819614599</v>
      </c>
      <c r="X118" s="221">
        <v>1.3874154745612</v>
      </c>
      <c r="Y118" s="221">
        <v>24.905723623564899</v>
      </c>
      <c r="Z118" s="221">
        <v>252.42604542026299</v>
      </c>
      <c r="AA118" s="221">
        <v>8.7907483449258397</v>
      </c>
      <c r="AB118" s="221">
        <v>321.076007709713</v>
      </c>
      <c r="AC118" s="221">
        <v>18.645772228274499</v>
      </c>
      <c r="AD118" s="221">
        <v>128.73543953741699</v>
      </c>
      <c r="AE118" s="221">
        <v>13.483616860806199</v>
      </c>
      <c r="AF118" s="221">
        <v>57.6742077790542</v>
      </c>
      <c r="AG118" s="221">
        <v>14.229447749937201</v>
      </c>
      <c r="AH118" s="221">
        <v>33.193664627503601</v>
      </c>
      <c r="AI118" s="221">
        <v>4.8939914522752002</v>
      </c>
      <c r="AJ118" s="221">
        <v>22.936394871365099</v>
      </c>
      <c r="AK118" s="221">
        <v>5.6901030755048998</v>
      </c>
      <c r="AL118" s="221">
        <v>1.9106678957512799</v>
      </c>
      <c r="AM118" s="221">
        <v>5.2040559792172996</v>
      </c>
      <c r="AN118" s="221">
        <v>0.81454789239922898</v>
      </c>
      <c r="AO118" s="221">
        <v>4.5504064359339598</v>
      </c>
      <c r="AP118" s="221">
        <v>0.87907483449258295</v>
      </c>
      <c r="AQ118" s="221">
        <v>2.1285510768457199</v>
      </c>
      <c r="AR118" s="221">
        <v>0.26900192742814</v>
      </c>
      <c r="AS118" s="221">
        <v>1.7765859381547</v>
      </c>
      <c r="AT118" s="221">
        <v>0.25224168272856801</v>
      </c>
      <c r="AU118" s="221">
        <v>3.7710550574038399</v>
      </c>
      <c r="AV118" s="221">
        <v>0.84471633285846004</v>
      </c>
      <c r="AW118" s="221">
        <v>0.93019358082628001</v>
      </c>
      <c r="AX118" s="221">
        <v>0.411464007374508</v>
      </c>
      <c r="AY118" s="224">
        <v>19.329999999999998</v>
      </c>
      <c r="AZ118" s="224">
        <v>1239</v>
      </c>
      <c r="BA118" s="224">
        <v>86.66</v>
      </c>
      <c r="BB118" s="224">
        <v>66.589799999999997</v>
      </c>
      <c r="BC118" s="224">
        <v>1</v>
      </c>
      <c r="BD118" s="221">
        <v>8.2127968081710101</v>
      </c>
      <c r="BE118" s="224">
        <v>2.07E-2</v>
      </c>
      <c r="BF118" s="221">
        <v>5.27030364854639E-2</v>
      </c>
      <c r="BG118" s="221">
        <v>0.14886968042041701</v>
      </c>
      <c r="BH118" s="221">
        <v>0.59436410000000006</v>
      </c>
      <c r="BI118" s="221">
        <v>5.7472000000000002E-2</v>
      </c>
      <c r="BJ118" s="221">
        <v>0.23474919999999999</v>
      </c>
      <c r="BK118" s="221">
        <v>0.34649079999999999</v>
      </c>
      <c r="BL118" s="221">
        <v>2.6653200000000005E-2</v>
      </c>
      <c r="BM118" s="221">
        <v>0.34166920000000001</v>
      </c>
      <c r="BN118" s="221">
        <v>0.24548939999999997</v>
      </c>
      <c r="BO118" s="221">
        <v>0.14656949999999999</v>
      </c>
      <c r="BP118" s="221">
        <v>7.0713000000000012E-2</v>
      </c>
      <c r="BQ118" s="221">
        <v>7.1785000000000009E-3</v>
      </c>
      <c r="BR118" s="221">
        <v>1.1187161652560123E-2</v>
      </c>
      <c r="BS118" s="221">
        <v>2.1631190815385873E-3</v>
      </c>
      <c r="BT118" s="221">
        <v>9.0908321461493271E-3</v>
      </c>
      <c r="BU118" s="221">
        <v>1.19547473393112</v>
      </c>
      <c r="BV118" s="221">
        <v>7.8252074080281604</v>
      </c>
      <c r="BW118" s="221">
        <v>0.474700410625995</v>
      </c>
      <c r="BX118" s="221">
        <v>16.053800385485602</v>
      </c>
      <c r="BY118" s="221">
        <v>1.2679125115226699</v>
      </c>
      <c r="BZ118" s="221">
        <v>12.487337635129499</v>
      </c>
      <c r="CA118" s="221">
        <v>1.7636570853934499</v>
      </c>
      <c r="CB118" s="221">
        <v>3.2239882148491299</v>
      </c>
      <c r="CC118" s="221">
        <v>0.73281655912176302</v>
      </c>
      <c r="CD118" s="221">
        <v>1.2646786223078901</v>
      </c>
      <c r="CE118" s="221">
        <v>0.34209000251403698</v>
      </c>
      <c r="CF118" s="221">
        <v>1.4564610743316899</v>
      </c>
      <c r="CG118" s="221">
        <v>0.38237492667392903</v>
      </c>
      <c r="CH118" s="221">
        <v>0.114449006955502</v>
      </c>
      <c r="CI118" s="221">
        <v>0.48709963965473901</v>
      </c>
      <c r="CJ118" s="221">
        <v>6.3453280817899901E-2</v>
      </c>
      <c r="CK118" s="221">
        <v>0.36994804324143099</v>
      </c>
      <c r="CL118" s="221">
        <v>7.6303695633956295E-2</v>
      </c>
      <c r="CM118" s="221">
        <v>0.17879829045504048</v>
      </c>
      <c r="CN118" s="221">
        <v>2.6012486382301199E-2</v>
      </c>
      <c r="CO118" s="221">
        <v>0.15118746333696501</v>
      </c>
      <c r="CP118" s="221">
        <v>2.7418670912595301E-2</v>
      </c>
      <c r="CQ118" s="221">
        <v>0.35447917539596102</v>
      </c>
      <c r="CR118" s="221">
        <v>0.12552484706276701</v>
      </c>
      <c r="CS118" s="221">
        <v>0.34352048939914498</v>
      </c>
      <c r="CT118" s="221">
        <v>3.9253666303528001E-2</v>
      </c>
    </row>
    <row r="119" spans="1:98" x14ac:dyDescent="0.35">
      <c r="A119" s="301" t="s">
        <v>1520</v>
      </c>
      <c r="B119" s="222">
        <v>1960.027</v>
      </c>
      <c r="C119" s="224">
        <v>427</v>
      </c>
      <c r="D119" s="221">
        <v>49.308</v>
      </c>
      <c r="E119" s="221">
        <v>2</v>
      </c>
      <c r="F119" s="221">
        <v>11.685</v>
      </c>
      <c r="G119" s="221">
        <v>6.4000000000000001E-2</v>
      </c>
      <c r="H119" s="221">
        <v>0.9</v>
      </c>
      <c r="I119" s="221">
        <v>10.528</v>
      </c>
      <c r="J119" s="221">
        <v>0.19500000000000001</v>
      </c>
      <c r="K119" s="221">
        <v>10.505000000000001</v>
      </c>
      <c r="L119" s="221">
        <v>11.551</v>
      </c>
      <c r="M119" s="221">
        <v>1.8380000000000001</v>
      </c>
      <c r="N119" s="222">
        <v>2.7814569536423799E-2</v>
      </c>
      <c r="O119" s="221">
        <v>0.64200000000000002</v>
      </c>
      <c r="P119" s="221">
        <v>0.35299999999999998</v>
      </c>
      <c r="Q119" s="222">
        <v>5.2450331125827802E-2</v>
      </c>
      <c r="R119" s="222">
        <v>2.0927152317880799E-2</v>
      </c>
      <c r="S119" s="222">
        <v>0.19584988962472399</v>
      </c>
      <c r="T119" s="221">
        <v>99.866041942604895</v>
      </c>
      <c r="U119" s="221">
        <v>69.338991600179796</v>
      </c>
      <c r="V119" s="224">
        <v>0.43099999999999999</v>
      </c>
      <c r="W119" s="221">
        <v>2.8669709957526401</v>
      </c>
      <c r="X119" s="221">
        <v>1.71998500416078</v>
      </c>
      <c r="Y119" s="221">
        <v>31.832229580573902</v>
      </c>
      <c r="Z119" s="221">
        <v>287.10816777041902</v>
      </c>
      <c r="AA119" s="221">
        <v>12.317880794702001</v>
      </c>
      <c r="AB119" s="221">
        <v>258.189845474614</v>
      </c>
      <c r="AC119" s="221">
        <v>15.7527593818985</v>
      </c>
      <c r="AD119" s="221">
        <v>88.158940397351003</v>
      </c>
      <c r="AE119" s="221">
        <v>11.726269315673299</v>
      </c>
      <c r="AF119" s="221">
        <v>93.375594452326297</v>
      </c>
      <c r="AG119" s="221">
        <v>9.56291390728477</v>
      </c>
      <c r="AH119" s="221">
        <v>20.211920529801301</v>
      </c>
      <c r="AI119" s="221">
        <v>2.6843267108167801</v>
      </c>
      <c r="AJ119" s="221">
        <v>15.9381898454746</v>
      </c>
      <c r="AK119" s="221">
        <v>4.8123620309050796</v>
      </c>
      <c r="AL119" s="221">
        <v>1.6953642384106</v>
      </c>
      <c r="AM119" s="221">
        <v>4.1412803532008802</v>
      </c>
      <c r="AN119" s="221">
        <v>0.67991169977924903</v>
      </c>
      <c r="AO119" s="221">
        <v>3.77041942604856</v>
      </c>
      <c r="AP119" s="221">
        <v>0.79293598233995599</v>
      </c>
      <c r="AQ119" s="221">
        <v>2.1368653421633601</v>
      </c>
      <c r="AR119" s="221">
        <v>0.166887417218543</v>
      </c>
      <c r="AS119" s="221">
        <v>1.6688741721854301</v>
      </c>
      <c r="AT119" s="221">
        <v>0.22781456953642401</v>
      </c>
      <c r="AU119" s="221">
        <v>2.3752759381898501</v>
      </c>
      <c r="AV119" s="221">
        <v>0.73465783664459094</v>
      </c>
      <c r="AW119" s="221">
        <v>0.927152317880795</v>
      </c>
      <c r="AX119" s="221">
        <v>0.32406181015452501</v>
      </c>
      <c r="AY119" s="224">
        <v>13.25</v>
      </c>
      <c r="AZ119" s="224">
        <v>1206</v>
      </c>
      <c r="BA119" s="224">
        <v>85.15</v>
      </c>
      <c r="BB119" s="224">
        <v>64.018100000000004</v>
      </c>
      <c r="BC119" s="224">
        <v>1</v>
      </c>
      <c r="BD119" s="221">
        <v>4.85372941201258</v>
      </c>
      <c r="BE119" s="224">
        <v>2.155E-2</v>
      </c>
      <c r="BF119" s="221">
        <v>5.4759146018875299E-2</v>
      </c>
      <c r="BG119" s="221">
        <v>0.18455439094645101</v>
      </c>
      <c r="BH119" s="221">
        <v>0.59662680000000001</v>
      </c>
      <c r="BI119" s="221">
        <v>5.1200000000000002E-2</v>
      </c>
      <c r="BJ119" s="221">
        <v>0.23720549999999999</v>
      </c>
      <c r="BK119" s="221">
        <v>0.34847679999999998</v>
      </c>
      <c r="BL119" s="221">
        <v>3.1122000000000004E-2</v>
      </c>
      <c r="BM119" s="221">
        <v>0.30674600000000002</v>
      </c>
      <c r="BN119" s="221">
        <v>0.27029339999999996</v>
      </c>
      <c r="BO119" s="221">
        <v>0.129579</v>
      </c>
      <c r="BP119" s="221">
        <v>9.3411000000000008E-2</v>
      </c>
      <c r="BQ119" s="221">
        <v>1.03429E-2</v>
      </c>
      <c r="BR119" s="221">
        <v>1.1009324503311255E-2</v>
      </c>
      <c r="BS119" s="221">
        <v>2.6158940397350999E-3</v>
      </c>
      <c r="BT119" s="221">
        <v>9.0678498896247205E-3</v>
      </c>
      <c r="BU119" s="221">
        <v>1.52794701986755</v>
      </c>
      <c r="BV119" s="221">
        <v>8.900353200883</v>
      </c>
      <c r="BW119" s="221">
        <v>0.66516556291390705</v>
      </c>
      <c r="BX119" s="221">
        <v>12.909492273730701</v>
      </c>
      <c r="BY119" s="221">
        <v>1.0711876379691001</v>
      </c>
      <c r="BZ119" s="221">
        <v>8.5514172185430493</v>
      </c>
      <c r="CA119" s="221">
        <v>1.5337960264900701</v>
      </c>
      <c r="CB119" s="221">
        <v>5.2196957298850402</v>
      </c>
      <c r="CC119" s="221">
        <v>0.492490066225166</v>
      </c>
      <c r="CD119" s="221">
        <v>0.77007417218543095</v>
      </c>
      <c r="CE119" s="221">
        <v>0.18763443708609301</v>
      </c>
      <c r="CF119" s="221">
        <v>1.0120750551876401</v>
      </c>
      <c r="CG119" s="221">
        <v>0.32339072847682099</v>
      </c>
      <c r="CH119" s="221">
        <v>0.101552317880795</v>
      </c>
      <c r="CI119" s="221">
        <v>0.38762384105960301</v>
      </c>
      <c r="CJ119" s="221">
        <v>5.2965121412803497E-2</v>
      </c>
      <c r="CK119" s="221">
        <v>0.30653509933774797</v>
      </c>
      <c r="CL119" s="221">
        <v>6.8826843267108195E-2</v>
      </c>
      <c r="CM119" s="221">
        <v>0.17949668874172225</v>
      </c>
      <c r="CN119" s="221">
        <v>1.6138013245033101E-2</v>
      </c>
      <c r="CO119" s="221">
        <v>0.14202119205298</v>
      </c>
      <c r="CP119" s="221">
        <v>2.4763443708609299E-2</v>
      </c>
      <c r="CQ119" s="221">
        <v>0.22327593818984501</v>
      </c>
      <c r="CR119" s="221">
        <v>0.109170154525386</v>
      </c>
      <c r="CS119" s="221">
        <v>0.34239735099337698</v>
      </c>
      <c r="CT119" s="221">
        <v>3.09154966887417E-2</v>
      </c>
    </row>
    <row r="120" spans="1:98" x14ac:dyDescent="0.35">
      <c r="A120" s="301" t="s">
        <v>1521</v>
      </c>
      <c r="B120" s="222">
        <v>1960.027</v>
      </c>
      <c r="C120" s="224">
        <v>427</v>
      </c>
      <c r="D120" s="221">
        <v>48.823999999999998</v>
      </c>
      <c r="E120" s="221">
        <v>2.2469999999999999</v>
      </c>
      <c r="F120" s="221">
        <v>11.787000000000001</v>
      </c>
      <c r="G120" s="221">
        <v>6.4000000000000001E-2</v>
      </c>
      <c r="H120" s="221">
        <v>0.92600000000000005</v>
      </c>
      <c r="I120" s="221">
        <v>10.499000000000001</v>
      </c>
      <c r="J120" s="221">
        <v>0.16500000000000001</v>
      </c>
      <c r="K120" s="221">
        <v>11.365</v>
      </c>
      <c r="L120" s="221">
        <v>11.042</v>
      </c>
      <c r="M120" s="221">
        <v>1.9630000000000001</v>
      </c>
      <c r="N120" s="222">
        <v>2.3964222428487E-2</v>
      </c>
      <c r="O120" s="221">
        <v>0.42899999999999999</v>
      </c>
      <c r="P120" s="221">
        <v>0.25600000000000001</v>
      </c>
      <c r="Q120" s="222">
        <v>6.0585604590329897E-2</v>
      </c>
      <c r="R120" s="222">
        <v>1.45135431609147E-2</v>
      </c>
      <c r="S120" s="222">
        <v>0.19812674035946301</v>
      </c>
      <c r="T120" s="221">
        <v>99.864190110539198</v>
      </c>
      <c r="U120" s="221">
        <v>103.401810161526</v>
      </c>
      <c r="V120" s="224">
        <v>0.433</v>
      </c>
      <c r="W120" s="221">
        <v>2.4771344190071898</v>
      </c>
      <c r="X120" s="221">
        <v>1.2978234571588201</v>
      </c>
      <c r="Y120" s="221">
        <v>26.7909881022698</v>
      </c>
      <c r="Z120" s="221">
        <v>308.70812589654901</v>
      </c>
      <c r="AA120" s="221">
        <v>8.5815542992152594</v>
      </c>
      <c r="AB120" s="221">
        <v>296.97915787697201</v>
      </c>
      <c r="AC120" s="221">
        <v>21.196523500126599</v>
      </c>
      <c r="AD120" s="221">
        <v>113.484094169268</v>
      </c>
      <c r="AE120" s="221">
        <v>12.6234073074002</v>
      </c>
      <c r="AF120" s="221">
        <v>54.213125283596099</v>
      </c>
      <c r="AG120" s="221">
        <v>13.155008016201201</v>
      </c>
      <c r="AH120" s="221">
        <v>30.967850814277298</v>
      </c>
      <c r="AI120" s="221">
        <v>4.3456248417854999</v>
      </c>
      <c r="AJ120" s="221">
        <v>19.1291874103451</v>
      </c>
      <c r="AK120" s="221">
        <v>4.8012825921863103</v>
      </c>
      <c r="AL120" s="221">
        <v>1.77200236266982</v>
      </c>
      <c r="AM120" s="221">
        <v>5.0459876803645303</v>
      </c>
      <c r="AN120" s="221">
        <v>0.747616234916885</v>
      </c>
      <c r="AO120" s="221">
        <v>3.9996624757404402</v>
      </c>
      <c r="AP120" s="221">
        <v>0.80415154839254099</v>
      </c>
      <c r="AQ120" s="221">
        <v>1.9154501729811799</v>
      </c>
      <c r="AR120" s="221">
        <v>0.286051809973842</v>
      </c>
      <c r="AS120" s="221">
        <v>1.8901358535144701</v>
      </c>
      <c r="AT120" s="221">
        <v>0.24470508817821299</v>
      </c>
      <c r="AU120" s="221">
        <v>2.8436418867606101</v>
      </c>
      <c r="AV120" s="221">
        <v>0.79908868449919801</v>
      </c>
      <c r="AW120" s="221">
        <v>0.97882035271285095</v>
      </c>
      <c r="AX120" s="221">
        <v>0.27930132478271902</v>
      </c>
      <c r="AY120" s="224">
        <v>18.510000000000002</v>
      </c>
      <c r="AZ120" s="224">
        <v>1227</v>
      </c>
      <c r="BA120" s="224">
        <v>86.31</v>
      </c>
      <c r="BB120" s="224">
        <v>65.872</v>
      </c>
      <c r="BC120" s="224">
        <v>1</v>
      </c>
      <c r="BD120" s="221">
        <v>7.2381267113068501</v>
      </c>
      <c r="BE120" s="224">
        <v>2.1649999999999999E-2</v>
      </c>
      <c r="BF120" s="221">
        <v>4.7313267403037297E-2</v>
      </c>
      <c r="BG120" s="221">
        <v>0.13925645695314201</v>
      </c>
      <c r="BH120" s="221">
        <v>0.59077039999999992</v>
      </c>
      <c r="BI120" s="221">
        <v>5.7523199999999997E-2</v>
      </c>
      <c r="BJ120" s="221">
        <v>0.23927609999999999</v>
      </c>
      <c r="BK120" s="221">
        <v>0.34751690000000002</v>
      </c>
      <c r="BL120" s="221">
        <v>2.6334000000000003E-2</v>
      </c>
      <c r="BM120" s="221">
        <v>0.33185799999999999</v>
      </c>
      <c r="BN120" s="221">
        <v>0.25838279999999997</v>
      </c>
      <c r="BO120" s="221">
        <v>0.1383915</v>
      </c>
      <c r="BP120" s="221">
        <v>6.241950000000001E-2</v>
      </c>
      <c r="BQ120" s="221">
        <v>7.500800000000001E-3</v>
      </c>
      <c r="BR120" s="221">
        <v>1.2716918403510243E-2</v>
      </c>
      <c r="BS120" s="221">
        <v>1.8141928951143375E-3</v>
      </c>
      <c r="BT120" s="221">
        <v>9.1732680786431372E-3</v>
      </c>
      <c r="BU120" s="221">
        <v>1.28596742890895</v>
      </c>
      <c r="BV120" s="221">
        <v>9.5699519027930098</v>
      </c>
      <c r="BW120" s="221">
        <v>0.46340393215762399</v>
      </c>
      <c r="BX120" s="221">
        <v>14.848957893848601</v>
      </c>
      <c r="BY120" s="221">
        <v>1.4413635980086099</v>
      </c>
      <c r="BZ120" s="221">
        <v>11.007957134419</v>
      </c>
      <c r="CA120" s="221">
        <v>1.65114167580795</v>
      </c>
      <c r="CB120" s="221">
        <v>3.0305137033530198</v>
      </c>
      <c r="CC120" s="221">
        <v>0.67748291283436002</v>
      </c>
      <c r="CD120" s="221">
        <v>1.17987511602396</v>
      </c>
      <c r="CE120" s="221">
        <v>0.30375917644080702</v>
      </c>
      <c r="CF120" s="221">
        <v>1.2147034005569199</v>
      </c>
      <c r="CG120" s="221">
        <v>0.32264619019492002</v>
      </c>
      <c r="CH120" s="221">
        <v>0.10614294152392199</v>
      </c>
      <c r="CI120" s="221">
        <v>0.47230444688211998</v>
      </c>
      <c r="CJ120" s="221">
        <v>5.82393047000253E-2</v>
      </c>
      <c r="CK120" s="221">
        <v>0.325172559277698</v>
      </c>
      <c r="CL120" s="221">
        <v>6.9800354400472497E-2</v>
      </c>
      <c r="CM120" s="221">
        <v>0.16089781453041913</v>
      </c>
      <c r="CN120" s="221">
        <v>2.7661210024470501E-2</v>
      </c>
      <c r="CO120" s="221">
        <v>0.160850561134081</v>
      </c>
      <c r="CP120" s="221">
        <v>2.65994430849717E-2</v>
      </c>
      <c r="CQ120" s="221">
        <v>0.26730233735549702</v>
      </c>
      <c r="CR120" s="221">
        <v>0.118744578516581</v>
      </c>
      <c r="CS120" s="221">
        <v>0.36147835625685598</v>
      </c>
      <c r="CT120" s="221">
        <v>2.66453463842714E-2</v>
      </c>
    </row>
    <row r="121" spans="1:98" x14ac:dyDescent="0.35">
      <c r="A121" s="301" t="s">
        <v>1522</v>
      </c>
      <c r="B121" s="222">
        <v>1960.027</v>
      </c>
      <c r="C121" s="224">
        <v>427</v>
      </c>
      <c r="D121" s="221">
        <v>51.433999999999997</v>
      </c>
      <c r="E121" s="221">
        <v>2.3210000000000002</v>
      </c>
      <c r="F121" s="221">
        <v>12.845000000000001</v>
      </c>
      <c r="G121" s="221">
        <v>3.3000000000000002E-2</v>
      </c>
      <c r="H121" s="221">
        <v>0.76700000000000002</v>
      </c>
      <c r="I121" s="221">
        <v>10.654</v>
      </c>
      <c r="J121" s="221">
        <v>0.187</v>
      </c>
      <c r="K121" s="221">
        <v>7.3330000000000002</v>
      </c>
      <c r="L121" s="221">
        <v>11.236000000000001</v>
      </c>
      <c r="M121" s="221">
        <v>1.94</v>
      </c>
      <c r="N121" s="222">
        <v>2.90709094480456E-2</v>
      </c>
      <c r="O121" s="221">
        <v>0.45600000000000002</v>
      </c>
      <c r="P121" s="221">
        <v>0.25800000000000001</v>
      </c>
      <c r="Q121" s="222">
        <v>7.5034374386171707E-2</v>
      </c>
      <c r="R121" s="222">
        <v>1.9642506383814599E-2</v>
      </c>
      <c r="S121" s="222">
        <v>0.24219210371243399</v>
      </c>
      <c r="T121" s="221">
        <v>99.829939893930501</v>
      </c>
      <c r="U121" s="221">
        <v>251.978555359414</v>
      </c>
      <c r="V121" s="224">
        <v>0.53600000000000003</v>
      </c>
      <c r="W121" s="221">
        <v>4.1638183065225496</v>
      </c>
      <c r="X121" s="221">
        <v>1.23495782201631</v>
      </c>
      <c r="Y121" s="221">
        <v>24.8183068159497</v>
      </c>
      <c r="Z121" s="221">
        <v>275.78078962875702</v>
      </c>
      <c r="AA121" s="221">
        <v>7.2284423492437604</v>
      </c>
      <c r="AB121" s="221">
        <v>314.06403457081097</v>
      </c>
      <c r="AC121" s="221">
        <v>22.03889216264</v>
      </c>
      <c r="AD121" s="221">
        <v>116.55863288155599</v>
      </c>
      <c r="AE121" s="221">
        <v>13.8970732665488</v>
      </c>
      <c r="AF121" s="221">
        <v>100.84310940888901</v>
      </c>
      <c r="AG121" s="221">
        <v>11.7756825770968</v>
      </c>
      <c r="AH121" s="221">
        <v>33.431545865252403</v>
      </c>
      <c r="AI121" s="221">
        <v>4.3999214299744702</v>
      </c>
      <c r="AJ121" s="221">
        <v>18.846984875270099</v>
      </c>
      <c r="AK121" s="221">
        <v>5.4704380278923601</v>
      </c>
      <c r="AL121" s="221">
        <v>1.8856806128462</v>
      </c>
      <c r="AM121" s="221">
        <v>5.5195442938518999</v>
      </c>
      <c r="AN121" s="221">
        <v>0.72480848556275801</v>
      </c>
      <c r="AO121" s="221">
        <v>4.7927715576507604</v>
      </c>
      <c r="AP121" s="221">
        <v>0.82400314280102105</v>
      </c>
      <c r="AQ121" s="221">
        <v>1.84639560007857</v>
      </c>
      <c r="AR121" s="221">
        <v>0.32999410724808498</v>
      </c>
      <c r="AS121" s="221">
        <v>2.4258495384011001</v>
      </c>
      <c r="AT121" s="221">
        <v>0.26320958554311502</v>
      </c>
      <c r="AU121" s="221">
        <v>3.0838735022588901</v>
      </c>
      <c r="AV121" s="221">
        <v>0.72677273620113902</v>
      </c>
      <c r="AW121" s="221">
        <v>1.40443920644274</v>
      </c>
      <c r="AX121" s="221">
        <v>0.33686898448241998</v>
      </c>
      <c r="AY121" s="224">
        <v>1.82</v>
      </c>
      <c r="AZ121" s="224">
        <v>1117</v>
      </c>
      <c r="BA121" s="224">
        <v>78.87</v>
      </c>
      <c r="BB121" s="224">
        <v>55.101900000000001</v>
      </c>
      <c r="BC121" s="224">
        <v>1</v>
      </c>
      <c r="BD121" s="221">
        <v>17.638498875159001</v>
      </c>
      <c r="BE121" s="224">
        <v>2.6800000000000001E-2</v>
      </c>
      <c r="BF121" s="221">
        <v>7.9528929654580693E-2</v>
      </c>
      <c r="BG121" s="221">
        <v>0.13251097430235001</v>
      </c>
      <c r="BH121" s="221">
        <v>0.6223514</v>
      </c>
      <c r="BI121" s="221">
        <v>5.9417600000000008E-2</v>
      </c>
      <c r="BJ121" s="221">
        <v>0.26075349999999997</v>
      </c>
      <c r="BK121" s="221">
        <v>0.35264739999999994</v>
      </c>
      <c r="BL121" s="221">
        <v>2.9845200000000002E-2</v>
      </c>
      <c r="BM121" s="221">
        <v>0.2141236</v>
      </c>
      <c r="BN121" s="221">
        <v>0.2629224</v>
      </c>
      <c r="BO121" s="221">
        <v>0.13676999999999997</v>
      </c>
      <c r="BP121" s="221">
        <v>6.6348000000000004E-2</v>
      </c>
      <c r="BQ121" s="221">
        <v>7.5594000000000008E-3</v>
      </c>
      <c r="BR121" s="221">
        <v>1.5749715183657441E-2</v>
      </c>
      <c r="BS121" s="221">
        <v>2.4553132979768248E-3</v>
      </c>
      <c r="BT121" s="221">
        <v>1.1213494401885694E-2</v>
      </c>
      <c r="BU121" s="221">
        <v>1.19127872716559</v>
      </c>
      <c r="BV121" s="221">
        <v>8.5492044784914594</v>
      </c>
      <c r="BW121" s="221">
        <v>0.39033588685916298</v>
      </c>
      <c r="BX121" s="221">
        <v>15.7032017285406</v>
      </c>
      <c r="BY121" s="221">
        <v>1.4986446670595199</v>
      </c>
      <c r="BZ121" s="221">
        <v>11.3061873895109</v>
      </c>
      <c r="CA121" s="221">
        <v>1.8177371832645799</v>
      </c>
      <c r="CB121" s="221">
        <v>5.6371298159568903</v>
      </c>
      <c r="CC121" s="221">
        <v>0.60644765272048695</v>
      </c>
      <c r="CD121" s="221">
        <v>1.2737418974661201</v>
      </c>
      <c r="CE121" s="221">
        <v>0.307554507955215</v>
      </c>
      <c r="CF121" s="221">
        <v>1.19678353957965</v>
      </c>
      <c r="CG121" s="221">
        <v>0.36761343547436698</v>
      </c>
      <c r="CH121" s="221">
        <v>0.11295226870948701</v>
      </c>
      <c r="CI121" s="221">
        <v>0.51662934590453702</v>
      </c>
      <c r="CJ121" s="221">
        <v>5.6462581025338798E-2</v>
      </c>
      <c r="CK121" s="221">
        <v>0.38965232763700702</v>
      </c>
      <c r="CL121" s="221">
        <v>7.1523472795128704E-2</v>
      </c>
      <c r="CM121" s="221">
        <v>0.1550972304065999</v>
      </c>
      <c r="CN121" s="221">
        <v>3.1910430170889799E-2</v>
      </c>
      <c r="CO121" s="221">
        <v>0.206439795717934</v>
      </c>
      <c r="CP121" s="221">
        <v>2.8610881948536601E-2</v>
      </c>
      <c r="CQ121" s="221">
        <v>0.28988410921233498</v>
      </c>
      <c r="CR121" s="221">
        <v>0.10799842859948899</v>
      </c>
      <c r="CS121" s="221">
        <v>0.51865939893930502</v>
      </c>
      <c r="CT121" s="221">
        <v>3.2137301119622902E-2</v>
      </c>
    </row>
    <row r="122" spans="1:98" x14ac:dyDescent="0.35">
      <c r="A122" s="301" t="s">
        <v>1523</v>
      </c>
      <c r="B122" s="222">
        <v>1960.027</v>
      </c>
      <c r="C122" s="224">
        <v>427</v>
      </c>
      <c r="D122" s="221">
        <v>50.664000000000001</v>
      </c>
      <c r="E122" s="221">
        <v>2.4820000000000002</v>
      </c>
      <c r="F122" s="221">
        <v>12.74</v>
      </c>
      <c r="G122" s="221">
        <v>0.04</v>
      </c>
      <c r="H122" s="221">
        <v>0.81100000000000005</v>
      </c>
      <c r="I122" s="221">
        <v>10.641999999999999</v>
      </c>
      <c r="J122" s="221">
        <v>0.20100000000000001</v>
      </c>
      <c r="K122" s="221">
        <v>7.2140000000000004</v>
      </c>
      <c r="L122" s="221">
        <v>11.888999999999999</v>
      </c>
      <c r="M122" s="221">
        <v>2.117</v>
      </c>
      <c r="N122" s="222">
        <v>8.1983405768470997E-3</v>
      </c>
      <c r="O122" s="221">
        <v>0.435</v>
      </c>
      <c r="P122" s="221">
        <v>0.25700000000000001</v>
      </c>
      <c r="Q122" s="222">
        <v>7.3093638877913897E-2</v>
      </c>
      <c r="R122" s="222">
        <v>1.8668510470169899E-2</v>
      </c>
      <c r="S122" s="222">
        <v>0.283781114184117</v>
      </c>
      <c r="T122" s="221">
        <v>99.875741604108995</v>
      </c>
      <c r="U122" s="221">
        <v>282.98700026170297</v>
      </c>
      <c r="V122" s="224">
        <v>0.50700000000000001</v>
      </c>
      <c r="W122" s="221">
        <v>4.0796123928161201</v>
      </c>
      <c r="X122" s="221">
        <v>1.42198958112503</v>
      </c>
      <c r="Y122" s="221">
        <v>29.6226787830897</v>
      </c>
      <c r="Z122" s="221">
        <v>329.65231133939199</v>
      </c>
      <c r="AA122" s="221">
        <v>9.7589885420782299</v>
      </c>
      <c r="AB122" s="221">
        <v>300.740813907546</v>
      </c>
      <c r="AC122" s="221">
        <v>21.6021335440537</v>
      </c>
      <c r="AD122" s="221">
        <v>136.09245357566201</v>
      </c>
      <c r="AE122" s="221">
        <v>16.939944685894901</v>
      </c>
      <c r="AF122" s="221">
        <v>115.66848311689201</v>
      </c>
      <c r="AG122" s="221">
        <v>16.525088897668901</v>
      </c>
      <c r="AH122" s="221">
        <v>32.931647570130401</v>
      </c>
      <c r="AI122" s="221">
        <v>4.9190043461082604</v>
      </c>
      <c r="AJ122" s="221">
        <v>19.4290794152509</v>
      </c>
      <c r="AK122" s="221">
        <v>5.5906756222836798</v>
      </c>
      <c r="AL122" s="221">
        <v>2.1928091663374198</v>
      </c>
      <c r="AM122" s="221">
        <v>4.3559857763729797</v>
      </c>
      <c r="AN122" s="221">
        <v>0.73883840379296695</v>
      </c>
      <c r="AO122" s="221">
        <v>4.6819438956933999</v>
      </c>
      <c r="AP122" s="221">
        <v>0.91860924535756605</v>
      </c>
      <c r="AQ122" s="221">
        <v>2.0051363097589898</v>
      </c>
      <c r="AR122" s="221">
        <v>0.31608060055314102</v>
      </c>
      <c r="AS122" s="221">
        <v>2.0644014223627001</v>
      </c>
      <c r="AT122" s="221">
        <v>0.25681548794942699</v>
      </c>
      <c r="AU122" s="221">
        <v>2.9336230738838398</v>
      </c>
      <c r="AV122" s="221">
        <v>0.74081390754642396</v>
      </c>
      <c r="AW122" s="221">
        <v>1.1062821019359901</v>
      </c>
      <c r="AX122" s="221">
        <v>0.35657842749901197</v>
      </c>
      <c r="AY122" s="224">
        <v>1.24</v>
      </c>
      <c r="AZ122" s="224">
        <v>1114</v>
      </c>
      <c r="BA122" s="224">
        <v>78.94</v>
      </c>
      <c r="BB122" s="224">
        <v>54.724699999999999</v>
      </c>
      <c r="BC122" s="224">
        <v>0</v>
      </c>
      <c r="BD122" s="221">
        <v>19.8090900183192</v>
      </c>
      <c r="BE122" s="224">
        <v>2.5350000000000001E-2</v>
      </c>
      <c r="BF122" s="221">
        <v>7.7920596702787906E-2</v>
      </c>
      <c r="BG122" s="221">
        <v>0.152579482054716</v>
      </c>
      <c r="BH122" s="221">
        <v>0.61303439999999998</v>
      </c>
      <c r="BI122" s="221">
        <v>6.3539200000000004E-2</v>
      </c>
      <c r="BJ122" s="221">
        <v>0.25862199999999996</v>
      </c>
      <c r="BK122" s="221">
        <v>0.35225019999999996</v>
      </c>
      <c r="BL122" s="221">
        <v>3.2079600000000007E-2</v>
      </c>
      <c r="BM122" s="221">
        <v>0.21064880000000002</v>
      </c>
      <c r="BN122" s="221">
        <v>0.27820259999999997</v>
      </c>
      <c r="BO122" s="221">
        <v>0.14924849999999998</v>
      </c>
      <c r="BP122" s="221">
        <v>6.3292500000000002E-2</v>
      </c>
      <c r="BQ122" s="221">
        <v>7.5301000000000014E-3</v>
      </c>
      <c r="BR122" s="221">
        <v>1.5342354800474125E-2</v>
      </c>
      <c r="BS122" s="221">
        <v>2.3335638087712374E-3</v>
      </c>
      <c r="BT122" s="221">
        <v>1.3139065586724617E-2</v>
      </c>
      <c r="BU122" s="221">
        <v>1.4218885815883</v>
      </c>
      <c r="BV122" s="221">
        <v>10.219221651521099</v>
      </c>
      <c r="BW122" s="221">
        <v>0.52698538127222505</v>
      </c>
      <c r="BX122" s="221">
        <v>15.0370406953773</v>
      </c>
      <c r="BY122" s="221">
        <v>1.4689450809956499</v>
      </c>
      <c r="BZ122" s="221">
        <v>13.2009679968392</v>
      </c>
      <c r="CA122" s="221">
        <v>2.2157447649150499</v>
      </c>
      <c r="CB122" s="221">
        <v>6.4658682062342603</v>
      </c>
      <c r="CC122" s="221">
        <v>0.85104207822994904</v>
      </c>
      <c r="CD122" s="221">
        <v>1.2546957724219701</v>
      </c>
      <c r="CE122" s="221">
        <v>0.34383840379296698</v>
      </c>
      <c r="CF122" s="221">
        <v>1.23374654286843</v>
      </c>
      <c r="CG122" s="221">
        <v>0.37569340181746302</v>
      </c>
      <c r="CH122" s="221">
        <v>0.131349269063611</v>
      </c>
      <c r="CI122" s="221">
        <v>0.40772026866851002</v>
      </c>
      <c r="CJ122" s="221">
        <v>5.7555511655472097E-2</v>
      </c>
      <c r="CK122" s="221">
        <v>0.38064203871987401</v>
      </c>
      <c r="CL122" s="221">
        <v>7.9735282497036694E-2</v>
      </c>
      <c r="CM122" s="221">
        <v>0.16843145001975515</v>
      </c>
      <c r="CN122" s="221">
        <v>3.0564994073488699E-2</v>
      </c>
      <c r="CO122" s="221">
        <v>0.17568056104306601</v>
      </c>
      <c r="CP122" s="221">
        <v>2.7915843540102701E-2</v>
      </c>
      <c r="CQ122" s="221">
        <v>0.275760568945081</v>
      </c>
      <c r="CR122" s="221">
        <v>0.11008494666139899</v>
      </c>
      <c r="CS122" s="221">
        <v>0.40854998024496297</v>
      </c>
      <c r="CT122" s="221">
        <v>3.4017581983405799E-2</v>
      </c>
    </row>
    <row r="123" spans="1:98" x14ac:dyDescent="0.35">
      <c r="A123" s="301" t="s">
        <v>1524</v>
      </c>
      <c r="B123" s="222">
        <v>1960.027</v>
      </c>
      <c r="C123" s="224">
        <v>427</v>
      </c>
      <c r="D123" s="221">
        <v>50.604999999999997</v>
      </c>
      <c r="E123" s="221">
        <v>2.19</v>
      </c>
      <c r="F123" s="221">
        <v>11.818</v>
      </c>
      <c r="G123" s="221">
        <v>0.05</v>
      </c>
      <c r="H123" s="221">
        <v>0.86499999999999999</v>
      </c>
      <c r="I123" s="221">
        <v>10.552</v>
      </c>
      <c r="J123" s="221">
        <v>0.18099999999999999</v>
      </c>
      <c r="K123" s="221">
        <v>9.9309999999999992</v>
      </c>
      <c r="L123" s="221">
        <v>10.584</v>
      </c>
      <c r="M123" s="221">
        <v>2.0720000000000001</v>
      </c>
      <c r="N123" s="222">
        <v>1.6902030008826101E-2</v>
      </c>
      <c r="O123" s="221">
        <v>0.437</v>
      </c>
      <c r="P123" s="221">
        <v>0.26100000000000001</v>
      </c>
      <c r="Q123" s="222">
        <v>4.1482789055604603E-2</v>
      </c>
      <c r="R123" s="222">
        <v>1.7431597528684901E-2</v>
      </c>
      <c r="S123" s="222">
        <v>0.163503971756399</v>
      </c>
      <c r="T123" s="221">
        <v>99.785320388349504</v>
      </c>
      <c r="U123" s="221">
        <v>109.149829129756</v>
      </c>
      <c r="V123" s="224">
        <v>0.45500000000000002</v>
      </c>
      <c r="W123" s="221">
        <v>3.06644767674416</v>
      </c>
      <c r="X123" s="221">
        <v>1.4194767576799501</v>
      </c>
      <c r="Y123" s="221">
        <v>32.594880847307998</v>
      </c>
      <c r="Z123" s="221">
        <v>314.41306266548997</v>
      </c>
      <c r="AA123" s="221">
        <v>7.2992056487202097</v>
      </c>
      <c r="AB123" s="221">
        <v>290.80317740511902</v>
      </c>
      <c r="AC123" s="221">
        <v>18.834951456310701</v>
      </c>
      <c r="AD123" s="221">
        <v>103.715798764342</v>
      </c>
      <c r="AE123" s="221">
        <v>10.052956751985899</v>
      </c>
      <c r="AF123" s="221">
        <v>58.151415216663501</v>
      </c>
      <c r="AG123" s="221">
        <v>11.5887025595763</v>
      </c>
      <c r="AH123" s="221">
        <v>26.178287731685799</v>
      </c>
      <c r="AI123" s="221">
        <v>3.7599293909973501</v>
      </c>
      <c r="AJ123" s="221">
        <v>16.566637246248899</v>
      </c>
      <c r="AK123" s="221">
        <v>4.8455428067078596</v>
      </c>
      <c r="AL123" s="221">
        <v>1.6946160635481</v>
      </c>
      <c r="AM123" s="221">
        <v>3.8923212709620501</v>
      </c>
      <c r="AN123" s="221">
        <v>0.76434245366284204</v>
      </c>
      <c r="AO123" s="221">
        <v>3.9276257722859702</v>
      </c>
      <c r="AP123" s="221">
        <v>0.76963812886143002</v>
      </c>
      <c r="AQ123" s="221">
        <v>2.03000882612533</v>
      </c>
      <c r="AR123" s="221">
        <v>0.24624889673433401</v>
      </c>
      <c r="AS123" s="221">
        <v>2.0211827007943501</v>
      </c>
      <c r="AT123" s="221">
        <v>0.22594880847307999</v>
      </c>
      <c r="AU123" s="221">
        <v>2.7096204766107701</v>
      </c>
      <c r="AV123" s="221">
        <v>0.68843777581641696</v>
      </c>
      <c r="AW123" s="221">
        <v>0.81200353045013196</v>
      </c>
      <c r="AX123" s="221">
        <v>0.26654898499558699</v>
      </c>
      <c r="AY123" s="224">
        <v>13.3</v>
      </c>
      <c r="AZ123" s="224">
        <v>1194</v>
      </c>
      <c r="BA123" s="224">
        <v>84.08</v>
      </c>
      <c r="BB123" s="224">
        <v>62.660600000000002</v>
      </c>
      <c r="BC123" s="224">
        <v>1</v>
      </c>
      <c r="BD123" s="221">
        <v>7.6404880390828902</v>
      </c>
      <c r="BE123" s="224">
        <v>2.2749999999999999E-2</v>
      </c>
      <c r="BF123" s="221">
        <v>5.8569150625813401E-2</v>
      </c>
      <c r="BG123" s="221">
        <v>0.15230985609905801</v>
      </c>
      <c r="BH123" s="221">
        <v>0.61232049999999993</v>
      </c>
      <c r="BI123" s="221">
        <v>5.6064000000000003E-2</v>
      </c>
      <c r="BJ123" s="221">
        <v>0.23990539999999996</v>
      </c>
      <c r="BK123" s="221">
        <v>0.34927119999999995</v>
      </c>
      <c r="BL123" s="221">
        <v>2.8887600000000003E-2</v>
      </c>
      <c r="BM123" s="221">
        <v>0.2899852</v>
      </c>
      <c r="BN123" s="221">
        <v>0.24766559999999996</v>
      </c>
      <c r="BO123" s="221">
        <v>0.14607599999999998</v>
      </c>
      <c r="BP123" s="221">
        <v>6.3583500000000001E-2</v>
      </c>
      <c r="BQ123" s="221">
        <v>7.647300000000001E-3</v>
      </c>
      <c r="BR123" s="221">
        <v>8.707237422771406E-3</v>
      </c>
      <c r="BS123" s="221">
        <v>2.1789496910856127E-3</v>
      </c>
      <c r="BT123" s="221">
        <v>7.5702338923212733E-3</v>
      </c>
      <c r="BU123" s="221">
        <v>1.5645542806707899</v>
      </c>
      <c r="BV123" s="221">
        <v>9.7468049426301899</v>
      </c>
      <c r="BW123" s="221">
        <v>0.39415710503089102</v>
      </c>
      <c r="BX123" s="221">
        <v>14.540158870256001</v>
      </c>
      <c r="BY123" s="221">
        <v>1.2807766990291301</v>
      </c>
      <c r="BZ123" s="221">
        <v>10.0604324801412</v>
      </c>
      <c r="CA123" s="221">
        <v>1.31492674315975</v>
      </c>
      <c r="CB123" s="221">
        <v>3.2506641106114902</v>
      </c>
      <c r="CC123" s="221">
        <v>0.59681818181818203</v>
      </c>
      <c r="CD123" s="221">
        <v>0.99739276257722898</v>
      </c>
      <c r="CE123" s="221">
        <v>0.26281906443071501</v>
      </c>
      <c r="CF123" s="221">
        <v>1.05198146513681</v>
      </c>
      <c r="CG123" s="221">
        <v>0.32562047661076798</v>
      </c>
      <c r="CH123" s="221">
        <v>0.101507502206531</v>
      </c>
      <c r="CI123" s="221">
        <v>0.36432127096204803</v>
      </c>
      <c r="CJ123" s="221">
        <v>5.9542277140335401E-2</v>
      </c>
      <c r="CK123" s="221">
        <v>0.31931597528684902</v>
      </c>
      <c r="CL123" s="221">
        <v>6.6804589585172103E-2</v>
      </c>
      <c r="CM123" s="221">
        <v>0.17052074139452772</v>
      </c>
      <c r="CN123" s="221">
        <v>2.38122683142101E-2</v>
      </c>
      <c r="CO123" s="221">
        <v>0.172002647837599</v>
      </c>
      <c r="CP123" s="221">
        <v>2.4560635481023801E-2</v>
      </c>
      <c r="CQ123" s="221">
        <v>0.25470432480141197</v>
      </c>
      <c r="CR123" s="221">
        <v>0.102301853486319</v>
      </c>
      <c r="CS123" s="221">
        <v>0.29987290379523401</v>
      </c>
      <c r="CT123" s="221">
        <v>2.5428773168579E-2</v>
      </c>
    </row>
    <row r="124" spans="1:98" x14ac:dyDescent="0.35">
      <c r="A124" s="301" t="s">
        <v>1525</v>
      </c>
      <c r="B124" s="222">
        <v>1960.027</v>
      </c>
      <c r="C124" s="224">
        <v>427</v>
      </c>
      <c r="D124" s="221">
        <v>48.152999999999999</v>
      </c>
      <c r="E124" s="221">
        <v>2.4009999999999998</v>
      </c>
      <c r="F124" s="221">
        <v>10.923</v>
      </c>
      <c r="G124" s="221">
        <v>8.5999999999999993E-2</v>
      </c>
      <c r="H124" s="221">
        <v>1.0449999999999999</v>
      </c>
      <c r="I124" s="221">
        <v>10.391</v>
      </c>
      <c r="J124" s="221">
        <v>0.16400000000000001</v>
      </c>
      <c r="K124" s="221">
        <v>13.122</v>
      </c>
      <c r="L124" s="221">
        <v>10.666</v>
      </c>
      <c r="M124" s="221">
        <v>2.02</v>
      </c>
      <c r="N124" s="222">
        <v>2.62819998394992E-2</v>
      </c>
      <c r="O124" s="221">
        <v>0.33700000000000002</v>
      </c>
      <c r="P124" s="221">
        <v>0.27400000000000002</v>
      </c>
      <c r="Q124" s="222">
        <v>6.4400930904421796E-2</v>
      </c>
      <c r="R124" s="222">
        <v>1.02720487922318E-2</v>
      </c>
      <c r="S124" s="222">
        <v>0.27305192199662898</v>
      </c>
      <c r="T124" s="221">
        <v>99.956006901532803</v>
      </c>
      <c r="U124" s="221">
        <v>154.90810837718101</v>
      </c>
      <c r="V124" s="224">
        <v>0.41799999999999998</v>
      </c>
      <c r="W124" s="221">
        <v>2.6988211080609399</v>
      </c>
      <c r="X124" s="221">
        <v>1.2791488343331801</v>
      </c>
      <c r="Y124" s="221">
        <v>24.636867025118399</v>
      </c>
      <c r="Z124" s="221">
        <v>269.29620415697002</v>
      </c>
      <c r="AA124" s="221">
        <v>6.4280555332637803</v>
      </c>
      <c r="AB124" s="221">
        <v>247.636626273975</v>
      </c>
      <c r="AC124" s="221">
        <v>20.536072546344599</v>
      </c>
      <c r="AD124" s="221">
        <v>107.96886285209899</v>
      </c>
      <c r="AE124" s="221">
        <v>7.7040365941738198</v>
      </c>
      <c r="AF124" s="221">
        <v>29.915659652219599</v>
      </c>
      <c r="AG124" s="221">
        <v>8.0651633095257207</v>
      </c>
      <c r="AH124" s="221">
        <v>21.6997030735896</v>
      </c>
      <c r="AI124" s="221">
        <v>3.2661905144049399</v>
      </c>
      <c r="AJ124" s="221">
        <v>15.8253751705321</v>
      </c>
      <c r="AK124" s="221">
        <v>5.0958992055212304</v>
      </c>
      <c r="AL124" s="221">
        <v>1.71735815745125</v>
      </c>
      <c r="AM124" s="221">
        <v>4.5822967659096401</v>
      </c>
      <c r="AN124" s="221">
        <v>0.79287376615038896</v>
      </c>
      <c r="AO124" s="221">
        <v>4.7668726426450503</v>
      </c>
      <c r="AP124" s="221">
        <v>0.80812133857635804</v>
      </c>
      <c r="AQ124" s="221">
        <v>1.8858839579488</v>
      </c>
      <c r="AR124" s="221">
        <v>0.26322125030093901</v>
      </c>
      <c r="AS124" s="221">
        <v>1.9099590723055899</v>
      </c>
      <c r="AT124" s="221">
        <v>0.26643126554851099</v>
      </c>
      <c r="AU124" s="221">
        <v>2.92111387529091</v>
      </c>
      <c r="AV124" s="221">
        <v>0.43977208891742198</v>
      </c>
      <c r="AW124" s="221">
        <v>0.73027846882272696</v>
      </c>
      <c r="AX124" s="221">
        <v>0.15488323569536999</v>
      </c>
      <c r="AY124" s="224">
        <v>24.61</v>
      </c>
      <c r="AZ124" s="224">
        <v>1268</v>
      </c>
      <c r="BA124" s="224">
        <v>88.23</v>
      </c>
      <c r="BB124" s="224">
        <v>69.246899999999997</v>
      </c>
      <c r="BC124" s="224">
        <v>0</v>
      </c>
      <c r="BD124" s="221">
        <v>10.843567586402701</v>
      </c>
      <c r="BE124" s="224">
        <v>2.0899999999999998E-2</v>
      </c>
      <c r="BF124" s="221">
        <v>5.1547483163964E-2</v>
      </c>
      <c r="BG124" s="221">
        <v>0.13725266992395099</v>
      </c>
      <c r="BH124" s="221">
        <v>0.58265129999999998</v>
      </c>
      <c r="BI124" s="221">
        <v>6.1465599999999995E-2</v>
      </c>
      <c r="BJ124" s="221">
        <v>0.22173689999999999</v>
      </c>
      <c r="BK124" s="221">
        <v>0.34394209999999997</v>
      </c>
      <c r="BL124" s="221">
        <v>2.6174400000000004E-2</v>
      </c>
      <c r="BM124" s="221">
        <v>0.38316240000000001</v>
      </c>
      <c r="BN124" s="221">
        <v>0.24958439999999998</v>
      </c>
      <c r="BO124" s="221">
        <v>0.14240999999999998</v>
      </c>
      <c r="BP124" s="221">
        <v>4.9033500000000008E-2</v>
      </c>
      <c r="BQ124" s="221">
        <v>8.028200000000001E-3</v>
      </c>
      <c r="BR124" s="221">
        <v>1.3517755396838133E-2</v>
      </c>
      <c r="BS124" s="221">
        <v>1.284006099028975E-3</v>
      </c>
      <c r="BT124" s="221">
        <v>1.2642303988443921E-2</v>
      </c>
      <c r="BU124" s="221">
        <v>1.1825696172056801</v>
      </c>
      <c r="BV124" s="221">
        <v>8.3481823288660593</v>
      </c>
      <c r="BW124" s="221">
        <v>0.34711499879624402</v>
      </c>
      <c r="BX124" s="221">
        <v>12.381831313698701</v>
      </c>
      <c r="BY124" s="221">
        <v>1.3964529331514299</v>
      </c>
      <c r="BZ124" s="221">
        <v>10.472979696653599</v>
      </c>
      <c r="CA124" s="221">
        <v>1.00768798651794</v>
      </c>
      <c r="CB124" s="221">
        <v>1.67228537455907</v>
      </c>
      <c r="CC124" s="221">
        <v>0.41535591044057502</v>
      </c>
      <c r="CD124" s="221">
        <v>0.82675868710376399</v>
      </c>
      <c r="CE124" s="221">
        <v>0.22830671695690599</v>
      </c>
      <c r="CF124" s="221">
        <v>1.0049113233287901</v>
      </c>
      <c r="CG124" s="221">
        <v>0.34244442661102598</v>
      </c>
      <c r="CH124" s="221">
        <v>0.10286975363133</v>
      </c>
      <c r="CI124" s="221">
        <v>0.42890297728914201</v>
      </c>
      <c r="CJ124" s="221">
        <v>6.1764866383115298E-2</v>
      </c>
      <c r="CK124" s="221">
        <v>0.38754674584704302</v>
      </c>
      <c r="CL124" s="221">
        <v>7.0144932188427905E-2</v>
      </c>
      <c r="CM124" s="221">
        <v>0.15841425246769922</v>
      </c>
      <c r="CN124" s="221">
        <v>2.5453494904100801E-2</v>
      </c>
      <c r="CO124" s="221">
        <v>0.16253751705320599</v>
      </c>
      <c r="CP124" s="221">
        <v>2.8961078565123199E-2</v>
      </c>
      <c r="CQ124" s="221">
        <v>0.27458470427734499</v>
      </c>
      <c r="CR124" s="221">
        <v>6.5350132413128995E-2</v>
      </c>
      <c r="CS124" s="221">
        <v>0.26969183853623302</v>
      </c>
      <c r="CT124" s="221">
        <v>1.47758606853383E-2</v>
      </c>
    </row>
    <row r="125" spans="1:98" x14ac:dyDescent="0.35">
      <c r="A125" s="301" t="s">
        <v>1526</v>
      </c>
      <c r="B125" s="222">
        <v>1960.027</v>
      </c>
      <c r="C125" s="224">
        <v>427</v>
      </c>
      <c r="D125" s="221">
        <v>48.246000000000002</v>
      </c>
      <c r="E125" s="221">
        <v>2.3220000000000001</v>
      </c>
      <c r="F125" s="221">
        <v>10.96</v>
      </c>
      <c r="G125" s="221">
        <v>6.5000000000000002E-2</v>
      </c>
      <c r="H125" s="221">
        <v>1.0289999999999999</v>
      </c>
      <c r="I125" s="221">
        <v>10.41</v>
      </c>
      <c r="J125" s="221">
        <v>0.13800000000000001</v>
      </c>
      <c r="K125" s="221">
        <v>13.041</v>
      </c>
      <c r="L125" s="221">
        <v>10.573</v>
      </c>
      <c r="M125" s="221">
        <v>1.9690000000000001</v>
      </c>
      <c r="N125" s="222">
        <v>2.6698641087130302E-2</v>
      </c>
      <c r="O125" s="221">
        <v>0.36399999999999999</v>
      </c>
      <c r="P125" s="221">
        <v>0.46899999999999997</v>
      </c>
      <c r="Q125" s="222">
        <v>6.3309352517985598E-2</v>
      </c>
      <c r="R125" s="222">
        <v>9.9920063948841006E-3</v>
      </c>
      <c r="S125" s="222">
        <v>0.212310151878497</v>
      </c>
      <c r="T125" s="221">
        <v>99.898310151878505</v>
      </c>
      <c r="U125" s="221">
        <v>27.335291097155899</v>
      </c>
      <c r="V125" s="224">
        <v>0.41499999999999998</v>
      </c>
      <c r="W125" s="221">
        <v>2.4565389625764902</v>
      </c>
      <c r="X125" s="221">
        <v>0.99543156741885697</v>
      </c>
      <c r="Y125" s="221">
        <v>25.843325339728199</v>
      </c>
      <c r="Z125" s="221">
        <v>290.27178257394098</v>
      </c>
      <c r="AA125" s="221">
        <v>6.3709032773781002</v>
      </c>
      <c r="AB125" s="221">
        <v>275.32374100719397</v>
      </c>
      <c r="AC125" s="221">
        <v>20.527577937649902</v>
      </c>
      <c r="AD125" s="221">
        <v>79.672262190247807</v>
      </c>
      <c r="AE125" s="221">
        <v>9.2406075139888095</v>
      </c>
      <c r="AF125" s="221">
        <v>34.291950155252998</v>
      </c>
      <c r="AG125" s="221">
        <v>8.2094324540367705</v>
      </c>
      <c r="AH125" s="221">
        <v>21.3349320543565</v>
      </c>
      <c r="AI125" s="221">
        <v>3.3013589128696998</v>
      </c>
      <c r="AJ125" s="221">
        <v>17.370103916866501</v>
      </c>
      <c r="AK125" s="221">
        <v>4.8760991207034401</v>
      </c>
      <c r="AL125" s="221">
        <v>1.93445243804956</v>
      </c>
      <c r="AM125" s="221">
        <v>5.8912869704236597</v>
      </c>
      <c r="AN125" s="221">
        <v>0.85531574740207805</v>
      </c>
      <c r="AO125" s="221">
        <v>4.5243804956035198</v>
      </c>
      <c r="AP125" s="221">
        <v>0.89528377298161499</v>
      </c>
      <c r="AQ125" s="221">
        <v>2.2781774580335701</v>
      </c>
      <c r="AR125" s="221">
        <v>0.27178257394084698</v>
      </c>
      <c r="AS125" s="221">
        <v>1.6067146282973599</v>
      </c>
      <c r="AT125" s="221">
        <v>0.24700239808153501</v>
      </c>
      <c r="AU125" s="221">
        <v>3.46922462030376</v>
      </c>
      <c r="AV125" s="221">
        <v>0.59952038369304606</v>
      </c>
      <c r="AW125" s="221">
        <v>0.75939248601119103</v>
      </c>
      <c r="AX125" s="221">
        <v>0.31254996003197399</v>
      </c>
      <c r="AY125" s="224">
        <v>25.1</v>
      </c>
      <c r="AZ125" s="224">
        <v>1265</v>
      </c>
      <c r="BA125" s="224">
        <v>88.05</v>
      </c>
      <c r="BB125" s="224">
        <v>69.075900000000004</v>
      </c>
      <c r="BC125" s="224">
        <v>0</v>
      </c>
      <c r="BD125" s="221">
        <v>1.91347037680091</v>
      </c>
      <c r="BE125" s="224">
        <v>2.0750000000000001E-2</v>
      </c>
      <c r="BF125" s="221">
        <v>4.6919894185211003E-2</v>
      </c>
      <c r="BG125" s="221">
        <v>0.106809807184043</v>
      </c>
      <c r="BH125" s="221">
        <v>0.58377659999999998</v>
      </c>
      <c r="BI125" s="221">
        <v>5.9443200000000002E-2</v>
      </c>
      <c r="BJ125" s="221">
        <v>0.22248799999999999</v>
      </c>
      <c r="BK125" s="221">
        <v>0.34457099999999996</v>
      </c>
      <c r="BL125" s="221">
        <v>2.2024800000000004E-2</v>
      </c>
      <c r="BM125" s="221">
        <v>0.3807972</v>
      </c>
      <c r="BN125" s="221">
        <v>0.24740819999999997</v>
      </c>
      <c r="BO125" s="221">
        <v>0.13881449999999998</v>
      </c>
      <c r="BP125" s="221">
        <v>5.2962000000000002E-2</v>
      </c>
      <c r="BQ125" s="221">
        <v>1.3741700000000001E-2</v>
      </c>
      <c r="BR125" s="221">
        <v>1.3288633093525175E-2</v>
      </c>
      <c r="BS125" s="221">
        <v>1.2490007993605126E-3</v>
      </c>
      <c r="BT125" s="221">
        <v>9.8299600319744114E-3</v>
      </c>
      <c r="BU125" s="221">
        <v>1.24047961630695</v>
      </c>
      <c r="BV125" s="221">
        <v>8.9984252597921692</v>
      </c>
      <c r="BW125" s="221">
        <v>0.34402877697841699</v>
      </c>
      <c r="BX125" s="221">
        <v>13.766187050359701</v>
      </c>
      <c r="BY125" s="221">
        <v>1.39587529976019</v>
      </c>
      <c r="BZ125" s="221">
        <v>7.7282094324540402</v>
      </c>
      <c r="CA125" s="221">
        <v>1.2086714628297399</v>
      </c>
      <c r="CB125" s="221">
        <v>1.91692001367864</v>
      </c>
      <c r="CC125" s="221">
        <v>0.42278577138289403</v>
      </c>
      <c r="CD125" s="221">
        <v>0.81286091127098303</v>
      </c>
      <c r="CE125" s="221">
        <v>0.230764988009592</v>
      </c>
      <c r="CF125" s="221">
        <v>1.10300159872102</v>
      </c>
      <c r="CG125" s="221">
        <v>0.32767386091127099</v>
      </c>
      <c r="CH125" s="221">
        <v>0.115873701039169</v>
      </c>
      <c r="CI125" s="221">
        <v>0.55142446043165505</v>
      </c>
      <c r="CJ125" s="221">
        <v>6.6629096722621906E-2</v>
      </c>
      <c r="CK125" s="221">
        <v>0.367832134292566</v>
      </c>
      <c r="CL125" s="221">
        <v>7.77106314948042E-2</v>
      </c>
      <c r="CM125" s="221">
        <v>0.19136690647481991</v>
      </c>
      <c r="CN125" s="221">
        <v>2.6281374900079899E-2</v>
      </c>
      <c r="CO125" s="221">
        <v>0.136731414868106</v>
      </c>
      <c r="CP125" s="221">
        <v>2.6849160671462799E-2</v>
      </c>
      <c r="CQ125" s="221">
        <v>0.32610711430855299</v>
      </c>
      <c r="CR125" s="221">
        <v>8.9088729016786605E-2</v>
      </c>
      <c r="CS125" s="221">
        <v>0.28044364508393299</v>
      </c>
      <c r="CT125" s="221">
        <v>2.9817266187050401E-2</v>
      </c>
    </row>
    <row r="126" spans="1:98" x14ac:dyDescent="0.35">
      <c r="A126" s="301" t="s">
        <v>1527</v>
      </c>
      <c r="B126" s="222">
        <v>1960.027</v>
      </c>
      <c r="C126" s="224">
        <v>427</v>
      </c>
      <c r="D126" s="221">
        <v>49.051000000000002</v>
      </c>
      <c r="E126" s="221">
        <v>2.2599999999999998</v>
      </c>
      <c r="F126" s="221">
        <v>11.709</v>
      </c>
      <c r="G126" s="221">
        <v>0.06</v>
      </c>
      <c r="H126" s="221">
        <v>0.94299999999999995</v>
      </c>
      <c r="I126" s="221">
        <v>10.484999999999999</v>
      </c>
      <c r="J126" s="221">
        <v>0.16900000000000001</v>
      </c>
      <c r="K126" s="221">
        <v>11.173</v>
      </c>
      <c r="L126" s="221">
        <v>10.816000000000001</v>
      </c>
      <c r="M126" s="221">
        <v>2.169</v>
      </c>
      <c r="N126" s="222">
        <v>1.9577800476676899E-2</v>
      </c>
      <c r="O126" s="221">
        <v>0.44900000000000001</v>
      </c>
      <c r="P126" s="221">
        <v>0.28799999999999998</v>
      </c>
      <c r="Q126" s="222">
        <v>5.37963908750426E-2</v>
      </c>
      <c r="R126" s="222">
        <v>1.0384746339802501E-2</v>
      </c>
      <c r="S126" s="222">
        <v>4.1028260129383702E-2</v>
      </c>
      <c r="T126" s="221">
        <v>99.696787197820896</v>
      </c>
      <c r="U126" s="221">
        <v>24.512727132235501</v>
      </c>
      <c r="V126" s="224">
        <v>0.42899999999999999</v>
      </c>
      <c r="W126" s="221">
        <v>2.84175880917235</v>
      </c>
      <c r="X126" s="221">
        <v>1.4061481563009199</v>
      </c>
      <c r="Y126" s="221">
        <v>27.196118488253301</v>
      </c>
      <c r="Z126" s="221">
        <v>279.324140279196</v>
      </c>
      <c r="AA126" s="221">
        <v>8.6653047327204593</v>
      </c>
      <c r="AB126" s="221">
        <v>321.56111678583602</v>
      </c>
      <c r="AC126" s="221">
        <v>19.731018045624801</v>
      </c>
      <c r="AD126" s="221">
        <v>139.01940755873301</v>
      </c>
      <c r="AE126" s="221">
        <v>11.772216547497401</v>
      </c>
      <c r="AF126" s="221">
        <v>58.705191712503698</v>
      </c>
      <c r="AG126" s="221">
        <v>11.857337419135201</v>
      </c>
      <c r="AH126" s="221">
        <v>30.566905005107198</v>
      </c>
      <c r="AI126" s="221">
        <v>4.2219952332311896</v>
      </c>
      <c r="AJ126" s="221">
        <v>22.3867892407218</v>
      </c>
      <c r="AK126" s="221">
        <v>5.1327885597548502</v>
      </c>
      <c r="AL126" s="221">
        <v>2.1535580524344602</v>
      </c>
      <c r="AM126" s="221">
        <v>5.7797071842015697</v>
      </c>
      <c r="AN126" s="221">
        <v>0.81801157643854305</v>
      </c>
      <c r="AO126" s="221">
        <v>4.5454545454545503</v>
      </c>
      <c r="AP126" s="221">
        <v>0.94399046646237705</v>
      </c>
      <c r="AQ126" s="221">
        <v>2.00885257065032</v>
      </c>
      <c r="AR126" s="221">
        <v>0.23578481443650001</v>
      </c>
      <c r="AS126" s="221">
        <v>1.8130745658835501</v>
      </c>
      <c r="AT126" s="221">
        <v>0.28430371127000298</v>
      </c>
      <c r="AU126" s="221">
        <v>4.2475314947225096</v>
      </c>
      <c r="AV126" s="221">
        <v>0.74055158324821302</v>
      </c>
      <c r="AW126" s="221">
        <v>0.476676881171263</v>
      </c>
      <c r="AX126" s="221">
        <v>0.29451821586652999</v>
      </c>
      <c r="AY126" s="224">
        <v>17.48</v>
      </c>
      <c r="AZ126" s="224">
        <v>1226</v>
      </c>
      <c r="BA126" s="224">
        <v>86.12</v>
      </c>
      <c r="BB126" s="224">
        <v>65.518100000000004</v>
      </c>
      <c r="BC126" s="224">
        <v>0</v>
      </c>
      <c r="BD126" s="221">
        <v>1.7158908992564901</v>
      </c>
      <c r="BE126" s="224">
        <v>2.145E-2</v>
      </c>
      <c r="BF126" s="221">
        <v>5.4277593255191901E-2</v>
      </c>
      <c r="BG126" s="221">
        <v>0.15087969717108901</v>
      </c>
      <c r="BH126" s="221">
        <v>0.59351710000000002</v>
      </c>
      <c r="BI126" s="221">
        <v>5.7855999999999998E-2</v>
      </c>
      <c r="BJ126" s="221">
        <v>0.23769269999999998</v>
      </c>
      <c r="BK126" s="221">
        <v>0.34705349999999996</v>
      </c>
      <c r="BL126" s="221">
        <v>2.6972400000000004E-2</v>
      </c>
      <c r="BM126" s="221">
        <v>0.32625160000000003</v>
      </c>
      <c r="BN126" s="221">
        <v>0.2530944</v>
      </c>
      <c r="BO126" s="221">
        <v>0.15291449999999998</v>
      </c>
      <c r="BP126" s="221">
        <v>6.5329500000000013E-2</v>
      </c>
      <c r="BQ126" s="221">
        <v>8.4384000000000004E-3</v>
      </c>
      <c r="BR126" s="221">
        <v>1.129186244467144E-2</v>
      </c>
      <c r="BS126" s="221">
        <v>1.2980932924753126E-3</v>
      </c>
      <c r="BT126" s="221">
        <v>1.8996084439904654E-3</v>
      </c>
      <c r="BU126" s="221">
        <v>1.3054136874361599</v>
      </c>
      <c r="BV126" s="221">
        <v>8.6590483486550909</v>
      </c>
      <c r="BW126" s="221">
        <v>0.46792645556690499</v>
      </c>
      <c r="BX126" s="221">
        <v>16.0780558392918</v>
      </c>
      <c r="BY126" s="221">
        <v>1.34170922710249</v>
      </c>
      <c r="BZ126" s="221">
        <v>13.4848825331971</v>
      </c>
      <c r="CA126" s="221">
        <v>1.5398059244126701</v>
      </c>
      <c r="CB126" s="221">
        <v>3.2816202167289599</v>
      </c>
      <c r="CC126" s="221">
        <v>0.61065287708546101</v>
      </c>
      <c r="CD126" s="221">
        <v>1.1645990806945901</v>
      </c>
      <c r="CE126" s="221">
        <v>0.29511746680286</v>
      </c>
      <c r="CF126" s="221">
        <v>1.42156111678584</v>
      </c>
      <c r="CG126" s="221">
        <v>0.34492339121552601</v>
      </c>
      <c r="CH126" s="221">
        <v>0.128998127340824</v>
      </c>
      <c r="CI126" s="221">
        <v>0.54098059244126695</v>
      </c>
      <c r="CJ126" s="221">
        <v>6.3723101804562504E-2</v>
      </c>
      <c r="CK126" s="221">
        <v>0.36954545454545501</v>
      </c>
      <c r="CL126" s="221">
        <v>8.1938372488934305E-2</v>
      </c>
      <c r="CM126" s="221">
        <v>0.16874361593462689</v>
      </c>
      <c r="CN126" s="221">
        <v>2.2800391556009499E-2</v>
      </c>
      <c r="CO126" s="221">
        <v>0.15429264555669001</v>
      </c>
      <c r="CP126" s="221">
        <v>3.09038134150494E-2</v>
      </c>
      <c r="CQ126" s="221">
        <v>0.399267960503916</v>
      </c>
      <c r="CR126" s="221">
        <v>0.110045965270684</v>
      </c>
      <c r="CS126" s="221">
        <v>0.17603677221654801</v>
      </c>
      <c r="CT126" s="221">
        <v>2.8097037793666998E-2</v>
      </c>
    </row>
    <row r="127" spans="1:98" x14ac:dyDescent="0.35">
      <c r="A127" s="301" t="s">
        <v>1528</v>
      </c>
      <c r="B127" s="222">
        <v>1960.027</v>
      </c>
      <c r="C127" s="224">
        <v>427</v>
      </c>
      <c r="D127" s="221">
        <v>49.238</v>
      </c>
      <c r="E127" s="221">
        <v>2.2229999999999999</v>
      </c>
      <c r="F127" s="221">
        <v>11.45</v>
      </c>
      <c r="G127" s="221">
        <v>6.0999999999999999E-2</v>
      </c>
      <c r="H127" s="221">
        <v>0.94099999999999995</v>
      </c>
      <c r="I127" s="221">
        <v>10.486000000000001</v>
      </c>
      <c r="J127" s="221">
        <v>0.189</v>
      </c>
      <c r="K127" s="221">
        <v>11.433999999999999</v>
      </c>
      <c r="L127" s="221">
        <v>10.811999999999999</v>
      </c>
      <c r="M127" s="221">
        <v>2.085</v>
      </c>
      <c r="N127" s="222">
        <v>1.45734194425561E-2</v>
      </c>
      <c r="O127" s="221">
        <v>0.35699999999999998</v>
      </c>
      <c r="P127" s="221">
        <v>0.28699999999999998</v>
      </c>
      <c r="Q127" s="222">
        <v>6.4794357579877601E-2</v>
      </c>
      <c r="R127" s="222">
        <v>1.3936097892590101E-2</v>
      </c>
      <c r="S127" s="222">
        <v>9.5003399048266504E-2</v>
      </c>
      <c r="T127" s="221">
        <v>99.751307273963306</v>
      </c>
      <c r="U127" s="221">
        <v>135.73040894185399</v>
      </c>
      <c r="V127" s="224">
        <v>0.438</v>
      </c>
      <c r="W127" s="221">
        <v>2.7537070394674301</v>
      </c>
      <c r="X127" s="221">
        <v>1.4202097099928901</v>
      </c>
      <c r="Y127" s="221">
        <v>28.263086335825999</v>
      </c>
      <c r="Z127" s="221">
        <v>311.56526172671602</v>
      </c>
      <c r="AA127" s="221">
        <v>8.0727396329027901</v>
      </c>
      <c r="AB127" s="221">
        <v>298.90380693405803</v>
      </c>
      <c r="AC127" s="221">
        <v>20.785180149558101</v>
      </c>
      <c r="AD127" s="221">
        <v>126.58055744391601</v>
      </c>
      <c r="AE127" s="221">
        <v>11.242352141400399</v>
      </c>
      <c r="AF127" s="221">
        <v>51.9915524225665</v>
      </c>
      <c r="AG127" s="221">
        <v>11.9731475186948</v>
      </c>
      <c r="AH127" s="221">
        <v>29.631203263086299</v>
      </c>
      <c r="AI127" s="221">
        <v>4.0108769544527503</v>
      </c>
      <c r="AJ127" s="221">
        <v>23.997280761386801</v>
      </c>
      <c r="AK127" s="221">
        <v>5.4129843643779703</v>
      </c>
      <c r="AL127" s="221">
        <v>1.9799456152277399</v>
      </c>
      <c r="AM127" s="221">
        <v>4.4782460910944897</v>
      </c>
      <c r="AN127" s="221">
        <v>0.80727396329027901</v>
      </c>
      <c r="AO127" s="221">
        <v>3.7984364377974198</v>
      </c>
      <c r="AP127" s="221">
        <v>0.92624065261726696</v>
      </c>
      <c r="AQ127" s="221">
        <v>1.8949694085655999</v>
      </c>
      <c r="AR127" s="221">
        <v>0.217539089055065</v>
      </c>
      <c r="AS127" s="221">
        <v>1.48708361658736</v>
      </c>
      <c r="AT127" s="221">
        <v>0.29571719918422801</v>
      </c>
      <c r="AU127" s="221">
        <v>3.5180149558123701</v>
      </c>
      <c r="AV127" s="221">
        <v>0.68830727396328995</v>
      </c>
      <c r="AW127" s="221">
        <v>1.17267165193746</v>
      </c>
      <c r="AX127" s="221">
        <v>0.332256968048946</v>
      </c>
      <c r="AY127" s="224">
        <v>17.68</v>
      </c>
      <c r="AZ127" s="224">
        <v>1230</v>
      </c>
      <c r="BA127" s="224">
        <v>86.32</v>
      </c>
      <c r="BB127" s="224">
        <v>66.035799999999995</v>
      </c>
      <c r="BC127" s="224">
        <v>1</v>
      </c>
      <c r="BD127" s="221">
        <v>9.5011286259297894</v>
      </c>
      <c r="BE127" s="224">
        <v>2.1899999999999999E-2</v>
      </c>
      <c r="BF127" s="221">
        <v>5.2595804453827902E-2</v>
      </c>
      <c r="BG127" s="221">
        <v>0.15238850188223699</v>
      </c>
      <c r="BH127" s="221">
        <v>0.59577979999999997</v>
      </c>
      <c r="BI127" s="221">
        <v>5.6908800000000002E-2</v>
      </c>
      <c r="BJ127" s="221">
        <v>0.23243499999999997</v>
      </c>
      <c r="BK127" s="221">
        <v>0.34708660000000002</v>
      </c>
      <c r="BL127" s="221">
        <v>3.0164400000000004E-2</v>
      </c>
      <c r="BM127" s="221">
        <v>0.33387279999999997</v>
      </c>
      <c r="BN127" s="221">
        <v>0.25300079999999997</v>
      </c>
      <c r="BO127" s="221">
        <v>0.14699249999999997</v>
      </c>
      <c r="BP127" s="221">
        <v>5.1943500000000004E-2</v>
      </c>
      <c r="BQ127" s="221">
        <v>8.4091000000000009E-3</v>
      </c>
      <c r="BR127" s="221">
        <v>1.3600335656016307E-2</v>
      </c>
      <c r="BS127" s="221">
        <v>1.7420122365737626E-3</v>
      </c>
      <c r="BT127" s="221">
        <v>4.3986573759347393E-3</v>
      </c>
      <c r="BU127" s="221">
        <v>1.3566281441196499</v>
      </c>
      <c r="BV127" s="221">
        <v>9.6585231135282097</v>
      </c>
      <c r="BW127" s="221">
        <v>0.43592794017675102</v>
      </c>
      <c r="BX127" s="221">
        <v>14.945190346702899</v>
      </c>
      <c r="BY127" s="221">
        <v>1.4133922501699501</v>
      </c>
      <c r="BZ127" s="221">
        <v>12.2783140720598</v>
      </c>
      <c r="CA127" s="221">
        <v>1.4704996600951701</v>
      </c>
      <c r="CB127" s="221">
        <v>2.9063277804214702</v>
      </c>
      <c r="CC127" s="221">
        <v>0.61661709721278102</v>
      </c>
      <c r="CD127" s="221">
        <v>1.12894884432359</v>
      </c>
      <c r="CE127" s="221">
        <v>0.28036029911624699</v>
      </c>
      <c r="CF127" s="221">
        <v>1.5238273283480599</v>
      </c>
      <c r="CG127" s="221">
        <v>0.36375254928619999</v>
      </c>
      <c r="CH127" s="221">
        <v>0.118598742352141</v>
      </c>
      <c r="CI127" s="221">
        <v>0.41916383412644498</v>
      </c>
      <c r="CJ127" s="221">
        <v>6.2886641740312693E-2</v>
      </c>
      <c r="CK127" s="221">
        <v>0.30881288239292998</v>
      </c>
      <c r="CL127" s="221">
        <v>8.0397688647178805E-2</v>
      </c>
      <c r="CM127" s="221">
        <v>0.1591774303195104</v>
      </c>
      <c r="CN127" s="221">
        <v>2.1036029911624701E-2</v>
      </c>
      <c r="CO127" s="221">
        <v>0.126550815771584</v>
      </c>
      <c r="CP127" s="221">
        <v>3.2144459551325603E-2</v>
      </c>
      <c r="CQ127" s="221">
        <v>0.33069340584636298</v>
      </c>
      <c r="CR127" s="221">
        <v>0.10228246091094501</v>
      </c>
      <c r="CS127" s="221">
        <v>0.43306764106050299</v>
      </c>
      <c r="CT127" s="221">
        <v>3.1697314751869501E-2</v>
      </c>
    </row>
    <row r="128" spans="1:98" x14ac:dyDescent="0.35">
      <c r="A128" s="301" t="s">
        <v>1529</v>
      </c>
      <c r="B128" s="222">
        <v>1960.027</v>
      </c>
      <c r="C128" s="224">
        <v>427</v>
      </c>
      <c r="D128" s="221">
        <v>48.816000000000003</v>
      </c>
      <c r="E128" s="221">
        <v>2.6030000000000002</v>
      </c>
      <c r="F128" s="221">
        <v>11.762</v>
      </c>
      <c r="G128" s="221">
        <v>6.2E-2</v>
      </c>
      <c r="H128" s="221">
        <v>0.93799999999999994</v>
      </c>
      <c r="I128" s="221">
        <v>10.489000000000001</v>
      </c>
      <c r="J128" s="221">
        <v>0.16800000000000001</v>
      </c>
      <c r="K128" s="221">
        <v>11.111000000000001</v>
      </c>
      <c r="L128" s="221">
        <v>10.773999999999999</v>
      </c>
      <c r="M128" s="221">
        <v>2.09</v>
      </c>
      <c r="N128" s="222">
        <v>3.0484672032882298E-2</v>
      </c>
      <c r="O128" s="221">
        <v>0.46899999999999997</v>
      </c>
      <c r="P128" s="221">
        <v>0.27700000000000002</v>
      </c>
      <c r="Q128" s="222">
        <v>6.6535365644802197E-2</v>
      </c>
      <c r="R128" s="222">
        <v>1.74687446480562E-2</v>
      </c>
      <c r="S128" s="222">
        <v>0.22178455214934101</v>
      </c>
      <c r="T128" s="221">
        <v>99.895273334475107</v>
      </c>
      <c r="U128" s="221">
        <v>141.40030356307699</v>
      </c>
      <c r="V128" s="224">
        <v>0.44</v>
      </c>
      <c r="W128" s="221">
        <v>2.85255817402436</v>
      </c>
      <c r="X128" s="221">
        <v>1.2413841537225601</v>
      </c>
      <c r="Y128" s="221">
        <v>26.0061654392875</v>
      </c>
      <c r="Z128" s="221">
        <v>269.489638636753</v>
      </c>
      <c r="AA128" s="221">
        <v>6.7991094365473499</v>
      </c>
      <c r="AB128" s="221">
        <v>264.85699606096898</v>
      </c>
      <c r="AC128" s="221">
        <v>18.2479876691214</v>
      </c>
      <c r="AD128" s="221">
        <v>118.316492550094</v>
      </c>
      <c r="AE128" s="221">
        <v>9.5136153450933403</v>
      </c>
      <c r="AF128" s="221">
        <v>45.6233817935167</v>
      </c>
      <c r="AG128" s="221">
        <v>10.6268196609008</v>
      </c>
      <c r="AH128" s="221">
        <v>23.539989724267901</v>
      </c>
      <c r="AI128" s="221">
        <v>3.3310498373009101</v>
      </c>
      <c r="AJ128" s="221">
        <v>17.237540674773101</v>
      </c>
      <c r="AK128" s="221">
        <v>4.4185648227436198</v>
      </c>
      <c r="AL128" s="221">
        <v>1.8581948963863699</v>
      </c>
      <c r="AM128" s="221">
        <v>4.9580407604041801</v>
      </c>
      <c r="AN128" s="221">
        <v>0.72015756122623698</v>
      </c>
      <c r="AO128" s="221">
        <v>4.7011474567562903</v>
      </c>
      <c r="AP128" s="221">
        <v>0.80236341839356096</v>
      </c>
      <c r="AQ128" s="221">
        <v>2.0037677684534998</v>
      </c>
      <c r="AR128" s="221">
        <v>0.26374379174516199</v>
      </c>
      <c r="AS128" s="221">
        <v>1.84106867614318</v>
      </c>
      <c r="AT128" s="221">
        <v>0.18410686761431799</v>
      </c>
      <c r="AU128" s="221">
        <v>3.5793800308271999</v>
      </c>
      <c r="AV128" s="221">
        <v>0.58571673231717802</v>
      </c>
      <c r="AW128" s="221">
        <v>0.40246617571502002</v>
      </c>
      <c r="AX128" s="221">
        <v>0.32026031854769699</v>
      </c>
      <c r="AY128" s="224">
        <v>16.78</v>
      </c>
      <c r="AZ128" s="224">
        <v>1224</v>
      </c>
      <c r="BA128" s="224">
        <v>86.09</v>
      </c>
      <c r="BB128" s="224">
        <v>65.383700000000005</v>
      </c>
      <c r="BC128" s="224">
        <v>0</v>
      </c>
      <c r="BD128" s="221">
        <v>9.8980212494153701</v>
      </c>
      <c r="BE128" s="224">
        <v>2.1999999999999999E-2</v>
      </c>
      <c r="BF128" s="221">
        <v>5.4483861123865301E-2</v>
      </c>
      <c r="BG128" s="221">
        <v>0.133200519694431</v>
      </c>
      <c r="BH128" s="221">
        <v>0.59067360000000002</v>
      </c>
      <c r="BI128" s="221">
        <v>6.663680000000001E-2</v>
      </c>
      <c r="BJ128" s="221">
        <v>0.2387686</v>
      </c>
      <c r="BK128" s="221">
        <v>0.34718589999999999</v>
      </c>
      <c r="BL128" s="221">
        <v>2.6812800000000005E-2</v>
      </c>
      <c r="BM128" s="221">
        <v>0.32444120000000004</v>
      </c>
      <c r="BN128" s="221">
        <v>0.25211159999999994</v>
      </c>
      <c r="BO128" s="221">
        <v>0.14734499999999998</v>
      </c>
      <c r="BP128" s="221">
        <v>6.8239500000000008E-2</v>
      </c>
      <c r="BQ128" s="221">
        <v>8.1161000000000011E-3</v>
      </c>
      <c r="BR128" s="221">
        <v>1.3965773248843979E-2</v>
      </c>
      <c r="BS128" s="221">
        <v>2.183593081007025E-3</v>
      </c>
      <c r="BT128" s="221">
        <v>1.0268624764514489E-2</v>
      </c>
      <c r="BU128" s="221">
        <v>1.2482959410858001</v>
      </c>
      <c r="BV128" s="221">
        <v>8.3541787977393405</v>
      </c>
      <c r="BW128" s="221">
        <v>0.36715190957355698</v>
      </c>
      <c r="BX128" s="221">
        <v>13.2428498030485</v>
      </c>
      <c r="BY128" s="221">
        <v>1.2408631615002601</v>
      </c>
      <c r="BZ128" s="221">
        <v>11.4766997773591</v>
      </c>
      <c r="CA128" s="221">
        <v>1.24438088713821</v>
      </c>
      <c r="CB128" s="221">
        <v>2.55034704225758</v>
      </c>
      <c r="CC128" s="221">
        <v>0.54728121253639295</v>
      </c>
      <c r="CD128" s="221">
        <v>0.89687360849460496</v>
      </c>
      <c r="CE128" s="221">
        <v>0.232840383627333</v>
      </c>
      <c r="CF128" s="221">
        <v>1.0945838328480899</v>
      </c>
      <c r="CG128" s="221">
        <v>0.29692755608837101</v>
      </c>
      <c r="CH128" s="221">
        <v>0.11130587429354299</v>
      </c>
      <c r="CI128" s="221">
        <v>0.46407261517383103</v>
      </c>
      <c r="CJ128" s="221">
        <v>5.6100274019523902E-2</v>
      </c>
      <c r="CK128" s="221">
        <v>0.38220328823428701</v>
      </c>
      <c r="CL128" s="221">
        <v>6.9645144716561094E-2</v>
      </c>
      <c r="CM128" s="221">
        <v>0.16831649255009398</v>
      </c>
      <c r="CN128" s="221">
        <v>2.5504024661757101E-2</v>
      </c>
      <c r="CO128" s="221">
        <v>0.15667494433978399</v>
      </c>
      <c r="CP128" s="221">
        <v>2.0012416509676299E-2</v>
      </c>
      <c r="CQ128" s="221">
        <v>0.336461722897756</v>
      </c>
      <c r="CR128" s="221">
        <v>8.70375064223326E-2</v>
      </c>
      <c r="CS128" s="221">
        <v>0.14863075869155701</v>
      </c>
      <c r="CT128" s="221">
        <v>3.0552834389450199E-2</v>
      </c>
    </row>
    <row r="129" spans="1:98" x14ac:dyDescent="0.35">
      <c r="A129" s="301" t="s">
        <v>1530</v>
      </c>
      <c r="B129" s="222">
        <v>1960.027</v>
      </c>
      <c r="C129" s="224">
        <v>427</v>
      </c>
      <c r="D129" s="221">
        <v>49.323</v>
      </c>
      <c r="E129" s="221">
        <v>2.2469999999999999</v>
      </c>
      <c r="F129" s="221">
        <v>11.385</v>
      </c>
      <c r="G129" s="221">
        <v>5.2999999999999999E-2</v>
      </c>
      <c r="H129" s="221">
        <v>0.95</v>
      </c>
      <c r="I129" s="221">
        <v>10.481999999999999</v>
      </c>
      <c r="J129" s="221">
        <v>0.17699999999999999</v>
      </c>
      <c r="K129" s="221">
        <v>11.86</v>
      </c>
      <c r="L129" s="221">
        <v>10.305</v>
      </c>
      <c r="M129" s="221">
        <v>2.073</v>
      </c>
      <c r="N129" s="222">
        <v>1.0247438140464899E-2</v>
      </c>
      <c r="O129" s="221">
        <v>0.40799999999999997</v>
      </c>
      <c r="P129" s="221">
        <v>0.26</v>
      </c>
      <c r="Q129" s="222">
        <v>5.7319003582437703E-2</v>
      </c>
      <c r="R129" s="222">
        <v>1.1913688244605499E-2</v>
      </c>
      <c r="S129" s="222">
        <v>0.166166791635424</v>
      </c>
      <c r="T129" s="221">
        <v>99.768646921602894</v>
      </c>
      <c r="U129" s="221">
        <v>57.909823000581</v>
      </c>
      <c r="V129" s="224">
        <v>0.47699999999999998</v>
      </c>
      <c r="W129" s="221">
        <v>2.5317488213591002</v>
      </c>
      <c r="X129" s="221">
        <v>1.1378824610301299</v>
      </c>
      <c r="Y129" s="221">
        <v>23.319170207448099</v>
      </c>
      <c r="Z129" s="221">
        <v>251.07889694243099</v>
      </c>
      <c r="AA129" s="221">
        <v>7.2648504540531604</v>
      </c>
      <c r="AB129" s="221">
        <v>283.98733649920899</v>
      </c>
      <c r="AC129" s="221">
        <v>19.503457468966101</v>
      </c>
      <c r="AD129" s="221">
        <v>123.785720236608</v>
      </c>
      <c r="AE129" s="221">
        <v>9.7642256102641003</v>
      </c>
      <c r="AF129" s="221">
        <v>44.018862226594301</v>
      </c>
      <c r="AG129" s="221">
        <v>11.230525701907901</v>
      </c>
      <c r="AH129" s="221">
        <v>25.343664083979</v>
      </c>
      <c r="AI129" s="221">
        <v>3.59910022494376</v>
      </c>
      <c r="AJ129" s="221">
        <v>18.836957427309802</v>
      </c>
      <c r="AK129" s="221">
        <v>5.0487378155461098</v>
      </c>
      <c r="AL129" s="221">
        <v>1.72456885778555</v>
      </c>
      <c r="AM129" s="221">
        <v>4.5571940348246303</v>
      </c>
      <c r="AN129" s="221">
        <v>0.71648754478047205</v>
      </c>
      <c r="AO129" s="221">
        <v>4.4905440306589997</v>
      </c>
      <c r="AP129" s="221">
        <v>0.77647254852953396</v>
      </c>
      <c r="AQ129" s="221">
        <v>1.86620011663751</v>
      </c>
      <c r="AR129" s="221">
        <v>0.24577189036074301</v>
      </c>
      <c r="AS129" s="221">
        <v>1.6245938515371201</v>
      </c>
      <c r="AT129" s="221">
        <v>0.24577189036074301</v>
      </c>
      <c r="AU129" s="221">
        <v>3.3158377072398602</v>
      </c>
      <c r="AV129" s="221">
        <v>0.58568691160543196</v>
      </c>
      <c r="AW129" s="221">
        <v>0.783137548946097</v>
      </c>
      <c r="AX129" s="221">
        <v>0.23160876447554801</v>
      </c>
      <c r="AY129" s="224">
        <v>20.03</v>
      </c>
      <c r="AZ129" s="224">
        <v>1239</v>
      </c>
      <c r="BA129" s="224">
        <v>86.73</v>
      </c>
      <c r="BB129" s="224">
        <v>66.859800000000007</v>
      </c>
      <c r="BC129" s="224">
        <v>1</v>
      </c>
      <c r="BD129" s="221">
        <v>4.0536876100406696</v>
      </c>
      <c r="BE129" s="224">
        <v>2.385E-2</v>
      </c>
      <c r="BF129" s="221">
        <v>4.8356402487958902E-2</v>
      </c>
      <c r="BG129" s="221">
        <v>0.12209478806853299</v>
      </c>
      <c r="BH129" s="221">
        <v>0.59680829999999996</v>
      </c>
      <c r="BI129" s="221">
        <v>5.7523199999999997E-2</v>
      </c>
      <c r="BJ129" s="221">
        <v>0.23111549999999997</v>
      </c>
      <c r="BK129" s="221">
        <v>0.34695419999999993</v>
      </c>
      <c r="BL129" s="221">
        <v>2.8249200000000002E-2</v>
      </c>
      <c r="BM129" s="221">
        <v>0.34631200000000001</v>
      </c>
      <c r="BN129" s="221">
        <v>0.24113699999999996</v>
      </c>
      <c r="BO129" s="221">
        <v>0.14614649999999998</v>
      </c>
      <c r="BP129" s="221">
        <v>5.9364000000000007E-2</v>
      </c>
      <c r="BQ129" s="221">
        <v>7.6180000000000015E-3</v>
      </c>
      <c r="BR129" s="221">
        <v>1.2031258851953672E-2</v>
      </c>
      <c r="BS129" s="221">
        <v>1.4892110305756874E-3</v>
      </c>
      <c r="BT129" s="221">
        <v>7.6935224527201317E-3</v>
      </c>
      <c r="BU129" s="221">
        <v>1.1193201699575099</v>
      </c>
      <c r="BV129" s="221">
        <v>7.7834458052153597</v>
      </c>
      <c r="BW129" s="221">
        <v>0.39230192451887003</v>
      </c>
      <c r="BX129" s="221">
        <v>14.1993668249604</v>
      </c>
      <c r="BY129" s="221">
        <v>1.3262351078896899</v>
      </c>
      <c r="BZ129" s="221">
        <v>12.007214862950899</v>
      </c>
      <c r="CA129" s="221">
        <v>1.2771607098225399</v>
      </c>
      <c r="CB129" s="221">
        <v>2.46065439846662</v>
      </c>
      <c r="CC129" s="221">
        <v>0.57837207364825505</v>
      </c>
      <c r="CD129" s="221">
        <v>0.96559360159959995</v>
      </c>
      <c r="CE129" s="221">
        <v>0.25157710572356901</v>
      </c>
      <c r="CF129" s="221">
        <v>1.1961467966341801</v>
      </c>
      <c r="CG129" s="221">
        <v>0.33927518120469902</v>
      </c>
      <c r="CH129" s="221">
        <v>0.103301674581355</v>
      </c>
      <c r="CI129" s="221">
        <v>0.42655336165958502</v>
      </c>
      <c r="CJ129" s="221">
        <v>5.5814379738398701E-2</v>
      </c>
      <c r="CK129" s="221">
        <v>0.365081229692577</v>
      </c>
      <c r="CL129" s="221">
        <v>6.7397817212363598E-2</v>
      </c>
      <c r="CM129" s="221">
        <v>0.15676080979755086</v>
      </c>
      <c r="CN129" s="221">
        <v>2.3766141797883899E-2</v>
      </c>
      <c r="CO129" s="221">
        <v>0.13825293676580899</v>
      </c>
      <c r="CP129" s="221">
        <v>2.6715404482212799E-2</v>
      </c>
      <c r="CQ129" s="221">
        <v>0.31168874448054701</v>
      </c>
      <c r="CR129" s="221">
        <v>8.70330750645672E-2</v>
      </c>
      <c r="CS129" s="221">
        <v>0.28921269682579398</v>
      </c>
      <c r="CT129" s="221">
        <v>2.2095476130967299E-2</v>
      </c>
    </row>
    <row r="130" spans="1:98" x14ac:dyDescent="0.35">
      <c r="A130" s="301" t="s">
        <v>1531</v>
      </c>
      <c r="B130" s="222">
        <v>1960.027</v>
      </c>
      <c r="C130" s="224">
        <v>427</v>
      </c>
      <c r="D130" s="221">
        <v>48.926000000000002</v>
      </c>
      <c r="E130" s="221">
        <v>2.3860000000000001</v>
      </c>
      <c r="F130" s="221">
        <v>11.836</v>
      </c>
      <c r="G130" s="221">
        <v>5.5E-2</v>
      </c>
      <c r="H130" s="221">
        <v>0.91400000000000003</v>
      </c>
      <c r="I130" s="221">
        <v>10.518000000000001</v>
      </c>
      <c r="J130" s="221">
        <v>0.17899999999999999</v>
      </c>
      <c r="K130" s="221">
        <v>10.852</v>
      </c>
      <c r="L130" s="221">
        <v>11.055999999999999</v>
      </c>
      <c r="M130" s="221">
        <v>2.0659999999999998</v>
      </c>
      <c r="N130" s="222">
        <v>3.4575157749157197E-2</v>
      </c>
      <c r="O130" s="221">
        <v>0.39900000000000002</v>
      </c>
      <c r="P130" s="221">
        <v>0.377</v>
      </c>
      <c r="Q130" s="222">
        <v>6.2624254473161001E-2</v>
      </c>
      <c r="R130" s="222">
        <v>1.85409283429856E-2</v>
      </c>
      <c r="S130" s="222">
        <v>0.24250151266315201</v>
      </c>
      <c r="T130" s="221">
        <v>99.922241853228499</v>
      </c>
      <c r="U130" s="221">
        <v>126.582549384993</v>
      </c>
      <c r="V130" s="224">
        <v>0.437</v>
      </c>
      <c r="W130" s="221">
        <v>2.8482831995902398</v>
      </c>
      <c r="X130" s="221">
        <v>1.16692716805861</v>
      </c>
      <c r="Y130" s="221">
        <v>29.155501771976802</v>
      </c>
      <c r="Z130" s="221">
        <v>301.832483360705</v>
      </c>
      <c r="AA130" s="221">
        <v>7.4595902843806696</v>
      </c>
      <c r="AB130" s="221">
        <v>307.37315239000799</v>
      </c>
      <c r="AC130" s="221">
        <v>20.477137176938399</v>
      </c>
      <c r="AD130" s="221">
        <v>122.188607485522</v>
      </c>
      <c r="AE130" s="221">
        <v>10.277465640937001</v>
      </c>
      <c r="AF130" s="221">
        <v>52.576054168177102</v>
      </c>
      <c r="AG130" s="221">
        <v>10.847955743798099</v>
      </c>
      <c r="AH130" s="221">
        <v>27.599619673264801</v>
      </c>
      <c r="AI130" s="221">
        <v>3.7168294580343999</v>
      </c>
      <c r="AJ130" s="221">
        <v>17.9445068718126</v>
      </c>
      <c r="AK130" s="221">
        <v>4.8405220848820099</v>
      </c>
      <c r="AL130" s="221">
        <v>1.9621402022646699</v>
      </c>
      <c r="AM130" s="221">
        <v>5.0739043996888196</v>
      </c>
      <c r="AN130" s="221">
        <v>0.81943123865502598</v>
      </c>
      <c r="AO130" s="221">
        <v>4.3564698763938097</v>
      </c>
      <c r="AP130" s="221">
        <v>0.83671881752960497</v>
      </c>
      <c r="AQ130" s="221">
        <v>2.23009767482064</v>
      </c>
      <c r="AR130" s="221">
        <v>0.30080387241766798</v>
      </c>
      <c r="AS130" s="221">
        <v>1.7633330452070199</v>
      </c>
      <c r="AT130" s="221">
        <v>0.23078917797562501</v>
      </c>
      <c r="AU130" s="221">
        <v>3.0080387241766799</v>
      </c>
      <c r="AV130" s="221">
        <v>0.619759702653643</v>
      </c>
      <c r="AW130" s="221">
        <v>0.81251620710519501</v>
      </c>
      <c r="AX130" s="221">
        <v>0.28265191459936001</v>
      </c>
      <c r="AY130" s="224">
        <v>15.69</v>
      </c>
      <c r="AZ130" s="224">
        <v>1215</v>
      </c>
      <c r="BA130" s="224">
        <v>85.68</v>
      </c>
      <c r="BB130" s="224">
        <v>64.784899999999993</v>
      </c>
      <c r="BC130" s="224">
        <v>1</v>
      </c>
      <c r="BD130" s="221">
        <v>8.8607784569494896</v>
      </c>
      <c r="BE130" s="224">
        <v>2.1850000000000001E-2</v>
      </c>
      <c r="BF130" s="221">
        <v>5.4402209112173597E-2</v>
      </c>
      <c r="BG130" s="221">
        <v>0.125211285132689</v>
      </c>
      <c r="BH130" s="221">
        <v>0.59200459999999999</v>
      </c>
      <c r="BI130" s="221">
        <v>6.1081600000000007E-2</v>
      </c>
      <c r="BJ130" s="221">
        <v>0.24027079999999998</v>
      </c>
      <c r="BK130" s="221">
        <v>0.34814580000000001</v>
      </c>
      <c r="BL130" s="221">
        <v>2.8568400000000001E-2</v>
      </c>
      <c r="BM130" s="221">
        <v>0.3168784</v>
      </c>
      <c r="BN130" s="221">
        <v>0.25871039999999995</v>
      </c>
      <c r="BO130" s="221">
        <v>0.14565299999999998</v>
      </c>
      <c r="BP130" s="221">
        <v>5.8054500000000009E-2</v>
      </c>
      <c r="BQ130" s="221">
        <v>1.1046100000000001E-2</v>
      </c>
      <c r="BR130" s="221">
        <v>1.3144831013916492E-2</v>
      </c>
      <c r="BS130" s="221">
        <v>2.3176160428732E-3</v>
      </c>
      <c r="BT130" s="221">
        <v>1.1227820036303938E-2</v>
      </c>
      <c r="BU130" s="221">
        <v>1.3994640850548901</v>
      </c>
      <c r="BV130" s="221">
        <v>9.3568069841818708</v>
      </c>
      <c r="BW130" s="221">
        <v>0.402817875356556</v>
      </c>
      <c r="BX130" s="221">
        <v>15.3686576195004</v>
      </c>
      <c r="BY130" s="221">
        <v>1.3924453280318101</v>
      </c>
      <c r="BZ130" s="221">
        <v>11.852294926095601</v>
      </c>
      <c r="CA130" s="221">
        <v>1.3442925058345601</v>
      </c>
      <c r="CB130" s="221">
        <v>2.9390014280011001</v>
      </c>
      <c r="CC130" s="221">
        <v>0.55866972080560096</v>
      </c>
      <c r="CD130" s="221">
        <v>1.0515455095513899</v>
      </c>
      <c r="CE130" s="221">
        <v>0.25980637911660498</v>
      </c>
      <c r="CF130" s="221">
        <v>1.1394761863601</v>
      </c>
      <c r="CG130" s="221">
        <v>0.32528308410407097</v>
      </c>
      <c r="CH130" s="221">
        <v>0.117532198115654</v>
      </c>
      <c r="CI130" s="221">
        <v>0.47491745181087403</v>
      </c>
      <c r="CJ130" s="221">
        <v>6.3833693491226501E-2</v>
      </c>
      <c r="CK130" s="221">
        <v>0.354181000950817</v>
      </c>
      <c r="CL130" s="221">
        <v>7.2627193361569697E-2</v>
      </c>
      <c r="CM130" s="221">
        <v>0.18732820468493377</v>
      </c>
      <c r="CN130" s="221">
        <v>2.9087734462788499E-2</v>
      </c>
      <c r="CO130" s="221">
        <v>0.15005964214711701</v>
      </c>
      <c r="CP130" s="221">
        <v>2.5086783645950399E-2</v>
      </c>
      <c r="CQ130" s="221">
        <v>0.28275564007260801</v>
      </c>
      <c r="CR130" s="221">
        <v>9.2096291814331405E-2</v>
      </c>
      <c r="CS130" s="221">
        <v>0.30006223528394799</v>
      </c>
      <c r="CT130" s="221">
        <v>2.6964992652779001E-2</v>
      </c>
    </row>
    <row r="131" spans="1:98" x14ac:dyDescent="0.35">
      <c r="A131" s="301" t="s">
        <v>1532</v>
      </c>
      <c r="B131" s="222">
        <v>1960.027</v>
      </c>
      <c r="C131" s="224">
        <v>427</v>
      </c>
      <c r="D131" s="221">
        <v>49.604999999999997</v>
      </c>
      <c r="E131" s="221">
        <v>2.1389999999999998</v>
      </c>
      <c r="F131" s="221">
        <v>11.715999999999999</v>
      </c>
      <c r="G131" s="221">
        <v>5.2999999999999999E-2</v>
      </c>
      <c r="H131" s="221">
        <v>0.91200000000000003</v>
      </c>
      <c r="I131" s="221">
        <v>10.52</v>
      </c>
      <c r="J131" s="221">
        <v>0.184</v>
      </c>
      <c r="K131" s="221">
        <v>11.071</v>
      </c>
      <c r="L131" s="221">
        <v>10.699</v>
      </c>
      <c r="M131" s="221">
        <v>2.089</v>
      </c>
      <c r="N131" s="222">
        <v>2.17555648887022E-2</v>
      </c>
      <c r="O131" s="221">
        <v>0.34</v>
      </c>
      <c r="P131" s="221">
        <v>0.24199999999999999</v>
      </c>
      <c r="Q131" s="222">
        <v>5.42629147417052E-2</v>
      </c>
      <c r="R131" s="222">
        <v>1.0499790004199899E-2</v>
      </c>
      <c r="S131" s="222">
        <v>0.222679546409072</v>
      </c>
      <c r="T131" s="221">
        <v>99.8791978160437</v>
      </c>
      <c r="U131" s="221">
        <v>132.37982735510499</v>
      </c>
      <c r="V131" s="224">
        <v>0.43099999999999999</v>
      </c>
      <c r="W131" s="221">
        <v>2.7765942670022001</v>
      </c>
      <c r="X131" s="221">
        <v>1.1512809676079701</v>
      </c>
      <c r="Y131" s="221">
        <v>31.322973540529201</v>
      </c>
      <c r="Z131" s="221">
        <v>291.11297774044499</v>
      </c>
      <c r="AA131" s="221">
        <v>5.0062998740025204</v>
      </c>
      <c r="AB131" s="221">
        <v>254.47291054178899</v>
      </c>
      <c r="AC131" s="221">
        <v>20.2015959680806</v>
      </c>
      <c r="AD131" s="221">
        <v>101.15077698445999</v>
      </c>
      <c r="AE131" s="221">
        <v>9.1810163796724105</v>
      </c>
      <c r="AF131" s="221">
        <v>33.993049356785399</v>
      </c>
      <c r="AG131" s="221">
        <v>7.9546409071818598</v>
      </c>
      <c r="AH131" s="221">
        <v>21.049979000419999</v>
      </c>
      <c r="AI131" s="221">
        <v>3.3179336413271701</v>
      </c>
      <c r="AJ131" s="221">
        <v>15.690886182276399</v>
      </c>
      <c r="AK131" s="221">
        <v>4.0739185216295697</v>
      </c>
      <c r="AL131" s="221">
        <v>2.0579588408231801</v>
      </c>
      <c r="AM131" s="221">
        <v>4.6787064258714803</v>
      </c>
      <c r="AN131" s="221">
        <v>0.72238555228895396</v>
      </c>
      <c r="AO131" s="221">
        <v>4.8719025619487599</v>
      </c>
      <c r="AP131" s="221">
        <v>0.95758084838303204</v>
      </c>
      <c r="AQ131" s="221">
        <v>2.02435951280974</v>
      </c>
      <c r="AR131" s="221">
        <v>0.27383452330953401</v>
      </c>
      <c r="AS131" s="221">
        <v>1.5623687526249499</v>
      </c>
      <c r="AT131" s="221">
        <v>0.29399412011759801</v>
      </c>
      <c r="AU131" s="221">
        <v>2.5367492650146999</v>
      </c>
      <c r="AV131" s="221">
        <v>0.28559428811423798</v>
      </c>
      <c r="AW131" s="221"/>
      <c r="AX131" s="221">
        <v>0.20999580008399801</v>
      </c>
      <c r="AY131" s="224">
        <v>19.05</v>
      </c>
      <c r="AZ131" s="224">
        <v>1222</v>
      </c>
      <c r="BA131" s="224">
        <v>85.79</v>
      </c>
      <c r="BB131" s="224">
        <v>65.235100000000003</v>
      </c>
      <c r="BC131" s="224">
        <v>0</v>
      </c>
      <c r="BD131" s="221">
        <v>9.26658791485732</v>
      </c>
      <c r="BE131" s="224">
        <v>2.155E-2</v>
      </c>
      <c r="BF131" s="221">
        <v>5.3032950499742E-2</v>
      </c>
      <c r="BG131" s="221">
        <v>0.12353244782433501</v>
      </c>
      <c r="BH131" s="221">
        <v>0.60022049999999993</v>
      </c>
      <c r="BI131" s="221">
        <v>5.4758399999999999E-2</v>
      </c>
      <c r="BJ131" s="221">
        <v>0.23783479999999996</v>
      </c>
      <c r="BK131" s="221">
        <v>0.34821199999999997</v>
      </c>
      <c r="BL131" s="221">
        <v>2.9366400000000004E-2</v>
      </c>
      <c r="BM131" s="221">
        <v>0.32327319999999998</v>
      </c>
      <c r="BN131" s="221">
        <v>0.25035659999999998</v>
      </c>
      <c r="BO131" s="221">
        <v>0.14727449999999997</v>
      </c>
      <c r="BP131" s="221">
        <v>4.9470000000000007E-2</v>
      </c>
      <c r="BQ131" s="221">
        <v>7.0906000000000007E-3</v>
      </c>
      <c r="BR131" s="221">
        <v>1.138978580428392E-2</v>
      </c>
      <c r="BS131" s="221">
        <v>1.3124737505249874E-3</v>
      </c>
      <c r="BT131" s="221">
        <v>1.0310062998740033E-2</v>
      </c>
      <c r="BU131" s="221">
        <v>1.5035027299454</v>
      </c>
      <c r="BV131" s="221">
        <v>9.0245023099537995</v>
      </c>
      <c r="BW131" s="221">
        <v>0.270340193196136</v>
      </c>
      <c r="BX131" s="221">
        <v>12.7236455270895</v>
      </c>
      <c r="BY131" s="221">
        <v>1.3737085258294801</v>
      </c>
      <c r="BZ131" s="221">
        <v>9.8116253674926508</v>
      </c>
      <c r="CA131" s="221">
        <v>1.2008769424611501</v>
      </c>
      <c r="CB131" s="221">
        <v>1.9002114590443</v>
      </c>
      <c r="CC131" s="221">
        <v>0.40966400671986603</v>
      </c>
      <c r="CD131" s="221">
        <v>0.80200419991600203</v>
      </c>
      <c r="CE131" s="221">
        <v>0.231923561528769</v>
      </c>
      <c r="CF131" s="221">
        <v>0.99637127257454805</v>
      </c>
      <c r="CG131" s="221">
        <v>0.273767324653507</v>
      </c>
      <c r="CH131" s="221">
        <v>0.123271734565309</v>
      </c>
      <c r="CI131" s="221">
        <v>0.43792692146157097</v>
      </c>
      <c r="CJ131" s="221">
        <v>5.6273834523309502E-2</v>
      </c>
      <c r="CK131" s="221">
        <v>0.39608567828643398</v>
      </c>
      <c r="CL131" s="221">
        <v>8.3118017639647199E-2</v>
      </c>
      <c r="CM131" s="221">
        <v>0.17004619907601817</v>
      </c>
      <c r="CN131" s="221">
        <v>2.6479798404031901E-2</v>
      </c>
      <c r="CO131" s="221">
        <v>0.13295758084838299</v>
      </c>
      <c r="CP131" s="221">
        <v>3.1957160856782803E-2</v>
      </c>
      <c r="CQ131" s="221">
        <v>0.23845443091138199</v>
      </c>
      <c r="CR131" s="221">
        <v>4.2439311213775699E-2</v>
      </c>
      <c r="CS131" s="221"/>
      <c r="CT131" s="221">
        <v>2.00335993280134E-2</v>
      </c>
    </row>
    <row r="132" spans="1:98" x14ac:dyDescent="0.35">
      <c r="A132" s="301" t="s">
        <v>1533</v>
      </c>
      <c r="B132" s="222">
        <v>1960.027</v>
      </c>
      <c r="C132" s="224">
        <v>427</v>
      </c>
      <c r="D132" s="221">
        <v>48.945999999999998</v>
      </c>
      <c r="E132" s="221">
        <v>2.069</v>
      </c>
      <c r="F132" s="221">
        <v>11.128</v>
      </c>
      <c r="G132" s="221">
        <v>5.8999999999999997E-2</v>
      </c>
      <c r="H132" s="221">
        <v>1.01</v>
      </c>
      <c r="I132" s="221">
        <v>10.423</v>
      </c>
      <c r="J132" s="221">
        <v>0.16600000000000001</v>
      </c>
      <c r="K132" s="221">
        <v>13.333</v>
      </c>
      <c r="L132" s="221">
        <v>9.8510000000000009</v>
      </c>
      <c r="M132" s="221">
        <v>1.996</v>
      </c>
      <c r="N132" s="222">
        <v>3.1061088132357601E-2</v>
      </c>
      <c r="O132" s="221">
        <v>0.29399999999999998</v>
      </c>
      <c r="P132" s="221">
        <v>0.28000000000000003</v>
      </c>
      <c r="Q132" s="222">
        <v>5.5679287305122498E-2</v>
      </c>
      <c r="R132" s="222">
        <v>4.0685650652243097E-2</v>
      </c>
      <c r="S132" s="222">
        <v>0.21217785555202001</v>
      </c>
      <c r="T132" s="221">
        <v>99.8946038816417</v>
      </c>
      <c r="U132" s="221">
        <v>145.68769317595101</v>
      </c>
      <c r="V132" s="224">
        <v>0.44400000000000001</v>
      </c>
      <c r="W132" s="221">
        <v>2.5817682006248202</v>
      </c>
      <c r="X132" s="221">
        <v>1.4580161108397101</v>
      </c>
      <c r="Y132" s="221">
        <v>21.213808463251699</v>
      </c>
      <c r="Z132" s="221">
        <v>249.13299395481999</v>
      </c>
      <c r="AA132" s="221">
        <v>8.1848552338530105</v>
      </c>
      <c r="AB132" s="221">
        <v>152.20330894050301</v>
      </c>
      <c r="AC132" s="221">
        <v>20.561565383391699</v>
      </c>
      <c r="AD132" s="221">
        <v>97.669424117085597</v>
      </c>
      <c r="AE132" s="221">
        <v>6.0769965001590798</v>
      </c>
      <c r="AF132" s="221">
        <v>32.171512253465004</v>
      </c>
      <c r="AG132" s="221">
        <v>8.1928094177537396</v>
      </c>
      <c r="AH132" s="221">
        <v>22.0489977728285</v>
      </c>
      <c r="AI132" s="221">
        <v>2.93509385937003</v>
      </c>
      <c r="AJ132" s="221">
        <v>15.0174992045816</v>
      </c>
      <c r="AK132" s="221">
        <v>5.4486159720012699</v>
      </c>
      <c r="AL132" s="221">
        <v>1.47947820553611</v>
      </c>
      <c r="AM132" s="221">
        <v>4.9713649379573601</v>
      </c>
      <c r="AN132" s="221">
        <v>0.81928094177537403</v>
      </c>
      <c r="AO132" s="221">
        <v>4.0884505249761398</v>
      </c>
      <c r="AP132" s="221">
        <v>0.85905186127903299</v>
      </c>
      <c r="AQ132" s="221">
        <v>1.8453706649697701</v>
      </c>
      <c r="AR132" s="221">
        <v>0.21237671014953899</v>
      </c>
      <c r="AS132" s="221">
        <v>1.5590200445434299</v>
      </c>
      <c r="AT132" s="221">
        <v>0.23464842507158801</v>
      </c>
      <c r="AU132" s="221">
        <v>2.2908049634107499</v>
      </c>
      <c r="AV132" s="221">
        <v>0.355552020362711</v>
      </c>
      <c r="AW132" s="221">
        <v>0.40566337893732102</v>
      </c>
      <c r="AX132" s="221">
        <v>0.29350938593700299</v>
      </c>
      <c r="AY132" s="224">
        <v>25.72</v>
      </c>
      <c r="AZ132" s="224">
        <v>1271</v>
      </c>
      <c r="BA132" s="224">
        <v>88.11</v>
      </c>
      <c r="BB132" s="224">
        <v>69.520499999999998</v>
      </c>
      <c r="BC132" s="224">
        <v>0</v>
      </c>
      <c r="BD132" s="221">
        <v>10.1981385223165</v>
      </c>
      <c r="BE132" s="224">
        <v>2.2200000000000001E-2</v>
      </c>
      <c r="BF132" s="221">
        <v>4.9311772631934002E-2</v>
      </c>
      <c r="BG132" s="221">
        <v>0.15644512869310101</v>
      </c>
      <c r="BH132" s="221">
        <v>0.59224659999999996</v>
      </c>
      <c r="BI132" s="221">
        <v>5.2966400000000004E-2</v>
      </c>
      <c r="BJ132" s="221">
        <v>0.2258984</v>
      </c>
      <c r="BK132" s="221">
        <v>0.34500129999999996</v>
      </c>
      <c r="BL132" s="221">
        <v>2.6493600000000006E-2</v>
      </c>
      <c r="BM132" s="221">
        <v>0.38932359999999999</v>
      </c>
      <c r="BN132" s="221">
        <v>0.23051339999999998</v>
      </c>
      <c r="BO132" s="221">
        <v>0.14071799999999998</v>
      </c>
      <c r="BP132" s="221">
        <v>4.2777000000000003E-2</v>
      </c>
      <c r="BQ132" s="221">
        <v>8.2040000000000012E-3</v>
      </c>
      <c r="BR132" s="221">
        <v>1.168708240534521E-2</v>
      </c>
      <c r="BS132" s="221">
        <v>5.0857063315303871E-3</v>
      </c>
      <c r="BT132" s="221">
        <v>9.8238347120585268E-3</v>
      </c>
      <c r="BU132" s="221">
        <v>1.0182628062360799</v>
      </c>
      <c r="BV132" s="221">
        <v>7.7231228125994296</v>
      </c>
      <c r="BW132" s="221">
        <v>0.44198218262806199</v>
      </c>
      <c r="BX132" s="221">
        <v>7.6101654470251301</v>
      </c>
      <c r="BY132" s="221">
        <v>1.3981864460706299</v>
      </c>
      <c r="BZ132" s="221">
        <v>9.4739341393573007</v>
      </c>
      <c r="CA132" s="221">
        <v>0.79487114222080801</v>
      </c>
      <c r="CB132" s="221">
        <v>1.79838753496869</v>
      </c>
      <c r="CC132" s="221">
        <v>0.42192968501431799</v>
      </c>
      <c r="CD132" s="221">
        <v>0.840066815144766</v>
      </c>
      <c r="CE132" s="221">
        <v>0.20516306076996499</v>
      </c>
      <c r="CF132" s="221">
        <v>0.95361119949093198</v>
      </c>
      <c r="CG132" s="221">
        <v>0.36614699331848499</v>
      </c>
      <c r="CH132" s="221">
        <v>8.86207445116131E-2</v>
      </c>
      <c r="CI132" s="221">
        <v>0.46531975819280902</v>
      </c>
      <c r="CJ132" s="221">
        <v>6.3821985364301601E-2</v>
      </c>
      <c r="CK132" s="221">
        <v>0.33239102768056</v>
      </c>
      <c r="CL132" s="221">
        <v>7.4565701559019995E-2</v>
      </c>
      <c r="CM132" s="221">
        <v>0.15501113585746071</v>
      </c>
      <c r="CN132" s="221">
        <v>2.0536827871460401E-2</v>
      </c>
      <c r="CO132" s="221">
        <v>0.13267260579064599</v>
      </c>
      <c r="CP132" s="221">
        <v>2.5506283805281599E-2</v>
      </c>
      <c r="CQ132" s="221">
        <v>0.21533566656061101</v>
      </c>
      <c r="CR132" s="221">
        <v>5.2835030225898798E-2</v>
      </c>
      <c r="CS132" s="221">
        <v>0.14981148584155299</v>
      </c>
      <c r="CT132" s="221">
        <v>2.8000795418390099E-2</v>
      </c>
    </row>
    <row r="133" spans="1:98" x14ac:dyDescent="0.35">
      <c r="A133" s="301" t="s">
        <v>1534</v>
      </c>
      <c r="B133" s="222">
        <v>1960.027</v>
      </c>
      <c r="C133" s="224">
        <v>427</v>
      </c>
      <c r="D133" s="221">
        <v>48.726999999999997</v>
      </c>
      <c r="E133" s="221">
        <v>2.0550000000000002</v>
      </c>
      <c r="F133" s="221">
        <v>11.196</v>
      </c>
      <c r="G133" s="221">
        <v>5.7000000000000002E-2</v>
      </c>
      <c r="H133" s="221">
        <v>1.002</v>
      </c>
      <c r="I133" s="221">
        <v>10.43</v>
      </c>
      <c r="J133" s="221">
        <v>0.17299999999999999</v>
      </c>
      <c r="K133" s="221">
        <v>13.629</v>
      </c>
      <c r="L133" s="221">
        <v>9.7349999999999994</v>
      </c>
      <c r="M133" s="221">
        <v>1.8580000000000001</v>
      </c>
      <c r="N133" s="222">
        <v>3.1763332035811602E-2</v>
      </c>
      <c r="O133" s="221">
        <v>0.378</v>
      </c>
      <c r="P133" s="221">
        <v>0.26400000000000001</v>
      </c>
      <c r="Q133" s="222">
        <v>4.6243674581549203E-2</v>
      </c>
      <c r="R133" s="222">
        <v>1.69715842740366E-2</v>
      </c>
      <c r="S133" s="222">
        <v>0.195173219151421</v>
      </c>
      <c r="T133" s="221">
        <v>99.794151810042806</v>
      </c>
      <c r="U133" s="221">
        <v>116.91288466861801</v>
      </c>
      <c r="V133" s="224">
        <v>0.495</v>
      </c>
      <c r="W133" s="221">
        <v>2.3851993293606801</v>
      </c>
      <c r="X133" s="221">
        <v>1.58925437650892</v>
      </c>
      <c r="Y133" s="221">
        <v>20.171272868820601</v>
      </c>
      <c r="Z133" s="221">
        <v>209.87154534838501</v>
      </c>
      <c r="AA133" s="221">
        <v>7.0377578824445299</v>
      </c>
      <c r="AB133" s="221">
        <v>223.12962242117601</v>
      </c>
      <c r="AC133" s="221">
        <v>19.174776177500998</v>
      </c>
      <c r="AD133" s="221">
        <v>109.715842740366</v>
      </c>
      <c r="AE133" s="221">
        <v>10.4242896068509</v>
      </c>
      <c r="AF133" s="221">
        <v>29.544171694630201</v>
      </c>
      <c r="AG133" s="221">
        <v>9.3265862203191894</v>
      </c>
      <c r="AH133" s="221">
        <v>22.358894511483101</v>
      </c>
      <c r="AI133" s="221">
        <v>3.45659789801479</v>
      </c>
      <c r="AJ133" s="221">
        <v>20.0389256520047</v>
      </c>
      <c r="AK133" s="221">
        <v>4.4998053717399804</v>
      </c>
      <c r="AL133" s="221">
        <v>1.58816660179058</v>
      </c>
      <c r="AM133" s="221">
        <v>4.0638380692876597</v>
      </c>
      <c r="AN133" s="221">
        <v>0.64850136239781997</v>
      </c>
      <c r="AO133" s="221">
        <v>3.9392759828727102</v>
      </c>
      <c r="AP133" s="221">
        <v>0.79174776177501005</v>
      </c>
      <c r="AQ133" s="221">
        <v>1.9929933826391599</v>
      </c>
      <c r="AR133" s="221">
        <v>0.30906967691708798</v>
      </c>
      <c r="AS133" s="221">
        <v>1.6426625145971201</v>
      </c>
      <c r="AT133" s="221">
        <v>0.242117555469054</v>
      </c>
      <c r="AU133" s="221">
        <v>2.9349941611522001</v>
      </c>
      <c r="AV133" s="221">
        <v>0.653950953678474</v>
      </c>
      <c r="AW133" s="221">
        <v>0.87193460490463204</v>
      </c>
      <c r="AX133" s="221">
        <v>0.26936551187232399</v>
      </c>
      <c r="AY133" s="224">
        <v>28.45</v>
      </c>
      <c r="AZ133" s="224">
        <v>1274</v>
      </c>
      <c r="BA133" s="224">
        <v>88.34</v>
      </c>
      <c r="BB133" s="224">
        <v>69.9696</v>
      </c>
      <c r="BC133" s="224">
        <v>1</v>
      </c>
      <c r="BD133" s="221">
        <v>8.1839019268032693</v>
      </c>
      <c r="BE133" s="224">
        <v>2.4750000000000001E-2</v>
      </c>
      <c r="BF133" s="221">
        <v>4.5557307190788897E-2</v>
      </c>
      <c r="BG133" s="221">
        <v>0.17052699459940701</v>
      </c>
      <c r="BH133" s="221">
        <v>0.58959669999999997</v>
      </c>
      <c r="BI133" s="221">
        <v>5.2608000000000009E-2</v>
      </c>
      <c r="BJ133" s="221">
        <v>0.22727879999999998</v>
      </c>
      <c r="BK133" s="221">
        <v>0.34523299999999996</v>
      </c>
      <c r="BL133" s="221">
        <v>2.7610800000000001E-2</v>
      </c>
      <c r="BM133" s="221">
        <v>0.39796680000000001</v>
      </c>
      <c r="BN133" s="221">
        <v>0.22779899999999995</v>
      </c>
      <c r="BO133" s="221">
        <v>0.13098899999999999</v>
      </c>
      <c r="BP133" s="221">
        <v>5.4999000000000006E-2</v>
      </c>
      <c r="BQ133" s="221">
        <v>7.7352000000000011E-3</v>
      </c>
      <c r="BR133" s="221">
        <v>9.7065472946671772E-3</v>
      </c>
      <c r="BS133" s="221">
        <v>2.121448034254575E-3</v>
      </c>
      <c r="BT133" s="221">
        <v>9.0365200467107925E-3</v>
      </c>
      <c r="BU133" s="221">
        <v>0.96822109770338705</v>
      </c>
      <c r="BV133" s="221">
        <v>6.5060179057999203</v>
      </c>
      <c r="BW133" s="221">
        <v>0.38003892565200498</v>
      </c>
      <c r="BX133" s="221">
        <v>11.1564811210588</v>
      </c>
      <c r="BY133" s="221">
        <v>1.3038847800700699</v>
      </c>
      <c r="BZ133" s="221">
        <v>10.6424367458155</v>
      </c>
      <c r="CA133" s="221">
        <v>1.3634970805761</v>
      </c>
      <c r="CB133" s="221">
        <v>1.65151919772983</v>
      </c>
      <c r="CC133" s="221">
        <v>0.480319190346438</v>
      </c>
      <c r="CD133" s="221">
        <v>0.85187388088750504</v>
      </c>
      <c r="CE133" s="221">
        <v>0.241616193071234</v>
      </c>
      <c r="CF133" s="221">
        <v>1.2724717789022999</v>
      </c>
      <c r="CG133" s="221">
        <v>0.30238692098092601</v>
      </c>
      <c r="CH133" s="221">
        <v>9.5131179447255701E-2</v>
      </c>
      <c r="CI133" s="221">
        <v>0.38037524328532502</v>
      </c>
      <c r="CJ133" s="221">
        <v>5.0518256130790203E-2</v>
      </c>
      <c r="CK133" s="221">
        <v>0.32026313740755202</v>
      </c>
      <c r="CL133" s="221">
        <v>6.8723705722070802E-2</v>
      </c>
      <c r="CM133" s="221">
        <v>0.16741144414168943</v>
      </c>
      <c r="CN133" s="221">
        <v>2.9887037757882401E-2</v>
      </c>
      <c r="CO133" s="221">
        <v>0.139790579992215</v>
      </c>
      <c r="CP133" s="221">
        <v>2.6318178279486199E-2</v>
      </c>
      <c r="CQ133" s="221">
        <v>0.27588945114830699</v>
      </c>
      <c r="CR133" s="221">
        <v>9.7177111716621203E-2</v>
      </c>
      <c r="CS133" s="221">
        <v>0.32200544959128102</v>
      </c>
      <c r="CT133" s="221">
        <v>2.5697469832619699E-2</v>
      </c>
    </row>
    <row r="134" spans="1:98" x14ac:dyDescent="0.35">
      <c r="A134" s="301" t="s">
        <v>1530</v>
      </c>
      <c r="B134" s="222">
        <v>1960.027</v>
      </c>
      <c r="C134" s="224">
        <v>427</v>
      </c>
      <c r="D134" s="221">
        <v>49.162999999999997</v>
      </c>
      <c r="E134" s="221">
        <v>2.2360000000000002</v>
      </c>
      <c r="F134" s="221">
        <v>11.563000000000001</v>
      </c>
      <c r="G134" s="221">
        <v>5.3999999999999999E-2</v>
      </c>
      <c r="H134" s="221">
        <v>0.94299999999999995</v>
      </c>
      <c r="I134" s="221">
        <v>10.489000000000001</v>
      </c>
      <c r="J134" s="221">
        <v>0.187</v>
      </c>
      <c r="K134" s="221">
        <v>11.694000000000001</v>
      </c>
      <c r="L134" s="221">
        <v>10.397</v>
      </c>
      <c r="M134" s="221">
        <v>2.109</v>
      </c>
      <c r="N134" s="222">
        <v>1.3243922883487001E-2</v>
      </c>
      <c r="O134" s="221">
        <v>0.42699999999999999</v>
      </c>
      <c r="P134" s="221">
        <v>0.25900000000000001</v>
      </c>
      <c r="Q134" s="222">
        <v>5.7753562447611102E-2</v>
      </c>
      <c r="R134" s="222">
        <v>1.14836546521375E-2</v>
      </c>
      <c r="S134" s="222">
        <v>0.16487845766973999</v>
      </c>
      <c r="T134" s="221">
        <v>99.768359597653003</v>
      </c>
      <c r="U134" s="221">
        <v>64.463767714653102</v>
      </c>
      <c r="V134" s="224">
        <v>0.48099999999999998</v>
      </c>
      <c r="W134" s="221">
        <v>2.5472406624286101</v>
      </c>
      <c r="X134" s="221">
        <v>1.14484519528455</v>
      </c>
      <c r="Y134" s="221">
        <v>23.4618608549874</v>
      </c>
      <c r="Z134" s="221">
        <v>252.615255658005</v>
      </c>
      <c r="AA134" s="221">
        <v>7.30930427493713</v>
      </c>
      <c r="AB134" s="221">
        <v>285.725062866722</v>
      </c>
      <c r="AC134" s="221">
        <v>19.622799664710801</v>
      </c>
      <c r="AD134" s="221">
        <v>124.543168482816</v>
      </c>
      <c r="AE134" s="221">
        <v>9.8239731768650493</v>
      </c>
      <c r="AF134" s="221">
        <v>45.382208328098699</v>
      </c>
      <c r="AG134" s="221">
        <v>11.299245599329399</v>
      </c>
      <c r="AH134" s="221">
        <v>25.498742665548999</v>
      </c>
      <c r="AI134" s="221">
        <v>3.6211232187761899</v>
      </c>
      <c r="AJ134" s="221">
        <v>18.952221290863399</v>
      </c>
      <c r="AK134" s="221">
        <v>5.0796311818943796</v>
      </c>
      <c r="AL134" s="221">
        <v>1.7351215423302599</v>
      </c>
      <c r="AM134" s="221">
        <v>4.5850796311818902</v>
      </c>
      <c r="AN134" s="221">
        <v>0.72087175188600205</v>
      </c>
      <c r="AO134" s="221">
        <v>4.5180217937971499</v>
      </c>
      <c r="AP134" s="221">
        <v>0.781223805532272</v>
      </c>
      <c r="AQ134" s="221">
        <v>1.87761944677284</v>
      </c>
      <c r="AR134" s="221">
        <v>0.24727577535624501</v>
      </c>
      <c r="AS134" s="221">
        <v>1.6345347862531401</v>
      </c>
      <c r="AT134" s="221">
        <v>0.24727577535624501</v>
      </c>
      <c r="AU134" s="221">
        <v>3.3361274098910298</v>
      </c>
      <c r="AV134" s="221">
        <v>0.58927074601844098</v>
      </c>
      <c r="AW134" s="221">
        <v>0.78792958927074597</v>
      </c>
      <c r="AX134" s="221">
        <v>0.23302598491198701</v>
      </c>
      <c r="AY134" s="224">
        <v>19.3</v>
      </c>
      <c r="AZ134" s="224">
        <v>1236</v>
      </c>
      <c r="BA134" s="224">
        <v>86.6</v>
      </c>
      <c r="BB134" s="224">
        <v>66.531899999999993</v>
      </c>
      <c r="BC134" s="224">
        <v>1</v>
      </c>
      <c r="BD134" s="221">
        <v>4.5124637400257201</v>
      </c>
      <c r="BE134" s="224">
        <v>2.4049999999999998E-2</v>
      </c>
      <c r="BF134" s="221">
        <v>4.86522966523864E-2</v>
      </c>
      <c r="BG134" s="221">
        <v>0.122841889454032</v>
      </c>
      <c r="BH134" s="221">
        <v>0.59487229999999991</v>
      </c>
      <c r="BI134" s="221">
        <v>5.7241600000000011E-2</v>
      </c>
      <c r="BJ134" s="221">
        <v>0.23472889999999999</v>
      </c>
      <c r="BK134" s="221">
        <v>0.34718589999999999</v>
      </c>
      <c r="BL134" s="221">
        <v>2.9845200000000002E-2</v>
      </c>
      <c r="BM134" s="221">
        <v>0.34146480000000001</v>
      </c>
      <c r="BN134" s="221">
        <v>0.24328979999999997</v>
      </c>
      <c r="BO134" s="221">
        <v>0.1486845</v>
      </c>
      <c r="BP134" s="221">
        <v>6.2128500000000003E-2</v>
      </c>
      <c r="BQ134" s="221">
        <v>7.5887000000000012E-3</v>
      </c>
      <c r="BR134" s="221">
        <v>1.2122472757753569E-2</v>
      </c>
      <c r="BS134" s="221">
        <v>1.4354568315171875E-3</v>
      </c>
      <c r="BT134" s="221">
        <v>7.6338725901089616E-3</v>
      </c>
      <c r="BU134" s="221">
        <v>1.1261693210393999</v>
      </c>
      <c r="BV134" s="221">
        <v>7.8310729253981597</v>
      </c>
      <c r="BW134" s="221">
        <v>0.394702430846605</v>
      </c>
      <c r="BX134" s="221">
        <v>14.286253143336101</v>
      </c>
      <c r="BY134" s="221">
        <v>1.33435037720034</v>
      </c>
      <c r="BZ134" s="221">
        <v>12.080687342833199</v>
      </c>
      <c r="CA134" s="221">
        <v>1.2849756915339501</v>
      </c>
      <c r="CB134" s="221">
        <v>2.53686544554072</v>
      </c>
      <c r="CC134" s="221">
        <v>0.58191114836546498</v>
      </c>
      <c r="CD134" s="221">
        <v>0.97150209555741796</v>
      </c>
      <c r="CE134" s="221">
        <v>0.25311651299245602</v>
      </c>
      <c r="CF134" s="221">
        <v>1.2034660519698199</v>
      </c>
      <c r="CG134" s="221">
        <v>0.34135121542330299</v>
      </c>
      <c r="CH134" s="221">
        <v>0.103933780385583</v>
      </c>
      <c r="CI134" s="221">
        <v>0.429163453478625</v>
      </c>
      <c r="CJ134" s="221">
        <v>5.61559094719195E-2</v>
      </c>
      <c r="CK134" s="221">
        <v>0.367315171835708</v>
      </c>
      <c r="CL134" s="221">
        <v>6.78102263202012E-2</v>
      </c>
      <c r="CM134" s="221">
        <v>0.15772003352891856</v>
      </c>
      <c r="CN134" s="221">
        <v>2.3911567476948899E-2</v>
      </c>
      <c r="CO134" s="221">
        <v>0.13909891031014199</v>
      </c>
      <c r="CP134" s="221">
        <v>2.68788767812238E-2</v>
      </c>
      <c r="CQ134" s="221">
        <v>0.31359597652975701</v>
      </c>
      <c r="CR134" s="221">
        <v>8.7565632858340306E-2</v>
      </c>
      <c r="CS134" s="221">
        <v>0.29098239731768599</v>
      </c>
      <c r="CT134" s="221">
        <v>2.22306789606035E-2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68"/>
  <sheetViews>
    <sheetView topLeftCell="AU1" zoomScale="80" zoomScaleNormal="80" workbookViewId="0">
      <pane ySplit="1" topLeftCell="A2" activePane="bottomLeft" state="frozen"/>
      <selection pane="bottomLeft" activeCell="BE3" sqref="BE3"/>
    </sheetView>
  </sheetViews>
  <sheetFormatPr defaultRowHeight="14.5" x14ac:dyDescent="0.35"/>
  <cols>
    <col min="1" max="1" width="39" customWidth="1"/>
    <col min="2" max="2" width="20.36328125" style="135" customWidth="1"/>
    <col min="3" max="3" width="39" style="135" customWidth="1"/>
    <col min="9" max="9" width="41.453125" customWidth="1"/>
    <col min="10" max="10" width="31.81640625" customWidth="1"/>
    <col min="11" max="11" width="29" customWidth="1"/>
    <col min="12" max="12" width="20.36328125" customWidth="1"/>
    <col min="13" max="13" width="25.54296875" customWidth="1"/>
    <col min="14" max="16" width="41.453125" customWidth="1"/>
    <col min="46" max="46" width="8.90625"/>
    <col min="66" max="66" width="8.90625" style="146"/>
    <col min="67" max="67" width="8.90625" style="141"/>
    <col min="89" max="91" width="8.90625" style="135"/>
  </cols>
  <sheetData>
    <row r="1" spans="1:97" s="94" customFormat="1" ht="79" customHeight="1" thickBot="1" x14ac:dyDescent="0.4">
      <c r="A1" s="68" t="s">
        <v>0</v>
      </c>
      <c r="B1" s="147" t="s">
        <v>247</v>
      </c>
      <c r="C1" s="147" t="s">
        <v>248</v>
      </c>
      <c r="D1" s="69" t="s">
        <v>1</v>
      </c>
      <c r="E1" s="69" t="s">
        <v>2</v>
      </c>
      <c r="F1" s="70" t="s">
        <v>3</v>
      </c>
      <c r="G1" s="70" t="s">
        <v>4</v>
      </c>
      <c r="H1" s="69" t="s">
        <v>5</v>
      </c>
      <c r="I1" s="69" t="s">
        <v>6</v>
      </c>
      <c r="J1" s="69" t="s">
        <v>7</v>
      </c>
      <c r="K1" s="71" t="s">
        <v>238</v>
      </c>
      <c r="L1" s="72" t="s">
        <v>239</v>
      </c>
      <c r="M1" s="73" t="s">
        <v>10</v>
      </c>
      <c r="N1" s="69" t="s">
        <v>236</v>
      </c>
      <c r="O1" s="69" t="s">
        <v>237</v>
      </c>
      <c r="P1" s="69" t="s">
        <v>149</v>
      </c>
      <c r="Q1" s="74" t="s">
        <v>12</v>
      </c>
      <c r="R1" s="75" t="s">
        <v>13</v>
      </c>
      <c r="S1" s="75" t="s">
        <v>14</v>
      </c>
      <c r="T1" s="76" t="s">
        <v>152</v>
      </c>
      <c r="U1" s="77" t="s">
        <v>16</v>
      </c>
      <c r="V1" s="78" t="s">
        <v>153</v>
      </c>
      <c r="W1" s="77" t="s">
        <v>18</v>
      </c>
      <c r="X1" s="78" t="s">
        <v>154</v>
      </c>
      <c r="Y1" s="77" t="s">
        <v>20</v>
      </c>
      <c r="Z1" s="78" t="s">
        <v>155</v>
      </c>
      <c r="AA1" s="77" t="s">
        <v>22</v>
      </c>
      <c r="AB1" s="78" t="s">
        <v>156</v>
      </c>
      <c r="AC1" s="77" t="s">
        <v>24</v>
      </c>
      <c r="AD1" s="78" t="s">
        <v>157</v>
      </c>
      <c r="AE1" s="77" t="s">
        <v>26</v>
      </c>
      <c r="AF1" s="78" t="s">
        <v>158</v>
      </c>
      <c r="AG1" s="77" t="s">
        <v>28</v>
      </c>
      <c r="AH1" s="78" t="s">
        <v>159</v>
      </c>
      <c r="AI1" s="77" t="s">
        <v>30</v>
      </c>
      <c r="AJ1" s="78" t="s">
        <v>160</v>
      </c>
      <c r="AK1" s="77" t="s">
        <v>32</v>
      </c>
      <c r="AL1" s="78" t="s">
        <v>161</v>
      </c>
      <c r="AM1" s="77" t="s">
        <v>34</v>
      </c>
      <c r="AN1" s="72" t="s">
        <v>162</v>
      </c>
      <c r="AO1" s="79" t="s">
        <v>36</v>
      </c>
      <c r="AP1" s="72" t="s">
        <v>163</v>
      </c>
      <c r="AQ1" s="79" t="s">
        <v>38</v>
      </c>
      <c r="AR1" s="80" t="s">
        <v>39</v>
      </c>
      <c r="AS1" s="72" t="s">
        <v>40</v>
      </c>
      <c r="AT1" s="72" t="s">
        <v>241</v>
      </c>
      <c r="AU1" s="72" t="s">
        <v>41</v>
      </c>
      <c r="AV1" s="79" t="s">
        <v>42</v>
      </c>
      <c r="AW1" s="78" t="s">
        <v>43</v>
      </c>
      <c r="AX1" s="78" t="s">
        <v>44</v>
      </c>
      <c r="AY1" s="81" t="s">
        <v>45</v>
      </c>
      <c r="AZ1" s="76" t="s">
        <v>46</v>
      </c>
      <c r="BA1" s="77" t="s">
        <v>47</v>
      </c>
      <c r="BB1" s="81" t="s">
        <v>48</v>
      </c>
      <c r="BC1" s="72" t="s">
        <v>49</v>
      </c>
      <c r="BD1" s="79" t="s">
        <v>50</v>
      </c>
      <c r="BE1" s="72" t="s">
        <v>51</v>
      </c>
      <c r="BF1" s="79" t="s">
        <v>52</v>
      </c>
      <c r="BG1" s="75" t="s">
        <v>53</v>
      </c>
      <c r="BH1" s="82" t="s">
        <v>54</v>
      </c>
      <c r="BI1" s="74" t="s">
        <v>55</v>
      </c>
      <c r="BJ1" s="81" t="s">
        <v>56</v>
      </c>
      <c r="BK1" s="72" t="s">
        <v>57</v>
      </c>
      <c r="BL1" s="78" t="s">
        <v>58</v>
      </c>
      <c r="BM1" s="83" t="s">
        <v>59</v>
      </c>
      <c r="BN1" s="142" t="s">
        <v>242</v>
      </c>
      <c r="BO1" s="137"/>
      <c r="BP1" s="74" t="s">
        <v>179</v>
      </c>
      <c r="BQ1" s="84" t="s">
        <v>1540</v>
      </c>
      <c r="BR1" s="85" t="s">
        <v>61</v>
      </c>
      <c r="BS1" s="86" t="s">
        <v>62</v>
      </c>
      <c r="BT1" s="85" t="s">
        <v>63</v>
      </c>
      <c r="BU1" s="86" t="s">
        <v>64</v>
      </c>
      <c r="BV1" s="87" t="s">
        <v>65</v>
      </c>
      <c r="BW1" s="88" t="s">
        <v>66</v>
      </c>
      <c r="BX1" s="89" t="s">
        <v>164</v>
      </c>
      <c r="BY1" s="90" t="s">
        <v>165</v>
      </c>
      <c r="BZ1" s="90" t="s">
        <v>166</v>
      </c>
      <c r="CA1" s="90" t="s">
        <v>167</v>
      </c>
      <c r="CB1" s="90" t="s">
        <v>168</v>
      </c>
      <c r="CC1" s="90" t="s">
        <v>169</v>
      </c>
      <c r="CD1" s="90" t="s">
        <v>170</v>
      </c>
      <c r="CE1" s="90" t="s">
        <v>171</v>
      </c>
      <c r="CF1" s="90" t="s">
        <v>172</v>
      </c>
      <c r="CG1" s="90" t="s">
        <v>173</v>
      </c>
      <c r="CH1" s="91" t="s">
        <v>174</v>
      </c>
      <c r="CI1" s="91" t="s">
        <v>175</v>
      </c>
      <c r="CJ1" s="91" t="s">
        <v>176</v>
      </c>
      <c r="CK1" s="133" t="s">
        <v>177</v>
      </c>
      <c r="CL1" s="133" t="s">
        <v>246</v>
      </c>
      <c r="CM1" s="133" t="s">
        <v>240</v>
      </c>
      <c r="CN1" s="91" t="s">
        <v>41</v>
      </c>
      <c r="CO1" s="92" t="s">
        <v>43</v>
      </c>
      <c r="CP1" s="93" t="s">
        <v>67</v>
      </c>
      <c r="CQ1" s="94" t="s">
        <v>243</v>
      </c>
      <c r="CR1" s="94" t="s">
        <v>244</v>
      </c>
      <c r="CS1" s="94" t="s">
        <v>245</v>
      </c>
    </row>
    <row r="2" spans="1:97" s="59" customFormat="1" ht="13" customHeight="1" x14ac:dyDescent="0.35">
      <c r="A2" s="62" t="s">
        <v>68</v>
      </c>
      <c r="B2" s="148"/>
      <c r="C2" s="148"/>
      <c r="D2" s="42">
        <v>8</v>
      </c>
      <c r="E2" s="42" t="s">
        <v>69</v>
      </c>
      <c r="F2" s="43">
        <v>43250</v>
      </c>
      <c r="G2" s="44">
        <v>27</v>
      </c>
      <c r="H2" s="45">
        <v>0.02</v>
      </c>
      <c r="I2" s="42" t="s">
        <v>70</v>
      </c>
      <c r="J2" s="46" t="s">
        <v>71</v>
      </c>
      <c r="K2" s="2" t="s">
        <v>72</v>
      </c>
      <c r="L2" s="47" t="s">
        <v>72</v>
      </c>
      <c r="M2" s="6" t="s">
        <v>72</v>
      </c>
      <c r="N2" s="48" t="s">
        <v>73</v>
      </c>
      <c r="O2" s="48"/>
      <c r="P2" s="48" t="s">
        <v>150</v>
      </c>
      <c r="Q2" s="10" t="s">
        <v>178</v>
      </c>
      <c r="R2" s="49">
        <v>87.824110996751998</v>
      </c>
      <c r="S2" s="49">
        <v>87.300491507571948</v>
      </c>
      <c r="T2" s="11">
        <v>49.885021589193407</v>
      </c>
      <c r="U2" s="8">
        <v>0.49092897331378604</v>
      </c>
      <c r="V2" s="45">
        <v>1.9148536027710581</v>
      </c>
      <c r="W2" s="8">
        <v>4.0385507137283422E-2</v>
      </c>
      <c r="X2" s="45">
        <v>11.801658633793329</v>
      </c>
      <c r="Y2" s="8">
        <v>3.0286065477265298E-2</v>
      </c>
      <c r="Z2" s="45">
        <v>11.54279972390864</v>
      </c>
      <c r="AA2" s="8">
        <v>0.15033630930411709</v>
      </c>
      <c r="AB2" s="45">
        <v>12.125232271149194</v>
      </c>
      <c r="AC2" s="8">
        <v>2.2400517854689155E-2</v>
      </c>
      <c r="AD2" s="45">
        <v>0.12190448663174407</v>
      </c>
      <c r="AE2" s="8">
        <v>1.6516229371301844E-2</v>
      </c>
      <c r="AF2" s="45">
        <v>10.051351004747424</v>
      </c>
      <c r="AG2" s="8">
        <v>7.7746596940661036E-2</v>
      </c>
      <c r="AH2" s="45">
        <v>1.8365939323408027</v>
      </c>
      <c r="AI2" s="8">
        <v>3.9517165174907498E-2</v>
      </c>
      <c r="AJ2" s="45">
        <v>0.38176672562451541</v>
      </c>
      <c r="AK2" s="8">
        <v>1.4589482656448795E-2</v>
      </c>
      <c r="AL2" s="45">
        <v>0.24029732138520743</v>
      </c>
      <c r="AM2" s="8">
        <v>2.9897071834783358E-2</v>
      </c>
      <c r="AN2" s="44">
        <v>104.94425424269599</v>
      </c>
      <c r="AO2" s="50">
        <v>14.549313991826008</v>
      </c>
      <c r="AP2" s="44">
        <v>696.6073783805017</v>
      </c>
      <c r="AQ2" s="50">
        <v>36.255453463346996</v>
      </c>
      <c r="AR2" s="50"/>
      <c r="AS2" s="44"/>
      <c r="AT2" s="44" t="str">
        <f>IF(AR2&gt;0, 100*AR2/AS2, "" )</f>
        <v/>
      </c>
      <c r="AU2" s="44">
        <v>183.6554519234069</v>
      </c>
      <c r="AV2" s="50">
        <v>102.29957617492417</v>
      </c>
      <c r="AW2" s="45">
        <v>98.130769999999998</v>
      </c>
      <c r="AX2" s="45">
        <v>6.6378801146131821</v>
      </c>
      <c r="AY2" s="44">
        <v>734.60977969887199</v>
      </c>
      <c r="AZ2" s="12" t="s">
        <v>178</v>
      </c>
      <c r="BA2" s="9" t="s">
        <v>178</v>
      </c>
      <c r="BB2" s="47" t="s">
        <v>178</v>
      </c>
      <c r="BC2" s="47" t="s">
        <v>178</v>
      </c>
      <c r="BD2" s="51" t="s">
        <v>178</v>
      </c>
      <c r="BE2" s="47" t="s">
        <v>178</v>
      </c>
      <c r="BF2" s="51" t="s">
        <v>178</v>
      </c>
      <c r="BG2" s="49" t="s">
        <v>178</v>
      </c>
      <c r="BH2" s="52" t="s">
        <v>178</v>
      </c>
      <c r="BI2" s="13">
        <v>65.191237043509361</v>
      </c>
      <c r="BJ2" s="44">
        <v>1140.3369344521921</v>
      </c>
      <c r="BK2" s="44">
        <v>117.3802341979067</v>
      </c>
      <c r="BL2" s="45">
        <v>0.78600000000000003</v>
      </c>
      <c r="BM2" s="7">
        <v>0.27226463104325704</v>
      </c>
      <c r="BN2" s="143">
        <v>0.27226463104325704</v>
      </c>
      <c r="BO2" s="138"/>
      <c r="BP2" s="10" t="s">
        <v>178</v>
      </c>
      <c r="BQ2" s="9" t="s">
        <v>178</v>
      </c>
      <c r="BR2" s="53" t="s">
        <v>178</v>
      </c>
      <c r="BS2" s="54" t="s">
        <v>178</v>
      </c>
      <c r="BT2" s="53" t="s">
        <v>178</v>
      </c>
      <c r="BU2" s="54" t="s">
        <v>178</v>
      </c>
      <c r="BV2" s="12">
        <v>2.6256990200925761</v>
      </c>
      <c r="BW2" s="55">
        <v>2.8636925015868711</v>
      </c>
      <c r="BX2" s="32">
        <v>52.437349999999995</v>
      </c>
      <c r="BY2" s="56">
        <v>2.35398</v>
      </c>
      <c r="BZ2" s="56">
        <v>14.7347</v>
      </c>
      <c r="CA2" s="56">
        <v>6.4230099999999997</v>
      </c>
      <c r="CB2" s="56">
        <v>6.4993650000000001</v>
      </c>
      <c r="CC2" s="56">
        <v>0.1087185</v>
      </c>
      <c r="CD2" s="56">
        <v>12.4697</v>
      </c>
      <c r="CE2" s="56">
        <v>2.2913199999999998</v>
      </c>
      <c r="CF2" s="56">
        <v>0.47829949999999999</v>
      </c>
      <c r="CG2" s="56">
        <v>0.29833600000000005</v>
      </c>
      <c r="CH2" s="57">
        <v>130.87499999999997</v>
      </c>
      <c r="CI2" s="57">
        <v>868.73256000000015</v>
      </c>
      <c r="CJ2" s="57">
        <v>0</v>
      </c>
      <c r="CK2" s="134">
        <f>IF(CJ2=0, CI2, CJ2)</f>
        <v>868.73256000000015</v>
      </c>
      <c r="CL2" s="134">
        <f>CK2*CQ2</f>
        <v>696.60737838050193</v>
      </c>
      <c r="CM2" s="134">
        <f>IF(CJ2=0, CJ2, CI2-CJ2)</f>
        <v>0</v>
      </c>
      <c r="CN2" s="57">
        <v>229.035</v>
      </c>
      <c r="CO2" s="33">
        <v>98.347650000000002</v>
      </c>
      <c r="CP2" s="58">
        <v>1</v>
      </c>
      <c r="CQ2" s="59">
        <f>AN2/CH2</f>
        <v>0.80186631704065725</v>
      </c>
      <c r="CR2" s="59">
        <f>AP2/CI2</f>
        <v>0.80186631704065703</v>
      </c>
      <c r="CS2" s="59">
        <f>100*(1/CR2-1)</f>
        <v>24.709066679664126</v>
      </c>
    </row>
    <row r="3" spans="1:97" s="59" customFormat="1" ht="13" customHeight="1" x14ac:dyDescent="0.35">
      <c r="A3" s="62" t="s">
        <v>74</v>
      </c>
      <c r="B3" s="148"/>
      <c r="C3" s="148"/>
      <c r="D3" s="42">
        <v>8</v>
      </c>
      <c r="E3" s="42" t="s">
        <v>69</v>
      </c>
      <c r="F3" s="43">
        <v>43250</v>
      </c>
      <c r="G3" s="44">
        <v>27</v>
      </c>
      <c r="H3" s="45">
        <v>0.02</v>
      </c>
      <c r="I3" s="42" t="s">
        <v>70</v>
      </c>
      <c r="J3" s="46" t="s">
        <v>71</v>
      </c>
      <c r="K3" s="2" t="s">
        <v>72</v>
      </c>
      <c r="L3" s="47" t="s">
        <v>72</v>
      </c>
      <c r="M3" s="6" t="s">
        <v>72</v>
      </c>
      <c r="N3" s="48" t="s">
        <v>73</v>
      </c>
      <c r="O3" s="48"/>
      <c r="P3" s="48" t="s">
        <v>150</v>
      </c>
      <c r="Q3" s="10" t="s">
        <v>178</v>
      </c>
      <c r="R3" s="49">
        <v>87.824110996751998</v>
      </c>
      <c r="S3" s="49">
        <v>87.33448943181341</v>
      </c>
      <c r="T3" s="11">
        <v>50.105991519305213</v>
      </c>
      <c r="U3" s="8">
        <v>0.49085157101086652</v>
      </c>
      <c r="V3" s="45">
        <v>1.7985659891133752</v>
      </c>
      <c r="W3" s="8">
        <v>3.9590484193860895E-2</v>
      </c>
      <c r="X3" s="45">
        <v>11.723539758326737</v>
      </c>
      <c r="Y3" s="8">
        <v>3.0106812129467354E-2</v>
      </c>
      <c r="Z3" s="45">
        <v>11.544435697486156</v>
      </c>
      <c r="AA3" s="8">
        <v>0.15099833281419453</v>
      </c>
      <c r="AB3" s="45">
        <v>12.112852786932587</v>
      </c>
      <c r="AC3" s="8">
        <v>2.245311069702546E-2</v>
      </c>
      <c r="AD3" s="45">
        <v>0.12140947541574246</v>
      </c>
      <c r="AE3" s="8">
        <v>1.612451383944017E-2</v>
      </c>
      <c r="AF3" s="45">
        <v>9.9355093022039842</v>
      </c>
      <c r="AG3" s="8">
        <v>7.712136062802126E-2</v>
      </c>
      <c r="AH3" s="45">
        <v>2.0127884932560285</v>
      </c>
      <c r="AI3" s="8">
        <v>4.1033310060065373E-2</v>
      </c>
      <c r="AJ3" s="45">
        <v>0.29499492373742392</v>
      </c>
      <c r="AK3" s="8">
        <v>1.3748164672051708E-2</v>
      </c>
      <c r="AL3" s="45">
        <v>0.25536125201079724</v>
      </c>
      <c r="AM3" s="8">
        <v>2.7885704080831068E-2</v>
      </c>
      <c r="AN3" s="44">
        <v>99.901635688207278</v>
      </c>
      <c r="AO3" s="50">
        <v>14.346873901183448</v>
      </c>
      <c r="AP3" s="44">
        <v>642.18803010338934</v>
      </c>
      <c r="AQ3" s="50">
        <v>35.517043849307086</v>
      </c>
      <c r="AR3" s="50"/>
      <c r="AS3" s="44"/>
      <c r="AT3" s="44" t="str">
        <f t="shared" ref="AT3:AT65" si="0">IF(AR3&gt;0, 100*AR3/AS3, "" )</f>
        <v/>
      </c>
      <c r="AU3" s="44">
        <v>203.41835632802682</v>
      </c>
      <c r="AV3" s="50">
        <v>101.45571889202868</v>
      </c>
      <c r="AW3" s="45">
        <v>98.436131500000016</v>
      </c>
      <c r="AX3" s="45">
        <v>6.4282033590286378</v>
      </c>
      <c r="AY3" s="44">
        <v>699.31144981745103</v>
      </c>
      <c r="AZ3" s="12" t="s">
        <v>178</v>
      </c>
      <c r="BA3" s="9" t="s">
        <v>178</v>
      </c>
      <c r="BB3" s="47" t="s">
        <v>178</v>
      </c>
      <c r="BC3" s="47" t="s">
        <v>178</v>
      </c>
      <c r="BD3" s="51" t="s">
        <v>178</v>
      </c>
      <c r="BE3" s="47" t="s">
        <v>178</v>
      </c>
      <c r="BF3" s="51" t="s">
        <v>178</v>
      </c>
      <c r="BG3" s="49" t="s">
        <v>178</v>
      </c>
      <c r="BH3" s="52" t="s">
        <v>178</v>
      </c>
      <c r="BI3" s="13">
        <v>65.164836481655755</v>
      </c>
      <c r="BJ3" s="44">
        <v>1140.3369344521921</v>
      </c>
      <c r="BK3" s="44">
        <v>117.13140656515293</v>
      </c>
      <c r="BL3" s="45">
        <v>0.78449999999999998</v>
      </c>
      <c r="BM3" s="7">
        <v>0.27469725940089229</v>
      </c>
      <c r="BN3" s="143">
        <v>0.27469725940089229</v>
      </c>
      <c r="BO3" s="138"/>
      <c r="BP3" s="10" t="s">
        <v>178</v>
      </c>
      <c r="BQ3" s="9" t="s">
        <v>178</v>
      </c>
      <c r="BR3" s="53" t="s">
        <v>178</v>
      </c>
      <c r="BS3" s="54" t="s">
        <v>178</v>
      </c>
      <c r="BT3" s="53" t="s">
        <v>178</v>
      </c>
      <c r="BU3" s="54" t="s">
        <v>178</v>
      </c>
      <c r="BV3" s="12">
        <v>2.6206680900952048</v>
      </c>
      <c r="BW3" s="55">
        <v>2.8562243295288048</v>
      </c>
      <c r="BX3" s="32">
        <v>52.924300000000002</v>
      </c>
      <c r="BY3" s="56">
        <v>2.223465</v>
      </c>
      <c r="BZ3" s="56">
        <v>14.711399999999999</v>
      </c>
      <c r="CA3" s="56">
        <v>6.3647349999999996</v>
      </c>
      <c r="CB3" s="56">
        <v>6.4602000000000004</v>
      </c>
      <c r="CC3" s="56">
        <v>0.109474</v>
      </c>
      <c r="CD3" s="56">
        <v>12.3856</v>
      </c>
      <c r="CE3" s="56">
        <v>2.5274200000000002</v>
      </c>
      <c r="CF3" s="56">
        <v>0.37291050000000003</v>
      </c>
      <c r="CG3" s="56">
        <v>0.31861850000000003</v>
      </c>
      <c r="CH3" s="57">
        <v>125.185</v>
      </c>
      <c r="CI3" s="57">
        <v>804.71463750000009</v>
      </c>
      <c r="CJ3" s="57">
        <v>0</v>
      </c>
      <c r="CK3" s="134">
        <f t="shared" ref="CK3:CK65" si="1">IF(CJ3=0, CI3, CJ3)</f>
        <v>804.71463750000009</v>
      </c>
      <c r="CL3" s="134">
        <f t="shared" ref="CL3:CL65" si="2">CK3*CQ3</f>
        <v>642.18803010338922</v>
      </c>
      <c r="CM3" s="134">
        <f t="shared" ref="CM3:CM65" si="3">IF(CJ3=0, CJ3, CI3-CJ3)</f>
        <v>0</v>
      </c>
      <c r="CN3" s="57">
        <v>254.89999999999998</v>
      </c>
      <c r="CO3" s="33">
        <v>98.637</v>
      </c>
      <c r="CP3" s="58">
        <v>1</v>
      </c>
      <c r="CQ3" s="59">
        <f t="shared" ref="CQ3:CQ65" si="4">AN3/CH3</f>
        <v>0.79803199814839854</v>
      </c>
      <c r="CR3" s="59">
        <f t="shared" ref="CR3:CR65" si="5">AP3/CI3</f>
        <v>0.79803199814839865</v>
      </c>
      <c r="CS3" s="59">
        <f t="shared" ref="CS3:CS65" si="6">100*(1/CR3-1)</f>
        <v>25.30825860619743</v>
      </c>
    </row>
    <row r="4" spans="1:97" s="59" customFormat="1" ht="13" customHeight="1" x14ac:dyDescent="0.35">
      <c r="A4" s="62" t="s">
        <v>75</v>
      </c>
      <c r="B4" s="148"/>
      <c r="C4" s="148"/>
      <c r="D4" s="42">
        <v>8</v>
      </c>
      <c r="E4" s="42" t="s">
        <v>69</v>
      </c>
      <c r="F4" s="43">
        <v>43250</v>
      </c>
      <c r="G4" s="44">
        <v>27</v>
      </c>
      <c r="H4" s="45">
        <v>0.02</v>
      </c>
      <c r="I4" s="42" t="s">
        <v>70</v>
      </c>
      <c r="J4" s="46" t="s">
        <v>71</v>
      </c>
      <c r="K4" s="2" t="s">
        <v>72</v>
      </c>
      <c r="L4" s="47" t="s">
        <v>72</v>
      </c>
      <c r="M4" s="6" t="s">
        <v>72</v>
      </c>
      <c r="N4" s="48" t="s">
        <v>73</v>
      </c>
      <c r="O4" s="48"/>
      <c r="P4" s="48" t="s">
        <v>150</v>
      </c>
      <c r="Q4" s="10" t="s">
        <v>178</v>
      </c>
      <c r="R4" s="49">
        <v>82.453497405581544</v>
      </c>
      <c r="S4" s="49">
        <v>81.989923296507854</v>
      </c>
      <c r="T4" s="11">
        <v>50.910056719263366</v>
      </c>
      <c r="U4" s="8">
        <v>0.50652502742320604</v>
      </c>
      <c r="V4" s="45">
        <v>2.1665348482622666</v>
      </c>
      <c r="W4" s="8">
        <v>4.6665210750205785E-2</v>
      </c>
      <c r="X4" s="45">
        <v>13.858698250081536</v>
      </c>
      <c r="Y4" s="8">
        <v>3.5627317819888364E-2</v>
      </c>
      <c r="Z4" s="45">
        <v>11.560204470579579</v>
      </c>
      <c r="AA4" s="8">
        <v>0.12277688561046102</v>
      </c>
      <c r="AB4" s="45">
        <v>7.9431248686521405</v>
      </c>
      <c r="AC4" s="8">
        <v>1.4956864412047639E-2</v>
      </c>
      <c r="AD4" s="45">
        <v>0.15754792551050295</v>
      </c>
      <c r="AE4" s="8">
        <v>1.6324328301770764E-2</v>
      </c>
      <c r="AF4" s="45">
        <v>10.546177854475355</v>
      </c>
      <c r="AG4" s="8">
        <v>8.5834603325125089E-2</v>
      </c>
      <c r="AH4" s="45">
        <v>2.0491265216079428</v>
      </c>
      <c r="AI4" s="8">
        <v>4.5737016243919688E-2</v>
      </c>
      <c r="AJ4" s="45">
        <v>0.43150068770392525</v>
      </c>
      <c r="AK4" s="8">
        <v>1.7133403631350293E-2</v>
      </c>
      <c r="AL4" s="45">
        <v>0.25940215760805746</v>
      </c>
      <c r="AM4" s="8">
        <v>3.1134614265828291E-2</v>
      </c>
      <c r="AN4" s="44">
        <v>115.00658909267405</v>
      </c>
      <c r="AO4" s="50">
        <v>17.294345847989046</v>
      </c>
      <c r="AP4" s="44">
        <v>980.40878482596361</v>
      </c>
      <c r="AQ4" s="50">
        <v>44.589383697398759</v>
      </c>
      <c r="AR4" s="50"/>
      <c r="AS4" s="44"/>
      <c r="AT4" s="44" t="str">
        <f t="shared" si="0"/>
        <v/>
      </c>
      <c r="AU4" s="44">
        <v>80.84158863477802</v>
      </c>
      <c r="AV4" s="50">
        <v>-41.24190233315246</v>
      </c>
      <c r="AW4" s="45">
        <v>99.094396500000016</v>
      </c>
      <c r="AX4" s="45">
        <v>8.5248053399439172</v>
      </c>
      <c r="AY4" s="44">
        <v>805.04612364871832</v>
      </c>
      <c r="AZ4" s="12" t="s">
        <v>178</v>
      </c>
      <c r="BA4" s="9" t="s">
        <v>178</v>
      </c>
      <c r="BB4" s="47" t="s">
        <v>178</v>
      </c>
      <c r="BC4" s="47" t="s">
        <v>178</v>
      </c>
      <c r="BD4" s="51" t="s">
        <v>178</v>
      </c>
      <c r="BE4" s="47" t="s">
        <v>178</v>
      </c>
      <c r="BF4" s="51" t="s">
        <v>178</v>
      </c>
      <c r="BG4" s="49" t="s">
        <v>178</v>
      </c>
      <c r="BH4" s="52" t="s">
        <v>178</v>
      </c>
      <c r="BI4" s="13">
        <v>55.056835668931882</v>
      </c>
      <c r="BJ4" s="44">
        <v>1140.3369344521921</v>
      </c>
      <c r="BK4" s="44">
        <v>33.319875407715926</v>
      </c>
      <c r="BL4" s="45">
        <v>0.92549999999999999</v>
      </c>
      <c r="BM4" s="7">
        <v>8.0497028633171208E-2</v>
      </c>
      <c r="BN4" s="143">
        <v>8.0497028633171208E-2</v>
      </c>
      <c r="BO4" s="138"/>
      <c r="BP4" s="10" t="s">
        <v>178</v>
      </c>
      <c r="BQ4" s="9" t="s">
        <v>178</v>
      </c>
      <c r="BR4" s="53" t="s">
        <v>178</v>
      </c>
      <c r="BS4" s="54" t="s">
        <v>178</v>
      </c>
      <c r="BT4" s="53" t="s">
        <v>178</v>
      </c>
      <c r="BU4" s="54" t="s">
        <v>178</v>
      </c>
      <c r="BV4" s="12">
        <v>2.6671883627407769</v>
      </c>
      <c r="BW4" s="55">
        <v>2.9154940377895722</v>
      </c>
      <c r="BX4" s="32">
        <v>51.714749999999995</v>
      </c>
      <c r="BY4" s="56">
        <v>2.3123849999999999</v>
      </c>
      <c r="BZ4" s="56">
        <v>14.85125</v>
      </c>
      <c r="CA4" s="56">
        <v>9.4820700000000002</v>
      </c>
      <c r="CB4" s="56">
        <v>6.35405</v>
      </c>
      <c r="CC4" s="56">
        <v>0.148894</v>
      </c>
      <c r="CD4" s="56">
        <v>11.2789</v>
      </c>
      <c r="CE4" s="56">
        <v>2.19293</v>
      </c>
      <c r="CF4" s="56">
        <v>0.46018650000000005</v>
      </c>
      <c r="CG4" s="56">
        <v>0.27802899999999997</v>
      </c>
      <c r="CH4" s="57">
        <v>123.035</v>
      </c>
      <c r="CI4" s="57">
        <v>1048.8494249999999</v>
      </c>
      <c r="CJ4" s="57">
        <v>0</v>
      </c>
      <c r="CK4" s="134">
        <f t="shared" si="1"/>
        <v>1048.8494249999999</v>
      </c>
      <c r="CL4" s="134">
        <f t="shared" si="2"/>
        <v>980.40878482596361</v>
      </c>
      <c r="CM4" s="134">
        <f t="shared" si="3"/>
        <v>0</v>
      </c>
      <c r="CN4" s="57">
        <v>86.484999999999999</v>
      </c>
      <c r="CO4" s="33">
        <v>99.356300000000005</v>
      </c>
      <c r="CP4" s="58">
        <v>1</v>
      </c>
      <c r="CQ4" s="59">
        <f t="shared" si="4"/>
        <v>0.93474693455255864</v>
      </c>
      <c r="CR4" s="59">
        <f t="shared" si="5"/>
        <v>0.93474693455255864</v>
      </c>
      <c r="CS4" s="59">
        <f t="shared" si="6"/>
        <v>6.9808268992801237</v>
      </c>
    </row>
    <row r="5" spans="1:97" s="59" customFormat="1" ht="13" customHeight="1" x14ac:dyDescent="0.35">
      <c r="A5" s="62" t="s">
        <v>76</v>
      </c>
      <c r="B5" s="148"/>
      <c r="C5" s="148"/>
      <c r="D5" s="42">
        <v>8</v>
      </c>
      <c r="E5" s="42" t="s">
        <v>69</v>
      </c>
      <c r="F5" s="43">
        <v>43250</v>
      </c>
      <c r="G5" s="44">
        <v>27</v>
      </c>
      <c r="H5" s="45">
        <v>0.02</v>
      </c>
      <c r="I5" s="42" t="s">
        <v>70</v>
      </c>
      <c r="J5" s="46" t="s">
        <v>71</v>
      </c>
      <c r="K5" s="2" t="s">
        <v>72</v>
      </c>
      <c r="L5" s="47" t="s">
        <v>72</v>
      </c>
      <c r="M5" s="6" t="s">
        <v>72</v>
      </c>
      <c r="N5" s="48" t="s">
        <v>73</v>
      </c>
      <c r="O5" s="48"/>
      <c r="P5" s="48" t="s">
        <v>150</v>
      </c>
      <c r="Q5" s="10" t="s">
        <v>178</v>
      </c>
      <c r="R5" s="49">
        <v>80.697706535115685</v>
      </c>
      <c r="S5" s="49">
        <v>79.238212431830789</v>
      </c>
      <c r="T5" s="11">
        <v>51.399839876637543</v>
      </c>
      <c r="U5" s="8">
        <v>0.50859062161295443</v>
      </c>
      <c r="V5" s="45">
        <v>2.3355355278294141</v>
      </c>
      <c r="W5" s="8">
        <v>4.8327601802504588E-2</v>
      </c>
      <c r="X5" s="45">
        <v>13.821594917055771</v>
      </c>
      <c r="Y5" s="8">
        <v>3.6032621516866058E-2</v>
      </c>
      <c r="Z5" s="45">
        <v>11.5382277085765</v>
      </c>
      <c r="AA5" s="8">
        <v>0.11538458473130671</v>
      </c>
      <c r="AB5" s="45">
        <v>7.0015903989353454</v>
      </c>
      <c r="AC5" s="8">
        <v>1.3637907826758236E-2</v>
      </c>
      <c r="AD5" s="45">
        <v>0.15650495805042466</v>
      </c>
      <c r="AE5" s="8">
        <v>1.684525465479941E-2</v>
      </c>
      <c r="AF5" s="45">
        <v>10.650363042713513</v>
      </c>
      <c r="AG5" s="8">
        <v>8.7131259074221812E-2</v>
      </c>
      <c r="AH5" s="45">
        <v>2.3004222359591266</v>
      </c>
      <c r="AI5" s="8">
        <v>4.902866907277327E-2</v>
      </c>
      <c r="AJ5" s="45">
        <v>0.41233037024823421</v>
      </c>
      <c r="AK5" s="8">
        <v>1.6801184363467777E-2</v>
      </c>
      <c r="AL5" s="45">
        <v>0.22974125252273875</v>
      </c>
      <c r="AM5" s="8">
        <v>3.2684139290147428E-2</v>
      </c>
      <c r="AN5" s="44">
        <v>119.13698292968201</v>
      </c>
      <c r="AO5" s="50">
        <v>17.240074525788422</v>
      </c>
      <c r="AP5" s="44">
        <v>1248.8825612595451</v>
      </c>
      <c r="AQ5" s="50">
        <v>48.12106863265992</v>
      </c>
      <c r="AR5" s="50"/>
      <c r="AS5" s="44"/>
      <c r="AT5" s="44" t="str">
        <f t="shared" si="0"/>
        <v/>
      </c>
      <c r="AU5" s="44">
        <v>170.47757052439943</v>
      </c>
      <c r="AV5" s="50">
        <v>117.9822417552506</v>
      </c>
      <c r="AW5" s="45">
        <v>99.909524000000005</v>
      </c>
      <c r="AX5" s="45">
        <v>10.482744573082488</v>
      </c>
      <c r="AY5" s="44">
        <v>833.95888050777398</v>
      </c>
      <c r="AZ5" s="12" t="s">
        <v>178</v>
      </c>
      <c r="BA5" s="9" t="s">
        <v>178</v>
      </c>
      <c r="BB5" s="47" t="s">
        <v>178</v>
      </c>
      <c r="BC5" s="47" t="s">
        <v>178</v>
      </c>
      <c r="BD5" s="51" t="s">
        <v>178</v>
      </c>
      <c r="BE5" s="47" t="s">
        <v>178</v>
      </c>
      <c r="BF5" s="51" t="s">
        <v>178</v>
      </c>
      <c r="BG5" s="49" t="s">
        <v>178</v>
      </c>
      <c r="BH5" s="52" t="s">
        <v>178</v>
      </c>
      <c r="BI5" s="13">
        <v>51.966504978151569</v>
      </c>
      <c r="BJ5" s="44">
        <v>1140.3369344521921</v>
      </c>
      <c r="BK5" s="44">
        <v>14.395032566408418</v>
      </c>
      <c r="BL5" s="45">
        <v>0.95699999999999996</v>
      </c>
      <c r="BM5" s="7">
        <v>4.4932079414838011E-2</v>
      </c>
      <c r="BN5" s="143">
        <v>4.4932079414838011E-2</v>
      </c>
      <c r="BO5" s="138"/>
      <c r="BP5" s="10" t="s">
        <v>178</v>
      </c>
      <c r="BQ5" s="9" t="s">
        <v>178</v>
      </c>
      <c r="BR5" s="53" t="s">
        <v>178</v>
      </c>
      <c r="BS5" s="54" t="s">
        <v>178</v>
      </c>
      <c r="BT5" s="53" t="s">
        <v>178</v>
      </c>
      <c r="BU5" s="54" t="s">
        <v>178</v>
      </c>
      <c r="BV5" s="12">
        <v>2.6773737952562091</v>
      </c>
      <c r="BW5" s="55">
        <v>2.9291404542583162</v>
      </c>
      <c r="BX5" s="32">
        <v>52.0974</v>
      </c>
      <c r="BY5" s="56">
        <v>2.4355899999999999</v>
      </c>
      <c r="BZ5" s="56">
        <v>14.442399999999999</v>
      </c>
      <c r="CA5" s="56">
        <v>10.6061</v>
      </c>
      <c r="CB5" s="56">
        <v>5.95838</v>
      </c>
      <c r="CC5" s="56">
        <v>0.14558299999999999</v>
      </c>
      <c r="CD5" s="56">
        <v>11.116899999999999</v>
      </c>
      <c r="CE5" s="56">
        <v>2.4045999999999998</v>
      </c>
      <c r="CF5" s="56">
        <v>0.43466300000000002</v>
      </c>
      <c r="CG5" s="56">
        <v>0.23767199999999999</v>
      </c>
      <c r="CH5" s="57">
        <v>124.38</v>
      </c>
      <c r="CI5" s="57">
        <v>1303.8437700000002</v>
      </c>
      <c r="CJ5" s="57">
        <v>0</v>
      </c>
      <c r="CK5" s="134">
        <f t="shared" si="1"/>
        <v>1303.8437700000002</v>
      </c>
      <c r="CL5" s="134">
        <f t="shared" si="2"/>
        <v>1248.8825612595454</v>
      </c>
      <c r="CM5" s="134">
        <f t="shared" si="3"/>
        <v>0</v>
      </c>
      <c r="CN5" s="57">
        <v>177.98000000000002</v>
      </c>
      <c r="CO5" s="33">
        <v>100.235</v>
      </c>
      <c r="CP5" s="58">
        <v>1</v>
      </c>
      <c r="CQ5" s="59">
        <f t="shared" si="4"/>
        <v>0.95784678348353436</v>
      </c>
      <c r="CR5" s="59">
        <f t="shared" si="5"/>
        <v>0.95784678348353425</v>
      </c>
      <c r="CS5" s="59">
        <f t="shared" si="6"/>
        <v>4.4008308263208118</v>
      </c>
    </row>
    <row r="6" spans="1:97" s="59" customFormat="1" ht="13" customHeight="1" x14ac:dyDescent="0.35">
      <c r="A6" s="62" t="s">
        <v>77</v>
      </c>
      <c r="B6" s="148"/>
      <c r="C6" s="148"/>
      <c r="D6" s="42">
        <v>8</v>
      </c>
      <c r="E6" s="42" t="s">
        <v>69</v>
      </c>
      <c r="F6" s="43">
        <v>43250</v>
      </c>
      <c r="G6" s="44">
        <v>27</v>
      </c>
      <c r="H6" s="45">
        <v>0.02</v>
      </c>
      <c r="I6" s="42" t="s">
        <v>70</v>
      </c>
      <c r="J6" s="46" t="s">
        <v>71</v>
      </c>
      <c r="K6" s="2" t="s">
        <v>72</v>
      </c>
      <c r="L6" s="47" t="s">
        <v>72</v>
      </c>
      <c r="M6" s="6" t="s">
        <v>72</v>
      </c>
      <c r="N6" s="48" t="s">
        <v>73</v>
      </c>
      <c r="O6" s="48"/>
      <c r="P6" s="48" t="s">
        <v>150</v>
      </c>
      <c r="Q6" s="10" t="s">
        <v>178</v>
      </c>
      <c r="R6" s="49">
        <v>88.241274466530157</v>
      </c>
      <c r="S6" s="49">
        <v>86.198903402980108</v>
      </c>
      <c r="T6" s="11">
        <v>48.551507451208941</v>
      </c>
      <c r="U6" s="8">
        <v>0.48671915189687942</v>
      </c>
      <c r="V6" s="45">
        <v>2.0422985171609036</v>
      </c>
      <c r="W6" s="8">
        <v>4.0506948789369362E-2</v>
      </c>
      <c r="X6" s="45">
        <v>12.450494055969617</v>
      </c>
      <c r="Y6" s="8">
        <v>3.080949457114018E-2</v>
      </c>
      <c r="Z6" s="45">
        <v>11.54726621054219</v>
      </c>
      <c r="AA6" s="8">
        <v>0.14893086595046789</v>
      </c>
      <c r="AB6" s="45">
        <v>12.60303920319736</v>
      </c>
      <c r="AC6" s="8">
        <v>2.4193046115241715E-2</v>
      </c>
      <c r="AD6" s="45">
        <v>0.11340527392588802</v>
      </c>
      <c r="AE6" s="8">
        <v>1.6851229868469479E-2</v>
      </c>
      <c r="AF6" s="45">
        <v>9.9846820379527426</v>
      </c>
      <c r="AG6" s="8">
        <v>7.6802773316854769E-2</v>
      </c>
      <c r="AH6" s="45">
        <v>2.0131945088082417</v>
      </c>
      <c r="AI6" s="8">
        <v>4.0899858321497361E-2</v>
      </c>
      <c r="AJ6" s="45">
        <v>0.38537721404903535</v>
      </c>
      <c r="AK6" s="8">
        <v>1.4034282004023723E-2</v>
      </c>
      <c r="AL6" s="45">
        <v>0.23885358579080837</v>
      </c>
      <c r="AM6" s="8">
        <v>2.7727796213697573E-2</v>
      </c>
      <c r="AN6" s="44">
        <v>142.40457059179161</v>
      </c>
      <c r="AO6" s="50">
        <v>14.416611513001206</v>
      </c>
      <c r="AP6" s="44">
        <v>448.53331092064826</v>
      </c>
      <c r="AQ6" s="50">
        <v>31.463580134468362</v>
      </c>
      <c r="AR6" s="50"/>
      <c r="AS6" s="44"/>
      <c r="AT6" s="44" t="str">
        <f t="shared" si="0"/>
        <v/>
      </c>
      <c r="AU6" s="44">
        <v>107.88153243002114</v>
      </c>
      <c r="AV6" s="50">
        <v>101.50605750800419</v>
      </c>
      <c r="AW6" s="45">
        <v>97.698414999999997</v>
      </c>
      <c r="AX6" s="45">
        <v>3.1497114808652236</v>
      </c>
      <c r="AY6" s="44">
        <v>996.83199414254136</v>
      </c>
      <c r="AZ6" s="12" t="s">
        <v>178</v>
      </c>
      <c r="BA6" s="9" t="s">
        <v>178</v>
      </c>
      <c r="BB6" s="47" t="s">
        <v>178</v>
      </c>
      <c r="BC6" s="47" t="s">
        <v>178</v>
      </c>
      <c r="BD6" s="51" t="s">
        <v>178</v>
      </c>
      <c r="BE6" s="47" t="s">
        <v>178</v>
      </c>
      <c r="BF6" s="51" t="s">
        <v>178</v>
      </c>
      <c r="BG6" s="49" t="s">
        <v>178</v>
      </c>
      <c r="BH6" s="52" t="s">
        <v>178</v>
      </c>
      <c r="BI6" s="13">
        <v>66.054377938952584</v>
      </c>
      <c r="BJ6" s="44">
        <v>1140.3369344521921</v>
      </c>
      <c r="BK6" s="44">
        <v>126.98415353207497</v>
      </c>
      <c r="BL6" s="45">
        <v>0.77</v>
      </c>
      <c r="BM6" s="7">
        <v>0.29870129870129869</v>
      </c>
      <c r="BN6" s="143">
        <v>0.29870129870129869</v>
      </c>
      <c r="BO6" s="138"/>
      <c r="BP6" s="10" t="s">
        <v>178</v>
      </c>
      <c r="BQ6" s="9" t="s">
        <v>178</v>
      </c>
      <c r="BR6" s="53" t="s">
        <v>178</v>
      </c>
      <c r="BS6" s="54" t="s">
        <v>178</v>
      </c>
      <c r="BT6" s="53" t="s">
        <v>178</v>
      </c>
      <c r="BU6" s="54" t="s">
        <v>178</v>
      </c>
      <c r="BV6" s="12">
        <v>2.633999884512225</v>
      </c>
      <c r="BW6" s="55">
        <v>2.87962157071934</v>
      </c>
      <c r="BX6" s="32">
        <v>50.7363</v>
      </c>
      <c r="BY6" s="56">
        <v>2.5438299999999998</v>
      </c>
      <c r="BZ6" s="56">
        <v>15.8108</v>
      </c>
      <c r="CA6" s="56">
        <v>6.5344800000000003</v>
      </c>
      <c r="CB6" s="56">
        <v>6.0076099999999997</v>
      </c>
      <c r="CC6" s="56">
        <v>9.8399E-2</v>
      </c>
      <c r="CD6" s="56">
        <v>12.5893</v>
      </c>
      <c r="CE6" s="56">
        <v>2.5526399999999998</v>
      </c>
      <c r="CF6" s="56">
        <v>0.49149999999999999</v>
      </c>
      <c r="CG6" s="56">
        <v>0.301867</v>
      </c>
      <c r="CH6" s="57">
        <v>180.3</v>
      </c>
      <c r="CI6" s="57">
        <v>567.89297999999997</v>
      </c>
      <c r="CJ6" s="57">
        <v>0</v>
      </c>
      <c r="CK6" s="134">
        <f t="shared" si="1"/>
        <v>567.89297999999997</v>
      </c>
      <c r="CL6" s="134">
        <f t="shared" si="2"/>
        <v>448.53331092064832</v>
      </c>
      <c r="CM6" s="134">
        <f t="shared" si="3"/>
        <v>0</v>
      </c>
      <c r="CN6" s="57">
        <v>136.59</v>
      </c>
      <c r="CO6" s="33">
        <v>97.840199999999996</v>
      </c>
      <c r="CP6" s="58">
        <v>1</v>
      </c>
      <c r="CQ6" s="59">
        <f t="shared" si="4"/>
        <v>0.7898201363937416</v>
      </c>
      <c r="CR6" s="59">
        <f t="shared" si="5"/>
        <v>0.78982013639374149</v>
      </c>
      <c r="CS6" s="59">
        <f t="shared" si="6"/>
        <v>26.611104721376666</v>
      </c>
    </row>
    <row r="7" spans="1:97" s="59" customFormat="1" ht="13" customHeight="1" x14ac:dyDescent="0.35">
      <c r="A7" s="62" t="s">
        <v>78</v>
      </c>
      <c r="B7" s="148"/>
      <c r="C7" s="148"/>
      <c r="D7" s="42">
        <v>8</v>
      </c>
      <c r="E7" s="42" t="s">
        <v>69</v>
      </c>
      <c r="F7" s="43">
        <v>43250</v>
      </c>
      <c r="G7" s="44">
        <v>27</v>
      </c>
      <c r="H7" s="45">
        <v>0.02</v>
      </c>
      <c r="I7" s="42" t="s">
        <v>70</v>
      </c>
      <c r="J7" s="46" t="s">
        <v>71</v>
      </c>
      <c r="K7" s="2">
        <v>40</v>
      </c>
      <c r="L7" s="47">
        <v>32.5</v>
      </c>
      <c r="M7" s="6">
        <v>1.6557772591695875E-2</v>
      </c>
      <c r="N7" s="46">
        <v>3.9</v>
      </c>
      <c r="O7" s="46">
        <f>N7</f>
        <v>3.9</v>
      </c>
      <c r="P7" s="46" t="s">
        <v>151</v>
      </c>
      <c r="Q7" s="10" t="s">
        <v>178</v>
      </c>
      <c r="R7" s="49">
        <v>88.080061930560674</v>
      </c>
      <c r="S7" s="49">
        <v>88.208362610899925</v>
      </c>
      <c r="T7" s="11">
        <v>49.502591976646137</v>
      </c>
      <c r="U7" s="8">
        <v>0.48878636556076505</v>
      </c>
      <c r="V7" s="45">
        <v>1.9532180885303483</v>
      </c>
      <c r="W7" s="8">
        <v>4.1049514974884786E-2</v>
      </c>
      <c r="X7" s="45">
        <v>12.209368642248899</v>
      </c>
      <c r="Y7" s="8">
        <v>3.0981395023393005E-2</v>
      </c>
      <c r="Z7" s="45">
        <v>11.538733669376509</v>
      </c>
      <c r="AA7" s="8">
        <v>0.14484976230846761</v>
      </c>
      <c r="AB7" s="45">
        <v>12.512834729449942</v>
      </c>
      <c r="AC7" s="8">
        <v>2.1496049038416645E-2</v>
      </c>
      <c r="AD7" s="45">
        <v>0.11586886965857998</v>
      </c>
      <c r="AE7" s="8">
        <v>1.7378824153481433E-2</v>
      </c>
      <c r="AF7" s="45">
        <v>9.5504038021617443</v>
      </c>
      <c r="AG7" s="8">
        <v>7.6085010962605906E-2</v>
      </c>
      <c r="AH7" s="45">
        <v>1.8895152900600467</v>
      </c>
      <c r="AI7" s="8">
        <v>4.0163442529751854E-2</v>
      </c>
      <c r="AJ7" s="45">
        <v>0.4022806643557626</v>
      </c>
      <c r="AK7" s="8">
        <v>1.4782647801147646E-2</v>
      </c>
      <c r="AL7" s="45">
        <v>0.21267705945990437</v>
      </c>
      <c r="AM7" s="8">
        <v>2.6800499647839846E-2</v>
      </c>
      <c r="AN7" s="44">
        <v>138.61708867738153</v>
      </c>
      <c r="AO7" s="50">
        <v>14.590349594370808</v>
      </c>
      <c r="AP7" s="44">
        <v>1204.2901146661566</v>
      </c>
      <c r="AQ7" s="50">
        <v>34.113108619279366</v>
      </c>
      <c r="AR7" s="50">
        <v>237.104705886852</v>
      </c>
      <c r="AS7" s="44">
        <v>600.663268664106</v>
      </c>
      <c r="AT7" s="44">
        <f t="shared" si="0"/>
        <v>39.473814740525135</v>
      </c>
      <c r="AU7" s="44">
        <v>385.79172317990458</v>
      </c>
      <c r="AV7" s="50">
        <v>105.92760501695275</v>
      </c>
      <c r="AW7" s="45">
        <v>99.449360000000013</v>
      </c>
      <c r="AX7" s="45">
        <v>8.6878906933980584</v>
      </c>
      <c r="AY7" s="44">
        <v>970.31962074167075</v>
      </c>
      <c r="AZ7" s="12" t="s">
        <v>178</v>
      </c>
      <c r="BA7" s="9" t="s">
        <v>178</v>
      </c>
      <c r="BB7" s="47" t="s">
        <v>178</v>
      </c>
      <c r="BC7" s="47" t="s">
        <v>178</v>
      </c>
      <c r="BD7" s="51" t="s">
        <v>178</v>
      </c>
      <c r="BE7" s="47" t="s">
        <v>178</v>
      </c>
      <c r="BF7" s="51" t="s">
        <v>178</v>
      </c>
      <c r="BG7" s="49" t="s">
        <v>178</v>
      </c>
      <c r="BH7" s="52" t="s">
        <v>178</v>
      </c>
      <c r="BI7" s="13">
        <v>65.909740025423702</v>
      </c>
      <c r="BJ7" s="44">
        <v>1140.3369344521921</v>
      </c>
      <c r="BK7" s="44">
        <v>125.17104360975191</v>
      </c>
      <c r="BL7" s="45">
        <v>0.80200000000000005</v>
      </c>
      <c r="BM7" s="7">
        <v>0.24688279301745619</v>
      </c>
      <c r="BN7" s="143">
        <v>0.24688279301745619</v>
      </c>
      <c r="BO7" s="138"/>
      <c r="BP7" s="10" t="s">
        <v>178</v>
      </c>
      <c r="BQ7" s="9" t="s">
        <v>178</v>
      </c>
      <c r="BR7" s="53" t="s">
        <v>178</v>
      </c>
      <c r="BS7" s="54" t="s">
        <v>178</v>
      </c>
      <c r="BT7" s="53" t="s">
        <v>178</v>
      </c>
      <c r="BU7" s="54" t="s">
        <v>178</v>
      </c>
      <c r="BV7" s="12">
        <v>2.6367322515752711</v>
      </c>
      <c r="BW7" s="55">
        <v>2.881748554302912</v>
      </c>
      <c r="BX7" s="32">
        <v>52.380650000000003</v>
      </c>
      <c r="BY7" s="56">
        <v>2.388865</v>
      </c>
      <c r="BZ7" s="56">
        <v>15.1553</v>
      </c>
      <c r="CA7" s="56">
        <v>6.8791349999999998</v>
      </c>
      <c r="CB7" s="56">
        <v>7.5748150000000001</v>
      </c>
      <c r="CC7" s="56">
        <v>0.10468350000000001</v>
      </c>
      <c r="CD7" s="56">
        <v>11.794650000000001</v>
      </c>
      <c r="CE7" s="56">
        <v>2.3400850000000002</v>
      </c>
      <c r="CF7" s="56">
        <v>0.50152350000000001</v>
      </c>
      <c r="CG7" s="56">
        <v>0.26471149999999999</v>
      </c>
      <c r="CH7" s="57">
        <v>171.66</v>
      </c>
      <c r="CI7" s="57">
        <v>1492.2646288052351</v>
      </c>
      <c r="CJ7" s="57">
        <v>743.84664750000002</v>
      </c>
      <c r="CK7" s="134">
        <f t="shared" si="1"/>
        <v>743.84664750000002</v>
      </c>
      <c r="CL7" s="134">
        <f t="shared" si="2"/>
        <v>600.66326866410611</v>
      </c>
      <c r="CM7" s="134">
        <f t="shared" si="3"/>
        <v>748.41798130523512</v>
      </c>
      <c r="CN7" s="57">
        <v>477.755</v>
      </c>
      <c r="CO7" s="33">
        <v>99.634900000000002</v>
      </c>
      <c r="CP7" s="58">
        <v>1</v>
      </c>
      <c r="CQ7" s="59">
        <f t="shared" si="4"/>
        <v>0.80750954606420555</v>
      </c>
      <c r="CR7" s="59">
        <f t="shared" si="5"/>
        <v>0.8070218186638638</v>
      </c>
      <c r="CS7" s="59">
        <f t="shared" si="6"/>
        <v>23.912387109389211</v>
      </c>
    </row>
    <row r="8" spans="1:97" s="59" customFormat="1" ht="13" customHeight="1" x14ac:dyDescent="0.35">
      <c r="A8" s="62" t="s">
        <v>79</v>
      </c>
      <c r="B8" s="148"/>
      <c r="C8" s="148"/>
      <c r="D8" s="42">
        <v>8</v>
      </c>
      <c r="E8" s="42" t="s">
        <v>69</v>
      </c>
      <c r="F8" s="43">
        <v>43250</v>
      </c>
      <c r="G8" s="44">
        <v>27</v>
      </c>
      <c r="H8" s="45">
        <v>0.02</v>
      </c>
      <c r="I8" s="42" t="s">
        <v>70</v>
      </c>
      <c r="J8" s="46" t="s">
        <v>71</v>
      </c>
      <c r="K8" s="2" t="s">
        <v>72</v>
      </c>
      <c r="L8" s="47" t="s">
        <v>72</v>
      </c>
      <c r="M8" s="6" t="s">
        <v>72</v>
      </c>
      <c r="N8" s="48" t="s">
        <v>73</v>
      </c>
      <c r="O8" s="48"/>
      <c r="P8" s="48" t="s">
        <v>150</v>
      </c>
      <c r="Q8" s="10" t="s">
        <v>178</v>
      </c>
      <c r="R8" s="49">
        <v>77.968662579854211</v>
      </c>
      <c r="S8" s="49">
        <v>75.854852869265471</v>
      </c>
      <c r="T8" s="11">
        <v>52.192517379883355</v>
      </c>
      <c r="U8" s="8">
        <v>0.51575340861866237</v>
      </c>
      <c r="V8" s="45">
        <v>3.1604318346079747</v>
      </c>
      <c r="W8" s="8">
        <v>5.6101773625676546E-2</v>
      </c>
      <c r="X8" s="45">
        <v>12.892159656727674</v>
      </c>
      <c r="Y8" s="8">
        <v>3.5745188629032851E-2</v>
      </c>
      <c r="Z8" s="45">
        <v>12.536629842744224</v>
      </c>
      <c r="AA8" s="8">
        <v>0.11494973805740451</v>
      </c>
      <c r="AB8" s="45">
        <v>5.7974481128354114</v>
      </c>
      <c r="AC8" s="8">
        <v>1.1526138491052594E-2</v>
      </c>
      <c r="AD8" s="45">
        <v>0.18458723585465217</v>
      </c>
      <c r="AE8" s="8">
        <v>1.5862319525933682E-2</v>
      </c>
      <c r="AF8" s="45">
        <v>9.5446242519397266</v>
      </c>
      <c r="AG8" s="8">
        <v>8.4328377852010319E-2</v>
      </c>
      <c r="AH8" s="45">
        <v>2.4658775181066859</v>
      </c>
      <c r="AI8" s="8">
        <v>5.2334798093289052E-2</v>
      </c>
      <c r="AJ8" s="45">
        <v>0.6168101956912585</v>
      </c>
      <c r="AK8" s="8">
        <v>2.0340303099232356E-2</v>
      </c>
      <c r="AL8" s="45">
        <v>0.44918869842618842</v>
      </c>
      <c r="AM8" s="8">
        <v>3.8764849917570537E-2</v>
      </c>
      <c r="AN8" s="44">
        <v>231.10438837454794</v>
      </c>
      <c r="AO8" s="50">
        <v>18.956337456422293</v>
      </c>
      <c r="AP8" s="44">
        <v>1253.1335030911478</v>
      </c>
      <c r="AQ8" s="50">
        <v>50.18787148545016</v>
      </c>
      <c r="AR8" s="50"/>
      <c r="AS8" s="44"/>
      <c r="AT8" s="44" t="str">
        <f t="shared" si="0"/>
        <v/>
      </c>
      <c r="AU8" s="44"/>
      <c r="AV8" s="50"/>
      <c r="AW8" s="45">
        <v>99.907233101000003</v>
      </c>
      <c r="AX8" s="45">
        <v>5.4223700030317481</v>
      </c>
      <c r="AY8" s="44">
        <v>1617.7307186218356</v>
      </c>
      <c r="AZ8" s="12" t="s">
        <v>178</v>
      </c>
      <c r="BA8" s="9" t="s">
        <v>178</v>
      </c>
      <c r="BB8" s="47" t="s">
        <v>178</v>
      </c>
      <c r="BC8" s="47" t="s">
        <v>178</v>
      </c>
      <c r="BD8" s="51" t="s">
        <v>178</v>
      </c>
      <c r="BE8" s="47" t="s">
        <v>178</v>
      </c>
      <c r="BF8" s="51" t="s">
        <v>178</v>
      </c>
      <c r="BG8" s="49" t="s">
        <v>178</v>
      </c>
      <c r="BH8" s="52" t="s">
        <v>178</v>
      </c>
      <c r="BI8" s="13">
        <v>45.189729350302407</v>
      </c>
      <c r="BJ8" s="44">
        <v>1140.3369344521921</v>
      </c>
      <c r="BK8" s="44">
        <v>-9.808227384200336</v>
      </c>
      <c r="BL8" s="45" t="s">
        <v>80</v>
      </c>
      <c r="BM8" s="7" t="s">
        <v>80</v>
      </c>
      <c r="BN8" s="143" t="s">
        <v>80</v>
      </c>
      <c r="BO8" s="138"/>
      <c r="BP8" s="10" t="s">
        <v>178</v>
      </c>
      <c r="BQ8" s="9" t="s">
        <v>178</v>
      </c>
      <c r="BR8" s="53" t="s">
        <v>178</v>
      </c>
      <c r="BS8" s="54" t="s">
        <v>178</v>
      </c>
      <c r="BT8" s="53" t="s">
        <v>178</v>
      </c>
      <c r="BU8" s="54" t="s">
        <v>178</v>
      </c>
      <c r="BV8" s="12">
        <v>2.6940855058502451</v>
      </c>
      <c r="BW8" s="55">
        <v>2.9536759549545022</v>
      </c>
      <c r="BX8" s="32">
        <v>52.144100000000002</v>
      </c>
      <c r="BY8" s="56">
        <v>3.1575000000000002</v>
      </c>
      <c r="BZ8" s="56">
        <v>12.8802</v>
      </c>
      <c r="CA8" s="56">
        <v>12.525</v>
      </c>
      <c r="CB8" s="56">
        <v>5.7920699999999998</v>
      </c>
      <c r="CC8" s="56">
        <v>0.184416</v>
      </c>
      <c r="CD8" s="56">
        <v>9.5357699999999994</v>
      </c>
      <c r="CE8" s="56">
        <v>2.4635899999999999</v>
      </c>
      <c r="CF8" s="56">
        <v>0.61623799999999995</v>
      </c>
      <c r="CG8" s="56">
        <v>0.448772</v>
      </c>
      <c r="CH8" s="57">
        <v>230.89</v>
      </c>
      <c r="CI8" s="57">
        <v>1251.97101</v>
      </c>
      <c r="CJ8" s="57">
        <v>0</v>
      </c>
      <c r="CK8" s="134">
        <f t="shared" si="1"/>
        <v>1251.97101</v>
      </c>
      <c r="CL8" s="134">
        <f t="shared" si="2"/>
        <v>1253.1335030911475</v>
      </c>
      <c r="CM8" s="134">
        <f t="shared" si="3"/>
        <v>0</v>
      </c>
      <c r="CN8" s="57">
        <v>112.91000000000001</v>
      </c>
      <c r="CO8" s="33">
        <v>100.095</v>
      </c>
      <c r="CP8" s="58">
        <v>1</v>
      </c>
      <c r="CQ8" s="59">
        <f t="shared" si="4"/>
        <v>1.00092853035882</v>
      </c>
      <c r="CR8" s="59">
        <f t="shared" si="5"/>
        <v>1.0009285303588202</v>
      </c>
      <c r="CS8" s="59">
        <f t="shared" si="6"/>
        <v>-9.2766899000007452E-2</v>
      </c>
    </row>
    <row r="9" spans="1:97" s="59" customFormat="1" ht="13" customHeight="1" x14ac:dyDescent="0.35">
      <c r="A9" s="62" t="s">
        <v>81</v>
      </c>
      <c r="B9" s="148"/>
      <c r="C9" s="148"/>
      <c r="D9" s="42">
        <v>8</v>
      </c>
      <c r="E9" s="42" t="s">
        <v>69</v>
      </c>
      <c r="F9" s="43">
        <v>43250</v>
      </c>
      <c r="G9" s="44">
        <v>27</v>
      </c>
      <c r="H9" s="45">
        <v>0.02</v>
      </c>
      <c r="I9" s="42" t="s">
        <v>70</v>
      </c>
      <c r="J9" s="46" t="s">
        <v>71</v>
      </c>
      <c r="K9" s="2" t="s">
        <v>72</v>
      </c>
      <c r="L9" s="47" t="s">
        <v>72</v>
      </c>
      <c r="M9" s="6" t="s">
        <v>72</v>
      </c>
      <c r="N9" s="48" t="s">
        <v>73</v>
      </c>
      <c r="O9" s="48"/>
      <c r="P9" s="48" t="s">
        <v>150</v>
      </c>
      <c r="Q9" s="10" t="s">
        <v>178</v>
      </c>
      <c r="R9" s="49">
        <v>75.883876748496448</v>
      </c>
      <c r="S9" s="49">
        <v>75.12749416746955</v>
      </c>
      <c r="T9" s="11">
        <v>51.914866885487108</v>
      </c>
      <c r="U9" s="8">
        <v>0.51950688143638102</v>
      </c>
      <c r="V9" s="45">
        <v>2.9675055309359508</v>
      </c>
      <c r="W9" s="8">
        <v>5.5158212305718893E-2</v>
      </c>
      <c r="X9" s="45">
        <v>13.397500212275157</v>
      </c>
      <c r="Y9" s="8">
        <v>3.6740232782126403E-2</v>
      </c>
      <c r="Z9" s="45">
        <v>12.287377015994002</v>
      </c>
      <c r="AA9" s="8">
        <v>0.11499215504680083</v>
      </c>
      <c r="AB9" s="45">
        <v>5.4631245181746353</v>
      </c>
      <c r="AC9" s="8">
        <v>1.1312546571029399E-2</v>
      </c>
      <c r="AD9" s="45">
        <v>0.20808457768403016</v>
      </c>
      <c r="AE9" s="8">
        <v>1.6236444235987274E-2</v>
      </c>
      <c r="AF9" s="45">
        <v>10.280910207603867</v>
      </c>
      <c r="AG9" s="8">
        <v>8.8304279909640751E-2</v>
      </c>
      <c r="AH9" s="45">
        <v>2.4904250107067689</v>
      </c>
      <c r="AI9" s="8">
        <v>5.3103332503300432E-2</v>
      </c>
      <c r="AJ9" s="45">
        <v>0.5361571562485784</v>
      </c>
      <c r="AK9" s="8">
        <v>1.9988743020681373E-2</v>
      </c>
      <c r="AL9" s="45">
        <v>0.31381924571625786</v>
      </c>
      <c r="AM9" s="8">
        <v>3.6989874492575313E-2</v>
      </c>
      <c r="AN9" s="44">
        <v>171.49306403806472</v>
      </c>
      <c r="AO9" s="50">
        <v>18.977765452580318</v>
      </c>
      <c r="AP9" s="44">
        <v>1017.0237435262783</v>
      </c>
      <c r="AQ9" s="50">
        <v>46.440762010137853</v>
      </c>
      <c r="AR9" s="50"/>
      <c r="AS9" s="44"/>
      <c r="AT9" s="44" t="str">
        <f t="shared" si="0"/>
        <v/>
      </c>
      <c r="AU9" s="44"/>
      <c r="AV9" s="50"/>
      <c r="AW9" s="45">
        <v>97.998132427499996</v>
      </c>
      <c r="AX9" s="45">
        <v>5.9304074437700818</v>
      </c>
      <c r="AY9" s="44">
        <v>1200.4514482664531</v>
      </c>
      <c r="AZ9" s="12" t="s">
        <v>178</v>
      </c>
      <c r="BA9" s="9" t="s">
        <v>178</v>
      </c>
      <c r="BB9" s="47" t="s">
        <v>178</v>
      </c>
      <c r="BC9" s="47" t="s">
        <v>178</v>
      </c>
      <c r="BD9" s="51" t="s">
        <v>178</v>
      </c>
      <c r="BE9" s="47" t="s">
        <v>178</v>
      </c>
      <c r="BF9" s="51" t="s">
        <v>178</v>
      </c>
      <c r="BG9" s="49" t="s">
        <v>178</v>
      </c>
      <c r="BH9" s="52" t="s">
        <v>178</v>
      </c>
      <c r="BI9" s="13">
        <v>44.217922053390055</v>
      </c>
      <c r="BJ9" s="44">
        <v>1140.3369344521921</v>
      </c>
      <c r="BK9" s="44">
        <v>-16.528131636881881</v>
      </c>
      <c r="BL9" s="45" t="s">
        <v>80</v>
      </c>
      <c r="BM9" s="7" t="s">
        <v>80</v>
      </c>
      <c r="BN9" s="143" t="s">
        <v>80</v>
      </c>
      <c r="BO9" s="138"/>
      <c r="BP9" s="10" t="s">
        <v>178</v>
      </c>
      <c r="BQ9" s="9" t="s">
        <v>178</v>
      </c>
      <c r="BR9" s="53" t="s">
        <v>178</v>
      </c>
      <c r="BS9" s="54" t="s">
        <v>178</v>
      </c>
      <c r="BT9" s="53" t="s">
        <v>178</v>
      </c>
      <c r="BU9" s="54" t="s">
        <v>178</v>
      </c>
      <c r="BV9" s="12">
        <v>2.6945275469029091</v>
      </c>
      <c r="BW9" s="55">
        <v>2.9535755112047828</v>
      </c>
      <c r="BX9" s="32">
        <v>50.875599999999999</v>
      </c>
      <c r="BY9" s="56">
        <v>2.9081000000000001</v>
      </c>
      <c r="BZ9" s="56">
        <v>13.129300000000001</v>
      </c>
      <c r="CA9" s="56">
        <v>12.041399999999999</v>
      </c>
      <c r="CB9" s="56">
        <v>5.3537600000000003</v>
      </c>
      <c r="CC9" s="56">
        <v>0.20391899999999999</v>
      </c>
      <c r="CD9" s="56">
        <v>10.075100000000001</v>
      </c>
      <c r="CE9" s="56">
        <v>2.4405700000000001</v>
      </c>
      <c r="CF9" s="56">
        <v>0.525424</v>
      </c>
      <c r="CG9" s="56">
        <v>0.307537</v>
      </c>
      <c r="CH9" s="57">
        <v>168.06</v>
      </c>
      <c r="CI9" s="57">
        <v>996.66427499999998</v>
      </c>
      <c r="CJ9" s="57">
        <v>0</v>
      </c>
      <c r="CK9" s="134">
        <f t="shared" si="1"/>
        <v>996.66427499999998</v>
      </c>
      <c r="CL9" s="134">
        <f t="shared" si="2"/>
        <v>1017.0237435262784</v>
      </c>
      <c r="CM9" s="134">
        <f t="shared" si="3"/>
        <v>0</v>
      </c>
      <c r="CN9" s="57">
        <v>209.5</v>
      </c>
      <c r="CO9" s="33">
        <v>98.147199999999998</v>
      </c>
      <c r="CP9" s="58">
        <v>1</v>
      </c>
      <c r="CQ9" s="59">
        <f t="shared" si="4"/>
        <v>1.0204276094136899</v>
      </c>
      <c r="CR9" s="59">
        <f t="shared" si="5"/>
        <v>1.0204276094136897</v>
      </c>
      <c r="CS9" s="59">
        <f t="shared" si="6"/>
        <v>-2.0018675725000046</v>
      </c>
    </row>
    <row r="10" spans="1:97" s="59" customFormat="1" ht="13" customHeight="1" x14ac:dyDescent="0.35">
      <c r="A10" s="62" t="s">
        <v>82</v>
      </c>
      <c r="B10" s="148"/>
      <c r="C10" s="148"/>
      <c r="D10" s="42">
        <v>8</v>
      </c>
      <c r="E10" s="42" t="s">
        <v>69</v>
      </c>
      <c r="F10" s="43">
        <v>43250</v>
      </c>
      <c r="G10" s="44">
        <v>27</v>
      </c>
      <c r="H10" s="45">
        <v>0.02</v>
      </c>
      <c r="I10" s="42" t="s">
        <v>70</v>
      </c>
      <c r="J10" s="46" t="s">
        <v>71</v>
      </c>
      <c r="K10" s="2" t="s">
        <v>72</v>
      </c>
      <c r="L10" s="47" t="s">
        <v>72</v>
      </c>
      <c r="M10" s="6" t="s">
        <v>72</v>
      </c>
      <c r="N10" s="48" t="s">
        <v>73</v>
      </c>
      <c r="O10" s="48"/>
      <c r="P10" s="48" t="s">
        <v>150</v>
      </c>
      <c r="Q10" s="10" t="s">
        <v>178</v>
      </c>
      <c r="R10" s="49">
        <v>76.180253690105445</v>
      </c>
      <c r="S10" s="49">
        <v>76.778650456099072</v>
      </c>
      <c r="T10" s="11">
        <v>51.795195604321421</v>
      </c>
      <c r="U10" s="8">
        <v>0.51674927160128181</v>
      </c>
      <c r="V10" s="45">
        <v>2.9371345513815004</v>
      </c>
      <c r="W10" s="8">
        <v>5.4742020055193262E-2</v>
      </c>
      <c r="X10" s="45">
        <v>13.412955193355543</v>
      </c>
      <c r="Y10" s="8">
        <v>3.6613746179958426E-2</v>
      </c>
      <c r="Z10" s="45">
        <v>12.334334760512352</v>
      </c>
      <c r="AA10" s="8">
        <v>0.11461335214832809</v>
      </c>
      <c r="AB10" s="45">
        <v>6.0030409072009583</v>
      </c>
      <c r="AC10" s="8">
        <v>1.1763859113796358E-2</v>
      </c>
      <c r="AD10" s="45">
        <v>0.1980245293254484</v>
      </c>
      <c r="AE10" s="8">
        <v>1.6444372766696816E-2</v>
      </c>
      <c r="AF10" s="45">
        <v>9.8084255118190544</v>
      </c>
      <c r="AG10" s="8">
        <v>8.5869332407046695E-2</v>
      </c>
      <c r="AH10" s="45">
        <v>2.4252999631424617</v>
      </c>
      <c r="AI10" s="8">
        <v>5.213230776773984E-2</v>
      </c>
      <c r="AJ10" s="45">
        <v>0.56327361081037619</v>
      </c>
      <c r="AK10" s="8">
        <v>1.9147190870193877E-2</v>
      </c>
      <c r="AL10" s="45">
        <v>0.36540868256039993</v>
      </c>
      <c r="AM10" s="8">
        <v>3.8242941899406337E-2</v>
      </c>
      <c r="AN10" s="44">
        <v>134.94371944514151</v>
      </c>
      <c r="AO10" s="50">
        <v>18.32886563735579</v>
      </c>
      <c r="AP10" s="44">
        <v>1003.6244885081684</v>
      </c>
      <c r="AQ10" s="50">
        <v>47.256562303446763</v>
      </c>
      <c r="AR10" s="50"/>
      <c r="AS10" s="44"/>
      <c r="AT10" s="44" t="str">
        <f t="shared" si="0"/>
        <v/>
      </c>
      <c r="AU10" s="44"/>
      <c r="AV10" s="50"/>
      <c r="AW10" s="45">
        <v>98.9968266395</v>
      </c>
      <c r="AX10" s="45">
        <v>7.4373560520997088</v>
      </c>
      <c r="AY10" s="44">
        <v>944.60603611599049</v>
      </c>
      <c r="AZ10" s="12" t="s">
        <v>178</v>
      </c>
      <c r="BA10" s="9" t="s">
        <v>178</v>
      </c>
      <c r="BB10" s="47" t="s">
        <v>178</v>
      </c>
      <c r="BC10" s="47" t="s">
        <v>178</v>
      </c>
      <c r="BD10" s="51" t="s">
        <v>178</v>
      </c>
      <c r="BE10" s="47" t="s">
        <v>178</v>
      </c>
      <c r="BF10" s="51" t="s">
        <v>178</v>
      </c>
      <c r="BG10" s="49" t="s">
        <v>178</v>
      </c>
      <c r="BH10" s="52" t="s">
        <v>178</v>
      </c>
      <c r="BI10" s="13">
        <v>46.458651684029654</v>
      </c>
      <c r="BJ10" s="44">
        <v>1140.3369344521921</v>
      </c>
      <c r="BK10" s="44">
        <v>-5.675812217452858</v>
      </c>
      <c r="BL10" s="45" t="s">
        <v>80</v>
      </c>
      <c r="BM10" s="7" t="s">
        <v>80</v>
      </c>
      <c r="BN10" s="143" t="s">
        <v>80</v>
      </c>
      <c r="BO10" s="138"/>
      <c r="BP10" s="10" t="s">
        <v>178</v>
      </c>
      <c r="BQ10" s="9" t="s">
        <v>178</v>
      </c>
      <c r="BR10" s="53" t="s">
        <v>178</v>
      </c>
      <c r="BS10" s="54" t="s">
        <v>178</v>
      </c>
      <c r="BT10" s="53" t="s">
        <v>178</v>
      </c>
      <c r="BU10" s="54" t="s">
        <v>178</v>
      </c>
      <c r="BV10" s="12">
        <v>2.6967364149270709</v>
      </c>
      <c r="BW10" s="55">
        <v>2.9571559346785201</v>
      </c>
      <c r="BX10" s="32">
        <v>51.275599999999997</v>
      </c>
      <c r="BY10" s="56">
        <v>2.90767</v>
      </c>
      <c r="BZ10" s="56">
        <v>13.2784</v>
      </c>
      <c r="CA10" s="56">
        <v>12.210599999999999</v>
      </c>
      <c r="CB10" s="56">
        <v>5.9428200000000002</v>
      </c>
      <c r="CC10" s="56">
        <v>0.19603799999999999</v>
      </c>
      <c r="CD10" s="56">
        <v>9.7100299999999997</v>
      </c>
      <c r="CE10" s="56">
        <v>2.40097</v>
      </c>
      <c r="CF10" s="56">
        <v>0.55762299999999998</v>
      </c>
      <c r="CG10" s="56">
        <v>0.36174299999999998</v>
      </c>
      <c r="CH10" s="57">
        <v>133.59</v>
      </c>
      <c r="CI10" s="57">
        <v>993.55639500000007</v>
      </c>
      <c r="CJ10" s="57">
        <v>0</v>
      </c>
      <c r="CK10" s="134">
        <f t="shared" si="1"/>
        <v>993.55639500000007</v>
      </c>
      <c r="CL10" s="134">
        <f t="shared" si="2"/>
        <v>1003.6244885081684</v>
      </c>
      <c r="CM10" s="134">
        <f t="shared" si="3"/>
        <v>0</v>
      </c>
      <c r="CN10" s="57">
        <v>426.18</v>
      </c>
      <c r="CO10" s="33">
        <v>99.145600000000002</v>
      </c>
      <c r="CP10" s="58">
        <v>1</v>
      </c>
      <c r="CQ10" s="59">
        <f t="shared" si="4"/>
        <v>1.010133389064612</v>
      </c>
      <c r="CR10" s="59">
        <f t="shared" si="5"/>
        <v>1.010133389064612</v>
      </c>
      <c r="CS10" s="59">
        <f t="shared" si="6"/>
        <v>-1.0031733604999982</v>
      </c>
    </row>
    <row r="11" spans="1:97" s="59" customFormat="1" ht="13" customHeight="1" x14ac:dyDescent="0.35">
      <c r="A11" s="62" t="s">
        <v>83</v>
      </c>
      <c r="B11" s="148"/>
      <c r="C11" s="148"/>
      <c r="D11" s="42">
        <v>8</v>
      </c>
      <c r="E11" s="42" t="s">
        <v>69</v>
      </c>
      <c r="F11" s="43">
        <v>43250</v>
      </c>
      <c r="G11" s="44">
        <v>27</v>
      </c>
      <c r="H11" s="45">
        <v>0.02</v>
      </c>
      <c r="I11" s="42" t="s">
        <v>70</v>
      </c>
      <c r="J11" s="46" t="s">
        <v>71</v>
      </c>
      <c r="K11" s="2" t="s">
        <v>72</v>
      </c>
      <c r="L11" s="47" t="s">
        <v>72</v>
      </c>
      <c r="M11" s="6" t="s">
        <v>72</v>
      </c>
      <c r="N11" s="48" t="s">
        <v>73</v>
      </c>
      <c r="O11" s="48"/>
      <c r="P11" s="48" t="s">
        <v>150</v>
      </c>
      <c r="Q11" s="10" t="s">
        <v>178</v>
      </c>
      <c r="R11" s="49">
        <v>86.105173218612393</v>
      </c>
      <c r="S11" s="49">
        <v>84.750243099311007</v>
      </c>
      <c r="T11" s="11">
        <v>49.909267434931436</v>
      </c>
      <c r="U11" s="8">
        <v>0.4923129994609533</v>
      </c>
      <c r="V11" s="45">
        <v>2.1373344251156854</v>
      </c>
      <c r="W11" s="8">
        <v>4.3620217081858488E-2</v>
      </c>
      <c r="X11" s="45">
        <v>12.662452164570345</v>
      </c>
      <c r="Y11" s="8">
        <v>3.2376370690546621E-2</v>
      </c>
      <c r="Z11" s="45">
        <v>11.542609339016774</v>
      </c>
      <c r="AA11" s="8">
        <v>0.13225868058925591</v>
      </c>
      <c r="AB11" s="45">
        <v>10.380621890996135</v>
      </c>
      <c r="AC11" s="8">
        <v>1.8911935992111311E-2</v>
      </c>
      <c r="AD11" s="45">
        <v>0.17359570682864486</v>
      </c>
      <c r="AE11" s="8">
        <v>1.5254444984436242E-2</v>
      </c>
      <c r="AF11" s="45">
        <v>10.067547552669328</v>
      </c>
      <c r="AG11" s="8">
        <v>7.991427963905412E-2</v>
      </c>
      <c r="AH11" s="45">
        <v>2.3018991414156726</v>
      </c>
      <c r="AI11" s="8">
        <v>4.5480002476434293E-2</v>
      </c>
      <c r="AJ11" s="45">
        <v>0.46860806409813388</v>
      </c>
      <c r="AK11" s="8">
        <v>1.6308076099485567E-2</v>
      </c>
      <c r="AL11" s="45">
        <v>0.24684707444998055</v>
      </c>
      <c r="AM11" s="8">
        <v>2.8664375979280642E-2</v>
      </c>
      <c r="AN11" s="44">
        <v>135.59465002295363</v>
      </c>
      <c r="AO11" s="50">
        <v>15.174532878718765</v>
      </c>
      <c r="AP11" s="44">
        <v>806.73020185800476</v>
      </c>
      <c r="AQ11" s="50">
        <v>38.452230360420494</v>
      </c>
      <c r="AR11" s="50"/>
      <c r="AS11" s="44"/>
      <c r="AT11" s="44" t="str">
        <f t="shared" si="0"/>
        <v/>
      </c>
      <c r="AU11" s="44">
        <v>149.84720719775416</v>
      </c>
      <c r="AV11" s="50">
        <v>112.71926497595223</v>
      </c>
      <c r="AW11" s="45">
        <v>100.29842299999999</v>
      </c>
      <c r="AX11" s="45">
        <v>5.9495725068905037</v>
      </c>
      <c r="AY11" s="44">
        <v>949.16255016067544</v>
      </c>
      <c r="AZ11" s="12" t="s">
        <v>178</v>
      </c>
      <c r="BA11" s="9" t="s">
        <v>178</v>
      </c>
      <c r="BB11" s="47" t="s">
        <v>178</v>
      </c>
      <c r="BC11" s="47" t="s">
        <v>178</v>
      </c>
      <c r="BD11" s="51" t="s">
        <v>178</v>
      </c>
      <c r="BE11" s="47" t="s">
        <v>178</v>
      </c>
      <c r="BF11" s="51" t="s">
        <v>178</v>
      </c>
      <c r="BG11" s="49" t="s">
        <v>178</v>
      </c>
      <c r="BH11" s="52" t="s">
        <v>178</v>
      </c>
      <c r="BI11" s="13">
        <v>61.588649346528967</v>
      </c>
      <c r="BJ11" s="44">
        <v>1140.3369344521921</v>
      </c>
      <c r="BK11" s="44">
        <v>82.313565556830326</v>
      </c>
      <c r="BL11" s="45">
        <v>0.85099999999999998</v>
      </c>
      <c r="BM11" s="7">
        <v>0.17508813160987069</v>
      </c>
      <c r="BN11" s="143">
        <v>0.17508813160987069</v>
      </c>
      <c r="BO11" s="138"/>
      <c r="BP11" s="10" t="s">
        <v>178</v>
      </c>
      <c r="BQ11" s="9" t="s">
        <v>178</v>
      </c>
      <c r="BR11" s="53" t="s">
        <v>178</v>
      </c>
      <c r="BS11" s="54" t="s">
        <v>178</v>
      </c>
      <c r="BT11" s="53" t="s">
        <v>178</v>
      </c>
      <c r="BU11" s="54" t="s">
        <v>178</v>
      </c>
      <c r="BV11" s="12">
        <v>2.6480716046327548</v>
      </c>
      <c r="BW11" s="55">
        <v>2.8983040137376741</v>
      </c>
      <c r="BX11" s="32">
        <v>52.416600000000003</v>
      </c>
      <c r="BY11" s="56">
        <v>2.49499</v>
      </c>
      <c r="BZ11" s="56">
        <v>14.932600000000001</v>
      </c>
      <c r="CA11" s="56">
        <v>8.1826399999999992</v>
      </c>
      <c r="CB11" s="56">
        <v>6.6938199999999997</v>
      </c>
      <c r="CC11" s="56">
        <v>0.16628899999999999</v>
      </c>
      <c r="CD11" s="56">
        <v>11.8184</v>
      </c>
      <c r="CE11" s="56">
        <v>2.71604</v>
      </c>
      <c r="CF11" s="56">
        <v>0.54962900000000003</v>
      </c>
      <c r="CG11" s="56">
        <v>0.29380899999999999</v>
      </c>
      <c r="CH11" s="57">
        <v>159.63999999999999</v>
      </c>
      <c r="CI11" s="57">
        <v>949.78975500000001</v>
      </c>
      <c r="CJ11" s="57">
        <v>0</v>
      </c>
      <c r="CK11" s="134">
        <f t="shared" si="1"/>
        <v>949.78975500000001</v>
      </c>
      <c r="CL11" s="134">
        <f t="shared" si="2"/>
        <v>806.73020185800476</v>
      </c>
      <c r="CM11" s="134">
        <f t="shared" si="3"/>
        <v>0</v>
      </c>
      <c r="CN11" s="57">
        <v>176.42000000000002</v>
      </c>
      <c r="CO11" s="33">
        <v>100.536</v>
      </c>
      <c r="CP11" s="58">
        <v>1</v>
      </c>
      <c r="CQ11" s="59">
        <f t="shared" si="4"/>
        <v>0.84937766238382384</v>
      </c>
      <c r="CR11" s="59">
        <f t="shared" si="5"/>
        <v>0.84937766238382384</v>
      </c>
      <c r="CS11" s="59">
        <f t="shared" si="6"/>
        <v>17.733258630024061</v>
      </c>
    </row>
    <row r="12" spans="1:97" s="59" customFormat="1" ht="13" customHeight="1" x14ac:dyDescent="0.35">
      <c r="A12" s="62" t="s">
        <v>84</v>
      </c>
      <c r="B12" s="148"/>
      <c r="C12" s="148"/>
      <c r="D12" s="42">
        <v>8</v>
      </c>
      <c r="E12" s="42" t="s">
        <v>69</v>
      </c>
      <c r="F12" s="43">
        <v>43250</v>
      </c>
      <c r="G12" s="44">
        <v>27</v>
      </c>
      <c r="H12" s="45">
        <v>0.02</v>
      </c>
      <c r="I12" s="42" t="s">
        <v>70</v>
      </c>
      <c r="J12" s="46" t="s">
        <v>71</v>
      </c>
      <c r="K12" s="2" t="s">
        <v>72</v>
      </c>
      <c r="L12" s="47" t="s">
        <v>72</v>
      </c>
      <c r="M12" s="6" t="s">
        <v>72</v>
      </c>
      <c r="N12" s="48" t="s">
        <v>73</v>
      </c>
      <c r="O12" s="48"/>
      <c r="P12" s="48" t="s">
        <v>150</v>
      </c>
      <c r="Q12" s="10" t="s">
        <v>178</v>
      </c>
      <c r="R12" s="49">
        <v>85.412674687828726</v>
      </c>
      <c r="S12" s="49">
        <v>83.953459200382923</v>
      </c>
      <c r="T12" s="11">
        <v>49.451017258098219</v>
      </c>
      <c r="U12" s="8">
        <v>0.49379263832056719</v>
      </c>
      <c r="V12" s="45">
        <v>2.2720412182874896</v>
      </c>
      <c r="W12" s="8">
        <v>4.5528752360897519E-2</v>
      </c>
      <c r="X12" s="45">
        <v>13.089325799524614</v>
      </c>
      <c r="Y12" s="8">
        <v>3.3435635608821665E-2</v>
      </c>
      <c r="Z12" s="45">
        <v>11.546866721561775</v>
      </c>
      <c r="AA12" s="8">
        <v>0.12910320744043788</v>
      </c>
      <c r="AB12" s="45">
        <v>9.7745942871555442</v>
      </c>
      <c r="AC12" s="8">
        <v>1.7968929915906651E-2</v>
      </c>
      <c r="AD12" s="45">
        <v>0.1485256626795709</v>
      </c>
      <c r="AE12" s="8">
        <v>1.5421716607345207E-2</v>
      </c>
      <c r="AF12" s="45">
        <v>10.452995286962235</v>
      </c>
      <c r="AG12" s="8">
        <v>8.2525979670755367E-2</v>
      </c>
      <c r="AH12" s="45">
        <v>2.4607089519615393</v>
      </c>
      <c r="AI12" s="8">
        <v>4.7764821466525442E-2</v>
      </c>
      <c r="AJ12" s="45">
        <v>0.44457343626385076</v>
      </c>
      <c r="AK12" s="8">
        <v>1.6084266807933484E-2</v>
      </c>
      <c r="AL12" s="45">
        <v>0.25289504726521533</v>
      </c>
      <c r="AM12" s="8">
        <v>3.2427214540534974E-2</v>
      </c>
      <c r="AN12" s="44">
        <v>100.8790880790323</v>
      </c>
      <c r="AO12" s="50">
        <v>15.702536213117929</v>
      </c>
      <c r="AP12" s="44">
        <v>746.34899152927983</v>
      </c>
      <c r="AQ12" s="50">
        <v>39.227282010888267</v>
      </c>
      <c r="AR12" s="50"/>
      <c r="AS12" s="44"/>
      <c r="AT12" s="44" t="str">
        <f t="shared" si="0"/>
        <v/>
      </c>
      <c r="AU12" s="44">
        <v>217.3352227913883</v>
      </c>
      <c r="AV12" s="50">
        <v>111.68444162326142</v>
      </c>
      <c r="AW12" s="45">
        <v>99.726241999999999</v>
      </c>
      <c r="AX12" s="45">
        <v>7.398451014392232</v>
      </c>
      <c r="AY12" s="44">
        <v>706.15361655322613</v>
      </c>
      <c r="AZ12" s="12" t="s">
        <v>178</v>
      </c>
      <c r="BA12" s="9" t="s">
        <v>178</v>
      </c>
      <c r="BB12" s="47" t="s">
        <v>178</v>
      </c>
      <c r="BC12" s="47" t="s">
        <v>178</v>
      </c>
      <c r="BD12" s="51" t="s">
        <v>178</v>
      </c>
      <c r="BE12" s="47" t="s">
        <v>178</v>
      </c>
      <c r="BF12" s="51" t="s">
        <v>178</v>
      </c>
      <c r="BG12" s="49" t="s">
        <v>178</v>
      </c>
      <c r="BH12" s="52" t="s">
        <v>178</v>
      </c>
      <c r="BI12" s="13">
        <v>60.147185569742881</v>
      </c>
      <c r="BJ12" s="44">
        <v>1140.3369344521921</v>
      </c>
      <c r="BK12" s="44">
        <v>70.132410719634436</v>
      </c>
      <c r="BL12" s="45">
        <v>0.871</v>
      </c>
      <c r="BM12" s="7">
        <v>0.14810562571756591</v>
      </c>
      <c r="BN12" s="143">
        <v>0.14810562571756591</v>
      </c>
      <c r="BO12" s="138"/>
      <c r="BP12" s="10" t="s">
        <v>178</v>
      </c>
      <c r="BQ12" s="9" t="s">
        <v>178</v>
      </c>
      <c r="BR12" s="53" t="s">
        <v>178</v>
      </c>
      <c r="BS12" s="54" t="s">
        <v>178</v>
      </c>
      <c r="BT12" s="53" t="s">
        <v>178</v>
      </c>
      <c r="BU12" s="54" t="s">
        <v>178</v>
      </c>
      <c r="BV12" s="12">
        <v>2.6602592702863408</v>
      </c>
      <c r="BW12" s="55">
        <v>2.917894272208152</v>
      </c>
      <c r="BX12" s="32">
        <v>51.247500000000002</v>
      </c>
      <c r="BY12" s="56">
        <v>2.5826099999999999</v>
      </c>
      <c r="BZ12" s="56">
        <v>14.994400000000001</v>
      </c>
      <c r="CA12" s="56">
        <v>8.5725599999999993</v>
      </c>
      <c r="CB12" s="56">
        <v>6.6019199999999998</v>
      </c>
      <c r="CC12" s="56">
        <v>0.143154</v>
      </c>
      <c r="CD12" s="56">
        <v>11.9312</v>
      </c>
      <c r="CE12" s="56">
        <v>2.81934</v>
      </c>
      <c r="CF12" s="56">
        <v>0.509467</v>
      </c>
      <c r="CG12" s="56">
        <v>0.28770800000000002</v>
      </c>
      <c r="CH12" s="57">
        <v>115.34</v>
      </c>
      <c r="CI12" s="57">
        <v>853.33734000000004</v>
      </c>
      <c r="CJ12" s="57">
        <v>0</v>
      </c>
      <c r="CK12" s="134">
        <f t="shared" si="1"/>
        <v>853.33734000000004</v>
      </c>
      <c r="CL12" s="134">
        <f t="shared" si="2"/>
        <v>746.34899152927983</v>
      </c>
      <c r="CM12" s="134">
        <f t="shared" si="3"/>
        <v>0</v>
      </c>
      <c r="CN12" s="57">
        <v>248.49</v>
      </c>
      <c r="CO12" s="33">
        <v>99.939400000000006</v>
      </c>
      <c r="CP12" s="58">
        <v>1</v>
      </c>
      <c r="CQ12" s="59">
        <f t="shared" si="4"/>
        <v>0.87462361781716924</v>
      </c>
      <c r="CR12" s="59">
        <f t="shared" si="5"/>
        <v>0.87462361781716924</v>
      </c>
      <c r="CS12" s="59">
        <f t="shared" si="6"/>
        <v>14.334895562932237</v>
      </c>
    </row>
    <row r="13" spans="1:97" s="59" customFormat="1" ht="13" customHeight="1" x14ac:dyDescent="0.35">
      <c r="A13" s="62" t="s">
        <v>85</v>
      </c>
      <c r="B13" s="148"/>
      <c r="C13" s="148"/>
      <c r="D13" s="42">
        <v>8</v>
      </c>
      <c r="E13" s="42" t="s">
        <v>69</v>
      </c>
      <c r="F13" s="43">
        <v>43250</v>
      </c>
      <c r="G13" s="44">
        <v>27</v>
      </c>
      <c r="H13" s="45">
        <v>0.02</v>
      </c>
      <c r="I13" s="42" t="s">
        <v>70</v>
      </c>
      <c r="J13" s="46" t="s">
        <v>71</v>
      </c>
      <c r="K13" s="2" t="s">
        <v>72</v>
      </c>
      <c r="L13" s="47" t="s">
        <v>72</v>
      </c>
      <c r="M13" s="6" t="s">
        <v>72</v>
      </c>
      <c r="N13" s="48" t="s">
        <v>73</v>
      </c>
      <c r="O13" s="48"/>
      <c r="P13" s="48" t="s">
        <v>150</v>
      </c>
      <c r="Q13" s="10" t="s">
        <v>178</v>
      </c>
      <c r="R13" s="49">
        <v>85.412674687828726</v>
      </c>
      <c r="S13" s="49">
        <v>84.781824109107944</v>
      </c>
      <c r="T13" s="11">
        <v>49.961977289885262</v>
      </c>
      <c r="U13" s="8">
        <v>0.4926735591962399</v>
      </c>
      <c r="V13" s="45">
        <v>2.2478725195200151</v>
      </c>
      <c r="W13" s="8">
        <v>4.4991842839948955E-2</v>
      </c>
      <c r="X13" s="45">
        <v>12.966411082463445</v>
      </c>
      <c r="Y13" s="8">
        <v>3.2962561933284451E-2</v>
      </c>
      <c r="Z13" s="45">
        <v>11.542423981928222</v>
      </c>
      <c r="AA13" s="8">
        <v>0.13196222490058898</v>
      </c>
      <c r="AB13" s="45">
        <v>9.7993192647825662</v>
      </c>
      <c r="AC13" s="8">
        <v>1.7786744397506837E-2</v>
      </c>
      <c r="AD13" s="45">
        <v>0.12242877115242938</v>
      </c>
      <c r="AE13" s="8">
        <v>1.5768458438119446E-2</v>
      </c>
      <c r="AF13" s="45">
        <v>10.236851594474855</v>
      </c>
      <c r="AG13" s="8">
        <v>8.1058359612014297E-2</v>
      </c>
      <c r="AH13" s="45">
        <v>2.3050728470256585</v>
      </c>
      <c r="AI13" s="8">
        <v>4.578197384391542E-2</v>
      </c>
      <c r="AJ13" s="45">
        <v>0.45960964908043167</v>
      </c>
      <c r="AK13" s="8">
        <v>1.7110945508510115E-2</v>
      </c>
      <c r="AL13" s="45">
        <v>0.25087862941071598</v>
      </c>
      <c r="AM13" s="8">
        <v>2.9897206266875025E-2</v>
      </c>
      <c r="AN13" s="44">
        <v>132.71857504864053</v>
      </c>
      <c r="AO13" s="50">
        <v>15.62694861910218</v>
      </c>
      <c r="AP13" s="44">
        <v>713.67508656387531</v>
      </c>
      <c r="AQ13" s="50">
        <v>38.386584616028479</v>
      </c>
      <c r="AR13" s="50"/>
      <c r="AS13" s="44"/>
      <c r="AT13" s="44" t="str">
        <f t="shared" si="0"/>
        <v/>
      </c>
      <c r="AU13" s="44">
        <v>225.15004115162915</v>
      </c>
      <c r="AV13" s="50">
        <v>108.33499500084709</v>
      </c>
      <c r="AW13" s="45">
        <v>100.67258200000001</v>
      </c>
      <c r="AX13" s="45">
        <v>5.3773564574688804</v>
      </c>
      <c r="AY13" s="44">
        <v>929.03002534048369</v>
      </c>
      <c r="AZ13" s="12" t="s">
        <v>178</v>
      </c>
      <c r="BA13" s="9" t="s">
        <v>178</v>
      </c>
      <c r="BB13" s="47" t="s">
        <v>178</v>
      </c>
      <c r="BC13" s="47" t="s">
        <v>178</v>
      </c>
      <c r="BD13" s="51" t="s">
        <v>178</v>
      </c>
      <c r="BE13" s="47" t="s">
        <v>178</v>
      </c>
      <c r="BF13" s="51" t="s">
        <v>178</v>
      </c>
      <c r="BG13" s="49" t="s">
        <v>178</v>
      </c>
      <c r="BH13" s="52" t="s">
        <v>178</v>
      </c>
      <c r="BI13" s="13">
        <v>60.216946230379655</v>
      </c>
      <c r="BJ13" s="44">
        <v>1140.3369344521921</v>
      </c>
      <c r="BK13" s="44">
        <v>70.629382769937592</v>
      </c>
      <c r="BL13" s="45">
        <v>0.86499999999999999</v>
      </c>
      <c r="BM13" s="7">
        <v>0.1560693641618498</v>
      </c>
      <c r="BN13" s="143">
        <v>0.1560693641618498</v>
      </c>
      <c r="BO13" s="138"/>
      <c r="BP13" s="10" t="s">
        <v>178</v>
      </c>
      <c r="BQ13" s="9" t="s">
        <v>178</v>
      </c>
      <c r="BR13" s="53" t="s">
        <v>178</v>
      </c>
      <c r="BS13" s="54" t="s">
        <v>178</v>
      </c>
      <c r="BT13" s="53" t="s">
        <v>178</v>
      </c>
      <c r="BU13" s="54" t="s">
        <v>178</v>
      </c>
      <c r="BV13" s="12">
        <v>2.6497797978006661</v>
      </c>
      <c r="BW13" s="55">
        <v>2.9009003722335649</v>
      </c>
      <c r="BX13" s="32">
        <v>52.472000000000001</v>
      </c>
      <c r="BY13" s="56">
        <v>2.5937199999999998</v>
      </c>
      <c r="BZ13" s="56">
        <v>15.0999</v>
      </c>
      <c r="CA13" s="56">
        <v>8.2182099999999991</v>
      </c>
      <c r="CB13" s="56">
        <v>6.7393799999999997</v>
      </c>
      <c r="CC13" s="56">
        <v>0.11379499999999999</v>
      </c>
      <c r="CD13" s="56">
        <v>11.8728</v>
      </c>
      <c r="CE13" s="56">
        <v>2.68954</v>
      </c>
      <c r="CF13" s="56">
        <v>0.53774900000000003</v>
      </c>
      <c r="CG13" s="56">
        <v>0.29389799999999999</v>
      </c>
      <c r="CH13" s="57">
        <v>154.24</v>
      </c>
      <c r="CI13" s="57">
        <v>829.40346</v>
      </c>
      <c r="CJ13" s="57">
        <v>0</v>
      </c>
      <c r="CK13" s="134">
        <f t="shared" si="1"/>
        <v>829.40346</v>
      </c>
      <c r="CL13" s="134">
        <f t="shared" si="2"/>
        <v>713.6750865638752</v>
      </c>
      <c r="CM13" s="134">
        <f t="shared" si="3"/>
        <v>0</v>
      </c>
      <c r="CN13" s="57">
        <v>261.65999999999997</v>
      </c>
      <c r="CO13" s="33">
        <v>100.88</v>
      </c>
      <c r="CP13" s="58">
        <v>1</v>
      </c>
      <c r="CQ13" s="59">
        <f t="shared" si="4"/>
        <v>0.86046793989004489</v>
      </c>
      <c r="CR13" s="59">
        <f t="shared" si="5"/>
        <v>0.860467939890045</v>
      </c>
      <c r="CS13" s="59">
        <f t="shared" si="6"/>
        <v>16.215834854670486</v>
      </c>
    </row>
    <row r="14" spans="1:97" s="59" customFormat="1" ht="13" customHeight="1" x14ac:dyDescent="0.35">
      <c r="A14" s="62" t="s">
        <v>86</v>
      </c>
      <c r="B14" s="148"/>
      <c r="C14" s="148"/>
      <c r="D14" s="42">
        <v>8</v>
      </c>
      <c r="E14" s="42" t="s">
        <v>69</v>
      </c>
      <c r="F14" s="43">
        <v>43250</v>
      </c>
      <c r="G14" s="44">
        <v>27</v>
      </c>
      <c r="H14" s="45">
        <v>0.02</v>
      </c>
      <c r="I14" s="42" t="s">
        <v>70</v>
      </c>
      <c r="J14" s="46" t="s">
        <v>71</v>
      </c>
      <c r="K14" s="2" t="s">
        <v>72</v>
      </c>
      <c r="L14" s="47" t="s">
        <v>72</v>
      </c>
      <c r="M14" s="6" t="s">
        <v>72</v>
      </c>
      <c r="N14" s="48" t="s">
        <v>73</v>
      </c>
      <c r="O14" s="48"/>
      <c r="P14" s="48" t="s">
        <v>150</v>
      </c>
      <c r="Q14" s="10" t="s">
        <v>178</v>
      </c>
      <c r="R14" s="49">
        <v>79.471109487618492</v>
      </c>
      <c r="S14" s="49">
        <v>79.094626347473138</v>
      </c>
      <c r="T14" s="11">
        <v>51.674798421755177</v>
      </c>
      <c r="U14" s="8">
        <v>0.51609248939957175</v>
      </c>
      <c r="V14" s="45">
        <v>2.3744333686445565</v>
      </c>
      <c r="W14" s="8">
        <v>4.9421218691630936E-2</v>
      </c>
      <c r="X14" s="45">
        <v>13.833960839980271</v>
      </c>
      <c r="Y14" s="8">
        <v>3.6840252735692657E-2</v>
      </c>
      <c r="Z14" s="45">
        <v>11.59606993989202</v>
      </c>
      <c r="AA14" s="8">
        <v>0.1142320732529805</v>
      </c>
      <c r="AB14" s="45">
        <v>6.5143809354969164</v>
      </c>
      <c r="AC14" s="8">
        <v>1.2621873637762697E-2</v>
      </c>
      <c r="AD14" s="45">
        <v>0.16264617578030369</v>
      </c>
      <c r="AE14" s="8">
        <v>1.6333294925753604E-2</v>
      </c>
      <c r="AF14" s="45">
        <v>10.589571228658967</v>
      </c>
      <c r="AG14" s="8">
        <v>8.8633387487471973E-2</v>
      </c>
      <c r="AH14" s="45">
        <v>2.4166008956987093</v>
      </c>
      <c r="AI14" s="8">
        <v>5.1377539192778487E-2</v>
      </c>
      <c r="AJ14" s="45">
        <v>0.47739664557737277</v>
      </c>
      <c r="AK14" s="8">
        <v>1.8426842163982781E-2</v>
      </c>
      <c r="AL14" s="45">
        <v>0.27057496526414709</v>
      </c>
      <c r="AM14" s="8">
        <v>3.4101239309653614E-2</v>
      </c>
      <c r="AN14" s="44">
        <v>116.7571474491257</v>
      </c>
      <c r="AO14" s="50">
        <v>17.965422277996971</v>
      </c>
      <c r="AP14" s="44">
        <v>732.91860959994028</v>
      </c>
      <c r="AQ14" s="50">
        <v>43.349130791537107</v>
      </c>
      <c r="AR14" s="50"/>
      <c r="AS14" s="44"/>
      <c r="AT14" s="44" t="str">
        <f t="shared" si="0"/>
        <v/>
      </c>
      <c r="AU14" s="44">
        <v>45.990075466695068</v>
      </c>
      <c r="AV14" s="50">
        <v>66.414267981454344</v>
      </c>
      <c r="AW14" s="45">
        <v>98.162485499999988</v>
      </c>
      <c r="AX14" s="45">
        <v>6.2772911604344666</v>
      </c>
      <c r="AY14" s="44">
        <v>817.30003214387989</v>
      </c>
      <c r="AZ14" s="12" t="s">
        <v>178</v>
      </c>
      <c r="BA14" s="9" t="s">
        <v>178</v>
      </c>
      <c r="BB14" s="47" t="s">
        <v>178</v>
      </c>
      <c r="BC14" s="47" t="s">
        <v>178</v>
      </c>
      <c r="BD14" s="51" t="s">
        <v>178</v>
      </c>
      <c r="BE14" s="47" t="s">
        <v>178</v>
      </c>
      <c r="BF14" s="51" t="s">
        <v>178</v>
      </c>
      <c r="BG14" s="49" t="s">
        <v>178</v>
      </c>
      <c r="BH14" s="52" t="s">
        <v>178</v>
      </c>
      <c r="BI14" s="13">
        <v>50.039377136852671</v>
      </c>
      <c r="BJ14" s="44">
        <v>1140.3369344521921</v>
      </c>
      <c r="BK14" s="44">
        <v>4.602122351295975</v>
      </c>
      <c r="BL14" s="45">
        <v>0.98199999999999998</v>
      </c>
      <c r="BM14" s="7">
        <v>1.8329938900203624E-2</v>
      </c>
      <c r="BN14" s="143">
        <v>1.8329938900203624E-2</v>
      </c>
      <c r="BO14" s="138"/>
      <c r="BP14" s="10" t="s">
        <v>178</v>
      </c>
      <c r="BQ14" s="9" t="s">
        <v>178</v>
      </c>
      <c r="BR14" s="53" t="s">
        <v>178</v>
      </c>
      <c r="BS14" s="54" t="s">
        <v>178</v>
      </c>
      <c r="BT14" s="53" t="s">
        <v>178</v>
      </c>
      <c r="BU14" s="54" t="s">
        <v>178</v>
      </c>
      <c r="BV14" s="12">
        <v>2.683829055241127</v>
      </c>
      <c r="BW14" s="55">
        <v>2.9391866646802218</v>
      </c>
      <c r="BX14" s="32">
        <v>51.052850000000007</v>
      </c>
      <c r="BY14" s="56">
        <v>2.3748499999999999</v>
      </c>
      <c r="BZ14" s="56">
        <v>13.835150000000001</v>
      </c>
      <c r="CA14" s="56">
        <v>10.89805</v>
      </c>
      <c r="CB14" s="56">
        <v>6.0693250000000001</v>
      </c>
      <c r="CC14" s="56">
        <v>0.15722649999999999</v>
      </c>
      <c r="CD14" s="56">
        <v>10.590050000000002</v>
      </c>
      <c r="CE14" s="56">
        <v>2.4198050000000002</v>
      </c>
      <c r="CF14" s="56">
        <v>0.4771995</v>
      </c>
      <c r="CG14" s="56">
        <v>0.27174549999999997</v>
      </c>
      <c r="CH14" s="57">
        <v>116.465</v>
      </c>
      <c r="CI14" s="57">
        <v>731.08471500000007</v>
      </c>
      <c r="CJ14" s="57">
        <v>0</v>
      </c>
      <c r="CK14" s="134">
        <f t="shared" si="1"/>
        <v>731.08471500000007</v>
      </c>
      <c r="CL14" s="134">
        <f t="shared" si="2"/>
        <v>732.91860959994028</v>
      </c>
      <c r="CM14" s="134">
        <f t="shared" si="3"/>
        <v>0</v>
      </c>
      <c r="CN14" s="57">
        <v>45.875000000000007</v>
      </c>
      <c r="CO14" s="33">
        <v>98.344999999999999</v>
      </c>
      <c r="CP14" s="58">
        <v>1</v>
      </c>
      <c r="CQ14" s="59">
        <f t="shared" si="4"/>
        <v>1.0025084570396745</v>
      </c>
      <c r="CR14" s="59">
        <f t="shared" si="5"/>
        <v>1.0025084570396745</v>
      </c>
      <c r="CS14" s="59">
        <f t="shared" si="6"/>
        <v>-0.25021804275664472</v>
      </c>
    </row>
    <row r="15" spans="1:97" s="59" customFormat="1" ht="13" customHeight="1" x14ac:dyDescent="0.35">
      <c r="A15" s="62" t="s">
        <v>87</v>
      </c>
      <c r="B15" s="148"/>
      <c r="C15" s="148"/>
      <c r="D15" s="42">
        <v>8</v>
      </c>
      <c r="E15" s="42" t="s">
        <v>69</v>
      </c>
      <c r="F15" s="43">
        <v>43250</v>
      </c>
      <c r="G15" s="44">
        <v>27</v>
      </c>
      <c r="H15" s="45">
        <v>0.02</v>
      </c>
      <c r="I15" s="42" t="s">
        <v>70</v>
      </c>
      <c r="J15" s="46" t="s">
        <v>71</v>
      </c>
      <c r="K15" s="2" t="s">
        <v>72</v>
      </c>
      <c r="L15" s="47" t="s">
        <v>72</v>
      </c>
      <c r="M15" s="6" t="s">
        <v>72</v>
      </c>
      <c r="N15" s="48" t="s">
        <v>73</v>
      </c>
      <c r="O15" s="48"/>
      <c r="P15" s="48" t="s">
        <v>150</v>
      </c>
      <c r="Q15" s="10" t="s">
        <v>178</v>
      </c>
      <c r="R15" s="49">
        <v>79.469671072987126</v>
      </c>
      <c r="S15" s="49">
        <v>79.120820424661758</v>
      </c>
      <c r="T15" s="11">
        <v>51.161303127915566</v>
      </c>
      <c r="U15" s="8">
        <v>0.51887282019300685</v>
      </c>
      <c r="V15" s="45">
        <v>2.4403156595370001</v>
      </c>
      <c r="W15" s="8">
        <v>4.9903723142833797E-2</v>
      </c>
      <c r="X15" s="45">
        <v>14.114882142636676</v>
      </c>
      <c r="Y15" s="8">
        <v>3.7680807070340008E-2</v>
      </c>
      <c r="Z15" s="45">
        <v>11.544068319488071</v>
      </c>
      <c r="AA15" s="8">
        <v>0.11383536505437269</v>
      </c>
      <c r="AB15" s="45">
        <v>6.4827472354133882</v>
      </c>
      <c r="AC15" s="8">
        <v>1.2508979410508965E-2</v>
      </c>
      <c r="AD15" s="45">
        <v>0.19173191730628014</v>
      </c>
      <c r="AE15" s="8">
        <v>1.6845700466871887E-2</v>
      </c>
      <c r="AF15" s="45">
        <v>10.925707790374624</v>
      </c>
      <c r="AG15" s="8">
        <v>9.1054302439592588E-2</v>
      </c>
      <c r="AH15" s="45">
        <v>2.4182313549258052</v>
      </c>
      <c r="AI15" s="8">
        <v>5.2065972010365544E-2</v>
      </c>
      <c r="AJ15" s="45">
        <v>0.39651365097372077</v>
      </c>
      <c r="AK15" s="8">
        <v>1.7730742325131481E-2</v>
      </c>
      <c r="AL15" s="45">
        <v>0.21783155002860102</v>
      </c>
      <c r="AM15" s="8">
        <v>3.3186854478407392E-2</v>
      </c>
      <c r="AN15" s="44">
        <v>105.54952167982124</v>
      </c>
      <c r="AO15" s="50">
        <v>18.00812054235934</v>
      </c>
      <c r="AP15" s="44">
        <v>806.77012314803665</v>
      </c>
      <c r="AQ15" s="50">
        <v>43.920484827166803</v>
      </c>
      <c r="AR15" s="50"/>
      <c r="AS15" s="44"/>
      <c r="AT15" s="44" t="str">
        <f t="shared" si="0"/>
        <v/>
      </c>
      <c r="AU15" s="44">
        <v>154.35286917491314</v>
      </c>
      <c r="AV15" s="50">
        <v>123.35016928391678</v>
      </c>
      <c r="AW15" s="45">
        <v>96.797021000000015</v>
      </c>
      <c r="AX15" s="45">
        <v>7.6435223041117144</v>
      </c>
      <c r="AY15" s="44">
        <v>738.84665175874875</v>
      </c>
      <c r="AZ15" s="12" t="s">
        <v>178</v>
      </c>
      <c r="BA15" s="9" t="s">
        <v>178</v>
      </c>
      <c r="BB15" s="47" t="s">
        <v>178</v>
      </c>
      <c r="BC15" s="47" t="s">
        <v>178</v>
      </c>
      <c r="BD15" s="51" t="s">
        <v>178</v>
      </c>
      <c r="BE15" s="47" t="s">
        <v>178</v>
      </c>
      <c r="BF15" s="51" t="s">
        <v>178</v>
      </c>
      <c r="BG15" s="49" t="s">
        <v>178</v>
      </c>
      <c r="BH15" s="52" t="s">
        <v>178</v>
      </c>
      <c r="BI15" s="13">
        <v>50.030044509865839</v>
      </c>
      <c r="BJ15" s="44">
        <v>1140.3369344521921</v>
      </c>
      <c r="BK15" s="44">
        <v>3.9662849796170576</v>
      </c>
      <c r="BL15" s="45">
        <v>0.98899999999999999</v>
      </c>
      <c r="BM15" s="7">
        <v>1.1122345803842304E-2</v>
      </c>
      <c r="BN15" s="143">
        <v>1.1122345803842304E-2</v>
      </c>
      <c r="BO15" s="138"/>
      <c r="BP15" s="10" t="s">
        <v>178</v>
      </c>
      <c r="BQ15" s="9" t="s">
        <v>178</v>
      </c>
      <c r="BR15" s="53" t="s">
        <v>178</v>
      </c>
      <c r="BS15" s="54" t="s">
        <v>178</v>
      </c>
      <c r="BT15" s="53" t="s">
        <v>178</v>
      </c>
      <c r="BU15" s="54" t="s">
        <v>178</v>
      </c>
      <c r="BV15" s="12">
        <v>2.693225622718816</v>
      </c>
      <c r="BW15" s="55">
        <v>2.9533253424760901</v>
      </c>
      <c r="BX15" s="32">
        <v>49.724899999999998</v>
      </c>
      <c r="BY15" s="56">
        <v>2.3865099999999999</v>
      </c>
      <c r="BZ15" s="56">
        <v>13.825100000000001</v>
      </c>
      <c r="CA15" s="56">
        <v>10.900700000000001</v>
      </c>
      <c r="CB15" s="56">
        <v>6.0804299999999998</v>
      </c>
      <c r="CC15" s="56">
        <v>0.18098600000000001</v>
      </c>
      <c r="CD15" s="56">
        <v>10.698</v>
      </c>
      <c r="CE15" s="56">
        <v>2.3727800000000001</v>
      </c>
      <c r="CF15" s="56">
        <v>0.38639099999999998</v>
      </c>
      <c r="CG15" s="56">
        <v>0.215832</v>
      </c>
      <c r="CH15" s="57">
        <v>103.12</v>
      </c>
      <c r="CI15" s="57">
        <v>788.20002000000011</v>
      </c>
      <c r="CJ15" s="57">
        <v>0</v>
      </c>
      <c r="CK15" s="134">
        <f t="shared" si="1"/>
        <v>788.20002000000011</v>
      </c>
      <c r="CL15" s="134">
        <f t="shared" si="2"/>
        <v>806.77012314803676</v>
      </c>
      <c r="CM15" s="134">
        <f t="shared" si="3"/>
        <v>0</v>
      </c>
      <c r="CN15" s="57">
        <v>150.79999999999998</v>
      </c>
      <c r="CO15" s="33">
        <v>96.993799999999993</v>
      </c>
      <c r="CP15" s="58">
        <v>1</v>
      </c>
      <c r="CQ15" s="59">
        <f t="shared" si="4"/>
        <v>1.0235601404171959</v>
      </c>
      <c r="CR15" s="59">
        <f t="shared" si="5"/>
        <v>1.0235601404171959</v>
      </c>
      <c r="CS15" s="59">
        <f t="shared" si="6"/>
        <v>-2.3017836946633063</v>
      </c>
    </row>
    <row r="16" spans="1:97" s="59" customFormat="1" ht="13" customHeight="1" x14ac:dyDescent="0.35">
      <c r="A16" s="62" t="s">
        <v>88</v>
      </c>
      <c r="B16" s="148"/>
      <c r="C16" s="148"/>
      <c r="D16" s="42">
        <v>8</v>
      </c>
      <c r="E16" s="42" t="s">
        <v>69</v>
      </c>
      <c r="F16" s="43">
        <v>43250</v>
      </c>
      <c r="G16" s="44">
        <v>27</v>
      </c>
      <c r="H16" s="45">
        <v>0.02</v>
      </c>
      <c r="I16" s="42" t="s">
        <v>70</v>
      </c>
      <c r="J16" s="46" t="s">
        <v>71</v>
      </c>
      <c r="K16" s="2" t="s">
        <v>72</v>
      </c>
      <c r="L16" s="47" t="s">
        <v>72</v>
      </c>
      <c r="M16" s="6" t="s">
        <v>72</v>
      </c>
      <c r="N16" s="48" t="s">
        <v>73</v>
      </c>
      <c r="O16" s="48"/>
      <c r="P16" s="48" t="s">
        <v>150</v>
      </c>
      <c r="Q16" s="10" t="s">
        <v>178</v>
      </c>
      <c r="R16" s="49">
        <v>88.284046505362667</v>
      </c>
      <c r="S16" s="49">
        <v>85.999396574095897</v>
      </c>
      <c r="T16" s="11">
        <v>49.200171743082265</v>
      </c>
      <c r="U16" s="8">
        <v>0.48869152987594811</v>
      </c>
      <c r="V16" s="45">
        <v>1.9710562391721882</v>
      </c>
      <c r="W16" s="8">
        <v>4.0548568952250258E-2</v>
      </c>
      <c r="X16" s="45">
        <v>11.864454553144347</v>
      </c>
      <c r="Y16" s="8">
        <v>3.0286274493266045E-2</v>
      </c>
      <c r="Z16" s="45">
        <v>11.541462131254555</v>
      </c>
      <c r="AA16" s="8">
        <v>0.141904585196201</v>
      </c>
      <c r="AB16" s="45">
        <v>12.705037315702258</v>
      </c>
      <c r="AC16" s="8">
        <v>2.3542561196369442E-2</v>
      </c>
      <c r="AD16" s="45">
        <v>0.12036984666700386</v>
      </c>
      <c r="AE16" s="8">
        <v>1.6614048086213209E-2</v>
      </c>
      <c r="AF16" s="45">
        <v>9.7900808622496456</v>
      </c>
      <c r="AG16" s="8">
        <v>7.6409329411260163E-2</v>
      </c>
      <c r="AH16" s="45">
        <v>2.0242195881167815</v>
      </c>
      <c r="AI16" s="8">
        <v>4.1253595205820004E-2</v>
      </c>
      <c r="AJ16" s="45">
        <v>0.42330062744563024</v>
      </c>
      <c r="AK16" s="8">
        <v>1.5274887801501056E-2</v>
      </c>
      <c r="AL16" s="45">
        <v>0.23572428305621587</v>
      </c>
      <c r="AM16" s="8">
        <v>2.9358045108953349E-2</v>
      </c>
      <c r="AN16" s="44">
        <v>158.54794325000577</v>
      </c>
      <c r="AO16" s="50">
        <v>14.432872950757226</v>
      </c>
      <c r="AP16" s="44">
        <v>738.6324821900505</v>
      </c>
      <c r="AQ16" s="50">
        <v>36.140474857828764</v>
      </c>
      <c r="AR16" s="50"/>
      <c r="AS16" s="44"/>
      <c r="AT16" s="44" t="str">
        <f t="shared" si="0"/>
        <v/>
      </c>
      <c r="AU16" s="44">
        <v>344.04767565104021</v>
      </c>
      <c r="AV16" s="50">
        <v>99.952042634788896</v>
      </c>
      <c r="AW16" s="45">
        <v>97.859686999999994</v>
      </c>
      <c r="AX16" s="45">
        <v>4.6587326650169176</v>
      </c>
      <c r="AY16" s="44">
        <v>1109.8356027500404</v>
      </c>
      <c r="AZ16" s="12" t="s">
        <v>178</v>
      </c>
      <c r="BA16" s="9" t="s">
        <v>178</v>
      </c>
      <c r="BB16" s="47" t="s">
        <v>178</v>
      </c>
      <c r="BC16" s="47" t="s">
        <v>178</v>
      </c>
      <c r="BD16" s="51" t="s">
        <v>178</v>
      </c>
      <c r="BE16" s="47" t="s">
        <v>178</v>
      </c>
      <c r="BF16" s="51" t="s">
        <v>178</v>
      </c>
      <c r="BG16" s="49" t="s">
        <v>178</v>
      </c>
      <c r="BH16" s="52" t="s">
        <v>178</v>
      </c>
      <c r="BI16" s="13">
        <v>66.246124914549213</v>
      </c>
      <c r="BJ16" s="44">
        <v>1140.3369344521921</v>
      </c>
      <c r="BK16" s="44">
        <v>129.03431559342334</v>
      </c>
      <c r="BL16" s="45">
        <v>0.78300000000000003</v>
      </c>
      <c r="BM16" s="7">
        <v>0.27713920817369098</v>
      </c>
      <c r="BN16" s="143">
        <v>0.27713920817369098</v>
      </c>
      <c r="BO16" s="138"/>
      <c r="BP16" s="10" t="s">
        <v>178</v>
      </c>
      <c r="BQ16" s="9" t="s">
        <v>178</v>
      </c>
      <c r="BR16" s="53" t="s">
        <v>178</v>
      </c>
      <c r="BS16" s="54" t="s">
        <v>178</v>
      </c>
      <c r="BT16" s="53" t="s">
        <v>178</v>
      </c>
      <c r="BU16" s="54" t="s">
        <v>178</v>
      </c>
      <c r="BV16" s="12">
        <v>2.6383323145487769</v>
      </c>
      <c r="BW16" s="55">
        <v>2.8847638009912049</v>
      </c>
      <c r="BX16" s="32">
        <v>51.3536</v>
      </c>
      <c r="BY16" s="56">
        <v>2.4264100000000002</v>
      </c>
      <c r="BZ16" s="56">
        <v>14.828799999999999</v>
      </c>
      <c r="CA16" s="56">
        <v>7.1243499999999997</v>
      </c>
      <c r="CB16" s="56">
        <v>6.4416399999999996</v>
      </c>
      <c r="CC16" s="56">
        <v>0.108926</v>
      </c>
      <c r="CD16" s="56">
        <v>12.156599999999999</v>
      </c>
      <c r="CE16" s="56">
        <v>2.53565</v>
      </c>
      <c r="CF16" s="56">
        <v>0.52498199999999995</v>
      </c>
      <c r="CG16" s="56">
        <v>0.29596</v>
      </c>
      <c r="CH16" s="57">
        <v>198.01</v>
      </c>
      <c r="CI16" s="57">
        <v>922.47565500000007</v>
      </c>
      <c r="CJ16" s="57">
        <v>0</v>
      </c>
      <c r="CK16" s="134">
        <f t="shared" si="1"/>
        <v>922.47565500000007</v>
      </c>
      <c r="CL16" s="134">
        <f t="shared" si="2"/>
        <v>738.63248219005061</v>
      </c>
      <c r="CM16" s="134">
        <f t="shared" si="3"/>
        <v>0</v>
      </c>
      <c r="CN16" s="57">
        <v>429.68</v>
      </c>
      <c r="CO16" s="33">
        <v>98.09</v>
      </c>
      <c r="CP16" s="58">
        <v>1</v>
      </c>
      <c r="CQ16" s="59">
        <f t="shared" si="4"/>
        <v>0.80070674839657485</v>
      </c>
      <c r="CR16" s="59">
        <f t="shared" si="5"/>
        <v>0.80070674839657474</v>
      </c>
      <c r="CS16" s="59">
        <f t="shared" si="6"/>
        <v>24.889668034210089</v>
      </c>
    </row>
    <row r="17" spans="1:97" s="59" customFormat="1" ht="13" customHeight="1" x14ac:dyDescent="0.35">
      <c r="A17" s="62" t="s">
        <v>89</v>
      </c>
      <c r="B17" s="148"/>
      <c r="C17" s="148"/>
      <c r="D17" s="42">
        <v>8</v>
      </c>
      <c r="E17" s="42" t="s">
        <v>69</v>
      </c>
      <c r="F17" s="43">
        <v>43250</v>
      </c>
      <c r="G17" s="44">
        <v>27</v>
      </c>
      <c r="H17" s="45">
        <v>0.02</v>
      </c>
      <c r="I17" s="42" t="s">
        <v>70</v>
      </c>
      <c r="J17" s="46" t="s">
        <v>71</v>
      </c>
      <c r="K17" s="2" t="s">
        <v>72</v>
      </c>
      <c r="L17" s="47" t="s">
        <v>72</v>
      </c>
      <c r="M17" s="6" t="s">
        <v>72</v>
      </c>
      <c r="N17" s="48" t="s">
        <v>73</v>
      </c>
      <c r="O17" s="48"/>
      <c r="P17" s="48" t="s">
        <v>150</v>
      </c>
      <c r="Q17" s="10" t="s">
        <v>178</v>
      </c>
      <c r="R17" s="49">
        <v>89.673552637076185</v>
      </c>
      <c r="S17" s="49">
        <v>88.64134490261695</v>
      </c>
      <c r="T17" s="11">
        <v>49.566317053884887</v>
      </c>
      <c r="U17" s="8">
        <v>0.47952586469561564</v>
      </c>
      <c r="V17" s="45">
        <v>1.8687426371349725</v>
      </c>
      <c r="W17" s="8">
        <v>3.7404378876366183E-2</v>
      </c>
      <c r="X17" s="45">
        <v>10.996793092276276</v>
      </c>
      <c r="Y17" s="8">
        <v>2.7521014264454299E-2</v>
      </c>
      <c r="Z17" s="45">
        <v>11.538457624779168</v>
      </c>
      <c r="AA17" s="8">
        <v>0.161269560684251</v>
      </c>
      <c r="AB17" s="45">
        <v>14.781423242523326</v>
      </c>
      <c r="AC17" s="8">
        <v>2.7120364108452095E-2</v>
      </c>
      <c r="AD17" s="45">
        <v>0.11635756624136168</v>
      </c>
      <c r="AE17" s="8">
        <v>1.5495453453928377E-2</v>
      </c>
      <c r="AF17" s="45">
        <v>8.6405523758887028</v>
      </c>
      <c r="AG17" s="8">
        <v>6.8234010084774296E-2</v>
      </c>
      <c r="AH17" s="45">
        <v>1.8236039260930652</v>
      </c>
      <c r="AI17" s="8">
        <v>3.6842817200036022E-2</v>
      </c>
      <c r="AJ17" s="45">
        <v>0.35709735846486862</v>
      </c>
      <c r="AK17" s="8">
        <v>1.2770729991835711E-2</v>
      </c>
      <c r="AL17" s="45">
        <v>0.21465964806596036</v>
      </c>
      <c r="AM17" s="8">
        <v>2.2974807472851671E-2</v>
      </c>
      <c r="AN17" s="44">
        <v>117.63187237237348</v>
      </c>
      <c r="AO17" s="50">
        <v>12.820815401737358</v>
      </c>
      <c r="AP17" s="44">
        <v>583.48579321082013</v>
      </c>
      <c r="AQ17" s="50">
        <v>31.498546969216989</v>
      </c>
      <c r="AR17" s="50"/>
      <c r="AS17" s="44"/>
      <c r="AT17" s="44" t="str">
        <f t="shared" si="0"/>
        <v/>
      </c>
      <c r="AU17" s="44">
        <v>258.83708089098894</v>
      </c>
      <c r="AV17" s="50">
        <v>87.972252867824864</v>
      </c>
      <c r="AW17" s="45">
        <v>100.309504</v>
      </c>
      <c r="AX17" s="45">
        <v>4.9602695378659565</v>
      </c>
      <c r="AY17" s="44">
        <v>823.42310660661428</v>
      </c>
      <c r="AZ17" s="12" t="s">
        <v>178</v>
      </c>
      <c r="BA17" s="9" t="s">
        <v>178</v>
      </c>
      <c r="BB17" s="47" t="s">
        <v>178</v>
      </c>
      <c r="BC17" s="47" t="s">
        <v>178</v>
      </c>
      <c r="BD17" s="51" t="s">
        <v>178</v>
      </c>
      <c r="BE17" s="47" t="s">
        <v>178</v>
      </c>
      <c r="BF17" s="51" t="s">
        <v>178</v>
      </c>
      <c r="BG17" s="49" t="s">
        <v>178</v>
      </c>
      <c r="BH17" s="52" t="s">
        <v>178</v>
      </c>
      <c r="BI17" s="13">
        <v>69.549043339174077</v>
      </c>
      <c r="BJ17" s="44">
        <v>1140.3369344521921</v>
      </c>
      <c r="BK17" s="44">
        <v>170.76967272252682</v>
      </c>
      <c r="BL17" s="45">
        <v>0.71299999999999997</v>
      </c>
      <c r="BM17" s="7">
        <v>0.4025245441795231</v>
      </c>
      <c r="BN17" s="143">
        <v>0.4025245441795231</v>
      </c>
      <c r="BO17" s="138"/>
      <c r="BP17" s="10" t="s">
        <v>178</v>
      </c>
      <c r="BQ17" s="9" t="s">
        <v>178</v>
      </c>
      <c r="BR17" s="53" t="s">
        <v>178</v>
      </c>
      <c r="BS17" s="54" t="s">
        <v>178</v>
      </c>
      <c r="BT17" s="53" t="s">
        <v>178</v>
      </c>
      <c r="BU17" s="54" t="s">
        <v>178</v>
      </c>
      <c r="BV17" s="12">
        <v>2.601980905442018</v>
      </c>
      <c r="BW17" s="55">
        <v>2.8309604609620411</v>
      </c>
      <c r="BX17" s="32">
        <v>54.551900000000003</v>
      </c>
      <c r="BY17" s="56">
        <v>2.5627900000000001</v>
      </c>
      <c r="BZ17" s="56">
        <v>15.463100000000001</v>
      </c>
      <c r="CA17" s="56">
        <v>5.6554799999999998</v>
      </c>
      <c r="CB17" s="56">
        <v>6.4965299999999999</v>
      </c>
      <c r="CC17" s="56">
        <v>0.109545</v>
      </c>
      <c r="CD17" s="56">
        <v>12.040100000000001</v>
      </c>
      <c r="CE17" s="56">
        <v>2.5664400000000001</v>
      </c>
      <c r="CF17" s="56">
        <v>0.506969</v>
      </c>
      <c r="CG17" s="56">
        <v>0.30374099999999998</v>
      </c>
      <c r="CH17" s="57">
        <v>165.32000000000002</v>
      </c>
      <c r="CI17" s="57">
        <v>820.03175999999996</v>
      </c>
      <c r="CJ17" s="57">
        <v>0</v>
      </c>
      <c r="CK17" s="134">
        <f t="shared" si="1"/>
        <v>820.03175999999996</v>
      </c>
      <c r="CL17" s="134">
        <f t="shared" si="2"/>
        <v>583.48579321082013</v>
      </c>
      <c r="CM17" s="134">
        <f t="shared" si="3"/>
        <v>0</v>
      </c>
      <c r="CN17" s="57">
        <v>363.77</v>
      </c>
      <c r="CO17" s="33">
        <v>100.514</v>
      </c>
      <c r="CP17" s="58">
        <v>1</v>
      </c>
      <c r="CQ17" s="59">
        <f t="shared" si="4"/>
        <v>0.71154048132333336</v>
      </c>
      <c r="CR17" s="59">
        <f t="shared" si="5"/>
        <v>0.71154048132333336</v>
      </c>
      <c r="CS17" s="59">
        <f t="shared" si="6"/>
        <v>40.540141600964908</v>
      </c>
    </row>
    <row r="18" spans="1:97" s="59" customFormat="1" ht="13" customHeight="1" x14ac:dyDescent="0.35">
      <c r="A18" s="62" t="s">
        <v>90</v>
      </c>
      <c r="B18" s="148"/>
      <c r="C18" s="148"/>
      <c r="D18" s="42">
        <v>8</v>
      </c>
      <c r="E18" s="42" t="s">
        <v>69</v>
      </c>
      <c r="F18" s="43">
        <v>43250</v>
      </c>
      <c r="G18" s="44">
        <v>27</v>
      </c>
      <c r="H18" s="45">
        <v>0.02</v>
      </c>
      <c r="I18" s="42" t="s">
        <v>70</v>
      </c>
      <c r="J18" s="46" t="s">
        <v>71</v>
      </c>
      <c r="K18" s="2" t="s">
        <v>72</v>
      </c>
      <c r="L18" s="47" t="s">
        <v>72</v>
      </c>
      <c r="M18" s="6" t="s">
        <v>72</v>
      </c>
      <c r="N18" s="48" t="s">
        <v>73</v>
      </c>
      <c r="O18" s="48"/>
      <c r="P18" s="48" t="s">
        <v>150</v>
      </c>
      <c r="Q18" s="10" t="s">
        <v>178</v>
      </c>
      <c r="R18" s="49">
        <v>87.740988841518799</v>
      </c>
      <c r="S18" s="49">
        <v>86.3249875334362</v>
      </c>
      <c r="T18" s="11">
        <v>49.024848701590898</v>
      </c>
      <c r="U18" s="8">
        <v>0.48893511131919332</v>
      </c>
      <c r="V18" s="45">
        <v>2.4101041052235233</v>
      </c>
      <c r="W18" s="8">
        <v>4.534538570854902E-2</v>
      </c>
      <c r="X18" s="45">
        <v>11.944162892831315</v>
      </c>
      <c r="Y18" s="8">
        <v>3.0682046197476154E-2</v>
      </c>
      <c r="Z18" s="45">
        <v>11.54682682885608</v>
      </c>
      <c r="AA18" s="8">
        <v>0.14378686108633035</v>
      </c>
      <c r="AB18" s="45">
        <v>11.980284353192699</v>
      </c>
      <c r="AC18" s="8">
        <v>2.2209650148166286E-2</v>
      </c>
      <c r="AD18" s="45">
        <v>0.12140824177021077</v>
      </c>
      <c r="AE18" s="8">
        <v>1.6473155876349278E-2</v>
      </c>
      <c r="AF18" s="45">
        <v>10.195282187000924</v>
      </c>
      <c r="AG18" s="8">
        <v>7.8656398167068389E-2</v>
      </c>
      <c r="AH18" s="45">
        <v>1.965609467998702</v>
      </c>
      <c r="AI18" s="8">
        <v>4.1223941128549574E-2</v>
      </c>
      <c r="AJ18" s="45">
        <v>0.48763971487869784</v>
      </c>
      <c r="AK18" s="8">
        <v>1.6585504454511298E-2</v>
      </c>
      <c r="AL18" s="45">
        <v>0.2237523794608017</v>
      </c>
      <c r="AM18" s="8">
        <v>2.9672250545055838E-2</v>
      </c>
      <c r="AN18" s="44">
        <v>120.21485041092239</v>
      </c>
      <c r="AO18" s="50">
        <v>14.76358577896538</v>
      </c>
      <c r="AP18" s="44">
        <v>745.44910846439552</v>
      </c>
      <c r="AQ18" s="50">
        <v>37.161756230612816</v>
      </c>
      <c r="AR18" s="50"/>
      <c r="AS18" s="44"/>
      <c r="AT18" s="44" t="str">
        <f t="shared" si="0"/>
        <v/>
      </c>
      <c r="AU18" s="44">
        <v>135.1473130860785</v>
      </c>
      <c r="AV18" s="50">
        <v>104.7144356834161</v>
      </c>
      <c r="AW18" s="45">
        <v>98.256145999999987</v>
      </c>
      <c r="AX18" s="45">
        <v>6.2009735562310029</v>
      </c>
      <c r="AY18" s="44">
        <v>841.50395287645676</v>
      </c>
      <c r="AZ18" s="12" t="s">
        <v>178</v>
      </c>
      <c r="BA18" s="9" t="s">
        <v>178</v>
      </c>
      <c r="BB18" s="47" t="s">
        <v>178</v>
      </c>
      <c r="BC18" s="47" t="s">
        <v>178</v>
      </c>
      <c r="BD18" s="51" t="s">
        <v>178</v>
      </c>
      <c r="BE18" s="47" t="s">
        <v>178</v>
      </c>
      <c r="BF18" s="51" t="s">
        <v>178</v>
      </c>
      <c r="BG18" s="49" t="s">
        <v>178</v>
      </c>
      <c r="BH18" s="52" t="s">
        <v>178</v>
      </c>
      <c r="BI18" s="13">
        <v>64.909892957454915</v>
      </c>
      <c r="BJ18" s="44">
        <v>1140.3369344521921</v>
      </c>
      <c r="BK18" s="44">
        <v>114.46678104698117</v>
      </c>
      <c r="BL18" s="45">
        <v>0.79700000000000004</v>
      </c>
      <c r="BM18" s="7">
        <v>0.25470514429109148</v>
      </c>
      <c r="BN18" s="143">
        <v>0.25470514429109148</v>
      </c>
      <c r="BO18" s="138"/>
      <c r="BP18" s="10" t="s">
        <v>178</v>
      </c>
      <c r="BQ18" s="9" t="s">
        <v>178</v>
      </c>
      <c r="BR18" s="53" t="s">
        <v>178</v>
      </c>
      <c r="BS18" s="54" t="s">
        <v>178</v>
      </c>
      <c r="BT18" s="53" t="s">
        <v>178</v>
      </c>
      <c r="BU18" s="54" t="s">
        <v>178</v>
      </c>
      <c r="BV18" s="12">
        <v>2.6418109339191109</v>
      </c>
      <c r="BW18" s="55">
        <v>2.8932365755846798</v>
      </c>
      <c r="BX18" s="32">
        <v>51.186799999999998</v>
      </c>
      <c r="BY18" s="56">
        <v>2.92821</v>
      </c>
      <c r="BZ18" s="56">
        <v>14.7263</v>
      </c>
      <c r="CA18" s="56">
        <v>6.9921199999999999</v>
      </c>
      <c r="CB18" s="56">
        <v>6.4971100000000002</v>
      </c>
      <c r="CC18" s="56">
        <v>0.110321</v>
      </c>
      <c r="CD18" s="56">
        <v>12.4933</v>
      </c>
      <c r="CE18" s="56">
        <v>2.4200499999999998</v>
      </c>
      <c r="CF18" s="56">
        <v>0.59639799999999998</v>
      </c>
      <c r="CG18" s="56">
        <v>0.274088</v>
      </c>
      <c r="CH18" s="57">
        <v>148.05000000000001</v>
      </c>
      <c r="CI18" s="57">
        <v>918.05413499999997</v>
      </c>
      <c r="CJ18" s="57">
        <v>0</v>
      </c>
      <c r="CK18" s="134">
        <f t="shared" si="1"/>
        <v>918.05413499999997</v>
      </c>
      <c r="CL18" s="134">
        <f t="shared" si="2"/>
        <v>745.44910846439552</v>
      </c>
      <c r="CM18" s="134">
        <f t="shared" si="3"/>
        <v>0</v>
      </c>
      <c r="CN18" s="57">
        <v>166.44</v>
      </c>
      <c r="CO18" s="33">
        <v>98.485299999999995</v>
      </c>
      <c r="CP18" s="58">
        <v>1</v>
      </c>
      <c r="CQ18" s="59">
        <f t="shared" si="4"/>
        <v>0.8119881824445957</v>
      </c>
      <c r="CR18" s="59">
        <f t="shared" si="5"/>
        <v>0.81198818244459581</v>
      </c>
      <c r="CS18" s="59">
        <f t="shared" si="6"/>
        <v>23.154501705846275</v>
      </c>
    </row>
    <row r="19" spans="1:97" s="59" customFormat="1" ht="13" customHeight="1" x14ac:dyDescent="0.35">
      <c r="A19" s="62" t="s">
        <v>91</v>
      </c>
      <c r="B19" s="148"/>
      <c r="C19" s="148"/>
      <c r="D19" s="42">
        <v>8</v>
      </c>
      <c r="E19" s="42" t="s">
        <v>69</v>
      </c>
      <c r="F19" s="43">
        <v>43250</v>
      </c>
      <c r="G19" s="44">
        <v>27</v>
      </c>
      <c r="H19" s="45">
        <v>0.02</v>
      </c>
      <c r="I19" s="42" t="s">
        <v>70</v>
      </c>
      <c r="J19" s="46" t="s">
        <v>71</v>
      </c>
      <c r="K19" s="2" t="s">
        <v>72</v>
      </c>
      <c r="L19" s="47" t="s">
        <v>72</v>
      </c>
      <c r="M19" s="6" t="s">
        <v>72</v>
      </c>
      <c r="N19" s="48" t="s">
        <v>73</v>
      </c>
      <c r="O19" s="48"/>
      <c r="P19" s="48" t="s">
        <v>150</v>
      </c>
      <c r="Q19" s="10" t="s">
        <v>178</v>
      </c>
      <c r="R19" s="49">
        <v>87.740988841518799</v>
      </c>
      <c r="S19" s="49">
        <v>86.672500965597692</v>
      </c>
      <c r="T19" s="11">
        <v>48.431687475628294</v>
      </c>
      <c r="U19" s="8">
        <v>0.48601198381792998</v>
      </c>
      <c r="V19" s="45">
        <v>3.0659189420097372</v>
      </c>
      <c r="W19" s="8">
        <v>5.0542593534713125E-2</v>
      </c>
      <c r="X19" s="45">
        <v>11.729949041223119</v>
      </c>
      <c r="Y19" s="8">
        <v>3.0532001658890067E-2</v>
      </c>
      <c r="Z19" s="45">
        <v>11.5423420902559</v>
      </c>
      <c r="AA19" s="8">
        <v>0.14260448229090261</v>
      </c>
      <c r="AB19" s="45">
        <v>11.951666346911651</v>
      </c>
      <c r="AC19" s="8">
        <v>2.1644706787583939E-2</v>
      </c>
      <c r="AD19" s="45">
        <v>9.7314835528450438E-2</v>
      </c>
      <c r="AE19" s="8">
        <v>1.8584408770539237E-2</v>
      </c>
      <c r="AF19" s="45">
        <v>10.309353091653161</v>
      </c>
      <c r="AG19" s="8">
        <v>7.9144594404028573E-2</v>
      </c>
      <c r="AH19" s="45">
        <v>2.1188549756297665</v>
      </c>
      <c r="AI19" s="8">
        <v>4.2818245118521447E-2</v>
      </c>
      <c r="AJ19" s="45">
        <v>0.33006784421505353</v>
      </c>
      <c r="AK19" s="8">
        <v>1.4462252662126784E-2</v>
      </c>
      <c r="AL19" s="45">
        <v>0.3059899467647153</v>
      </c>
      <c r="AM19" s="8">
        <v>3.0545936019702524E-2</v>
      </c>
      <c r="AN19" s="44">
        <v>143.30855698361063</v>
      </c>
      <c r="AO19" s="50">
        <v>14.667630807272547</v>
      </c>
      <c r="AP19" s="44">
        <v>784.04473117869941</v>
      </c>
      <c r="AQ19" s="50">
        <v>37.426767265180807</v>
      </c>
      <c r="AR19" s="50"/>
      <c r="AS19" s="44"/>
      <c r="AT19" s="44" t="str">
        <f t="shared" si="0"/>
        <v/>
      </c>
      <c r="AU19" s="44">
        <v>241.20081363925354</v>
      </c>
      <c r="AV19" s="50">
        <v>104.1384512887477</v>
      </c>
      <c r="AW19" s="45">
        <v>98.135829000000015</v>
      </c>
      <c r="AX19" s="45">
        <v>5.4710252317198753</v>
      </c>
      <c r="AY19" s="44">
        <v>1003.1598988852744</v>
      </c>
      <c r="AZ19" s="12" t="s">
        <v>178</v>
      </c>
      <c r="BA19" s="9" t="s">
        <v>178</v>
      </c>
      <c r="BB19" s="47" t="s">
        <v>178</v>
      </c>
      <c r="BC19" s="47" t="s">
        <v>178</v>
      </c>
      <c r="BD19" s="51" t="s">
        <v>178</v>
      </c>
      <c r="BE19" s="47" t="s">
        <v>178</v>
      </c>
      <c r="BF19" s="51" t="s">
        <v>178</v>
      </c>
      <c r="BG19" s="49" t="s">
        <v>178</v>
      </c>
      <c r="BH19" s="52" t="s">
        <v>178</v>
      </c>
      <c r="BI19" s="13">
        <v>64.864253807714761</v>
      </c>
      <c r="BJ19" s="44">
        <v>1140.3369344521921</v>
      </c>
      <c r="BK19" s="44">
        <v>113.89155912073215</v>
      </c>
      <c r="BL19" s="45">
        <v>0.80400000000000005</v>
      </c>
      <c r="BM19" s="7">
        <v>0.24378109452736307</v>
      </c>
      <c r="BN19" s="143">
        <v>0.24378109452736307</v>
      </c>
      <c r="BO19" s="138"/>
      <c r="BP19" s="10" t="s">
        <v>178</v>
      </c>
      <c r="BQ19" s="9" t="s">
        <v>178</v>
      </c>
      <c r="BR19" s="53" t="s">
        <v>178</v>
      </c>
      <c r="BS19" s="54" t="s">
        <v>178</v>
      </c>
      <c r="BT19" s="53" t="s">
        <v>178</v>
      </c>
      <c r="BU19" s="54" t="s">
        <v>178</v>
      </c>
      <c r="BV19" s="12">
        <v>2.6522659691743842</v>
      </c>
      <c r="BW19" s="55">
        <v>2.9141400289102131</v>
      </c>
      <c r="BX19" s="32">
        <v>50.298900000000003</v>
      </c>
      <c r="BY19" s="56">
        <v>3.6927500000000002</v>
      </c>
      <c r="BZ19" s="56">
        <v>14.3203</v>
      </c>
      <c r="CA19" s="56">
        <v>7.0559799999999999</v>
      </c>
      <c r="CB19" s="56">
        <v>6.7544899999999997</v>
      </c>
      <c r="CC19" s="56">
        <v>8.0990000000000006E-2</v>
      </c>
      <c r="CD19" s="56">
        <v>12.517200000000001</v>
      </c>
      <c r="CE19" s="56">
        <v>2.58649</v>
      </c>
      <c r="CF19" s="56">
        <v>0.40500000000000003</v>
      </c>
      <c r="CG19" s="56">
        <v>0.376834</v>
      </c>
      <c r="CH19" s="57">
        <v>174.78</v>
      </c>
      <c r="CI19" s="57">
        <v>956.22578999999996</v>
      </c>
      <c r="CJ19" s="57">
        <v>0</v>
      </c>
      <c r="CK19" s="134">
        <f t="shared" si="1"/>
        <v>956.22578999999996</v>
      </c>
      <c r="CL19" s="134">
        <f t="shared" si="2"/>
        <v>784.04473117869941</v>
      </c>
      <c r="CM19" s="134">
        <f t="shared" si="3"/>
        <v>0</v>
      </c>
      <c r="CN19" s="57">
        <v>294.16999999999996</v>
      </c>
      <c r="CO19" s="33">
        <v>98.374600000000001</v>
      </c>
      <c r="CP19" s="58">
        <v>1</v>
      </c>
      <c r="CQ19" s="59">
        <f t="shared" si="4"/>
        <v>0.81993681761992576</v>
      </c>
      <c r="CR19" s="59">
        <f t="shared" si="5"/>
        <v>0.81993681761992576</v>
      </c>
      <c r="CS19" s="59">
        <f t="shared" si="6"/>
        <v>21.96061678298009</v>
      </c>
    </row>
    <row r="20" spans="1:97" s="59" customFormat="1" ht="13" customHeight="1" x14ac:dyDescent="0.35">
      <c r="A20" s="62" t="s">
        <v>92</v>
      </c>
      <c r="B20" s="148"/>
      <c r="C20" s="148"/>
      <c r="D20" s="42">
        <v>8</v>
      </c>
      <c r="E20" s="42" t="s">
        <v>69</v>
      </c>
      <c r="F20" s="43">
        <v>43250</v>
      </c>
      <c r="G20" s="44">
        <v>27</v>
      </c>
      <c r="H20" s="45">
        <v>0.02</v>
      </c>
      <c r="I20" s="42" t="s">
        <v>70</v>
      </c>
      <c r="J20" s="46" t="s">
        <v>71</v>
      </c>
      <c r="K20" s="2">
        <v>60</v>
      </c>
      <c r="L20" s="47">
        <v>70</v>
      </c>
      <c r="M20" s="6">
        <v>4.379106716462746E-2</v>
      </c>
      <c r="N20" s="46">
        <v>4</v>
      </c>
      <c r="O20" s="46">
        <f>N20</f>
        <v>4</v>
      </c>
      <c r="P20" s="46" t="s">
        <v>151</v>
      </c>
      <c r="Q20" s="10" t="s">
        <v>178</v>
      </c>
      <c r="R20" s="49">
        <v>88.05965281235693</v>
      </c>
      <c r="S20" s="49">
        <v>87.498991905700905</v>
      </c>
      <c r="T20" s="11">
        <v>48.688987223364315</v>
      </c>
      <c r="U20" s="8">
        <v>0.48830672176184303</v>
      </c>
      <c r="V20" s="45">
        <v>2.2120869681972746</v>
      </c>
      <c r="W20" s="8">
        <v>4.2499499667793317E-2</v>
      </c>
      <c r="X20" s="45">
        <v>11.958311410844221</v>
      </c>
      <c r="Y20" s="8">
        <v>3.0441675443015591E-2</v>
      </c>
      <c r="Z20" s="45">
        <v>11.542980796407184</v>
      </c>
      <c r="AA20" s="8">
        <v>0.15251971385908741</v>
      </c>
      <c r="AB20" s="45">
        <v>12.407751302795415</v>
      </c>
      <c r="AC20" s="8">
        <v>2.3072585780087158E-2</v>
      </c>
      <c r="AD20" s="45">
        <v>0.12841139770034066</v>
      </c>
      <c r="AE20" s="8">
        <v>1.5979129095637288E-2</v>
      </c>
      <c r="AF20" s="45">
        <v>9.9699411745780111</v>
      </c>
      <c r="AG20" s="8">
        <v>7.7264451918274205E-2</v>
      </c>
      <c r="AH20" s="45">
        <v>2.2612444563794356</v>
      </c>
      <c r="AI20" s="8">
        <v>4.3450490602667771E-2</v>
      </c>
      <c r="AJ20" s="45">
        <v>0.48354916946534521</v>
      </c>
      <c r="AK20" s="8">
        <v>1.5749679998655758E-2</v>
      </c>
      <c r="AL20" s="45">
        <v>0.23374887237640132</v>
      </c>
      <c r="AM20" s="8">
        <v>2.7106454236257002E-2</v>
      </c>
      <c r="AN20" s="44">
        <v>169.98284692979865</v>
      </c>
      <c r="AO20" s="50">
        <v>14.640010667814613</v>
      </c>
      <c r="AP20" s="44">
        <v>592.04607174552564</v>
      </c>
      <c r="AQ20" s="50">
        <v>33.413414727114827</v>
      </c>
      <c r="AR20" s="50">
        <v>41.777444578817338</v>
      </c>
      <c r="AS20" s="44">
        <v>483.24667398160966</v>
      </c>
      <c r="AT20" s="44">
        <f t="shared" si="0"/>
        <v>8.645159258852388</v>
      </c>
      <c r="AU20" s="44">
        <v>476.64275800924679</v>
      </c>
      <c r="AV20" s="50">
        <v>102.65264422141945</v>
      </c>
      <c r="AW20" s="45">
        <v>97.921336000000011</v>
      </c>
      <c r="AX20" s="45">
        <v>3.4829753850989165</v>
      </c>
      <c r="AY20" s="44">
        <v>1189.8799285085906</v>
      </c>
      <c r="AZ20" s="12" t="s">
        <v>178</v>
      </c>
      <c r="BA20" s="9" t="s">
        <v>178</v>
      </c>
      <c r="BB20" s="47" t="s">
        <v>178</v>
      </c>
      <c r="BC20" s="47" t="s">
        <v>178</v>
      </c>
      <c r="BD20" s="51" t="s">
        <v>178</v>
      </c>
      <c r="BE20" s="47" t="s">
        <v>178</v>
      </c>
      <c r="BF20" s="51" t="s">
        <v>178</v>
      </c>
      <c r="BG20" s="49" t="s">
        <v>178</v>
      </c>
      <c r="BH20" s="52" t="s">
        <v>178</v>
      </c>
      <c r="BI20" s="13">
        <v>65.711704354387379</v>
      </c>
      <c r="BJ20" s="44">
        <v>1140.3369344521921</v>
      </c>
      <c r="BK20" s="44">
        <v>123.05886673399573</v>
      </c>
      <c r="BL20" s="45">
        <v>0.77800000000000002</v>
      </c>
      <c r="BM20" s="7">
        <v>0.28534704370179953</v>
      </c>
      <c r="BN20" s="143">
        <v>0.28534704370179953</v>
      </c>
      <c r="BO20" s="138"/>
      <c r="BP20" s="10" t="s">
        <v>178</v>
      </c>
      <c r="BQ20" s="9" t="s">
        <v>178</v>
      </c>
      <c r="BR20" s="53" t="s">
        <v>178</v>
      </c>
      <c r="BS20" s="54" t="s">
        <v>178</v>
      </c>
      <c r="BT20" s="53" t="s">
        <v>178</v>
      </c>
      <c r="BU20" s="54" t="s">
        <v>178</v>
      </c>
      <c r="BV20" s="12">
        <v>2.6295938314555158</v>
      </c>
      <c r="BW20" s="55">
        <v>2.8801988204689701</v>
      </c>
      <c r="BX20" s="32">
        <v>50.9604</v>
      </c>
      <c r="BY20" s="56">
        <v>2.7364000000000002</v>
      </c>
      <c r="BZ20" s="56">
        <v>15.0562</v>
      </c>
      <c r="CA20" s="56">
        <v>6.2840499999999997</v>
      </c>
      <c r="CB20" s="56">
        <v>6.4744099999999998</v>
      </c>
      <c r="CC20" s="56">
        <v>0.113233</v>
      </c>
      <c r="CD20" s="56">
        <v>12.463900000000001</v>
      </c>
      <c r="CE20" s="56">
        <v>2.8452999999999999</v>
      </c>
      <c r="CF20" s="56">
        <v>0.61109500000000005</v>
      </c>
      <c r="CG20" s="56">
        <v>0.295097</v>
      </c>
      <c r="CH20" s="57">
        <v>213.59</v>
      </c>
      <c r="CI20" s="57">
        <v>744.00969944717906</v>
      </c>
      <c r="CJ20" s="57">
        <v>607.218075</v>
      </c>
      <c r="CK20" s="134">
        <f t="shared" si="1"/>
        <v>607.218075</v>
      </c>
      <c r="CL20" s="134">
        <f t="shared" si="2"/>
        <v>483.2466739816096</v>
      </c>
      <c r="CM20" s="134">
        <f t="shared" si="3"/>
        <v>136.79162444717906</v>
      </c>
      <c r="CN20" s="57">
        <v>598.91999999999996</v>
      </c>
      <c r="CO20" s="33">
        <v>98.072900000000004</v>
      </c>
      <c r="CP20" s="58">
        <v>1</v>
      </c>
      <c r="CQ20" s="59">
        <f t="shared" si="4"/>
        <v>0.79583710346832082</v>
      </c>
      <c r="CR20" s="59">
        <f t="shared" si="5"/>
        <v>0.79575047500783014</v>
      </c>
      <c r="CS20" s="59">
        <f t="shared" si="6"/>
        <v>25.667534158890714</v>
      </c>
    </row>
    <row r="21" spans="1:97" s="59" customFormat="1" ht="13" customHeight="1" x14ac:dyDescent="0.35">
      <c r="A21" s="62" t="s">
        <v>93</v>
      </c>
      <c r="B21" s="148"/>
      <c r="C21" s="148"/>
      <c r="D21" s="42">
        <v>8</v>
      </c>
      <c r="E21" s="42" t="s">
        <v>69</v>
      </c>
      <c r="F21" s="43">
        <v>43250</v>
      </c>
      <c r="G21" s="44">
        <v>27</v>
      </c>
      <c r="H21" s="45">
        <v>0.02</v>
      </c>
      <c r="I21" s="42" t="s">
        <v>70</v>
      </c>
      <c r="J21" s="46" t="s">
        <v>71</v>
      </c>
      <c r="K21" s="2" t="s">
        <v>72</v>
      </c>
      <c r="L21" s="47" t="s">
        <v>72</v>
      </c>
      <c r="M21" s="6" t="s">
        <v>72</v>
      </c>
      <c r="N21" s="48" t="s">
        <v>73</v>
      </c>
      <c r="O21" s="48"/>
      <c r="P21" s="48" t="s">
        <v>150</v>
      </c>
      <c r="Q21" s="10" t="s">
        <v>178</v>
      </c>
      <c r="R21" s="49">
        <v>88.05965281235693</v>
      </c>
      <c r="S21" s="49">
        <v>87.882865787641379</v>
      </c>
      <c r="T21" s="11">
        <v>49.932585724031391</v>
      </c>
      <c r="U21" s="8">
        <v>0.4831472001398705</v>
      </c>
      <c r="V21" s="45">
        <v>1.8276831880092697</v>
      </c>
      <c r="W21" s="8">
        <v>3.9136180104842495E-2</v>
      </c>
      <c r="X21" s="45">
        <v>12.056084818433471</v>
      </c>
      <c r="Y21" s="8">
        <v>2.9572611572831829E-2</v>
      </c>
      <c r="Z21" s="45">
        <v>11.548227765642316</v>
      </c>
      <c r="AA21" s="8">
        <v>0.15960459148061273</v>
      </c>
      <c r="AB21" s="45">
        <v>12.52680607882685</v>
      </c>
      <c r="AC21" s="8">
        <v>2.4090050234070338E-2</v>
      </c>
      <c r="AD21" s="45">
        <v>0.12947343835979999</v>
      </c>
      <c r="AE21" s="8">
        <v>1.5227112138619357E-2</v>
      </c>
      <c r="AF21" s="45">
        <v>9.5107775340888736</v>
      </c>
      <c r="AG21" s="8">
        <v>7.3480742767247337E-2</v>
      </c>
      <c r="AH21" s="45">
        <v>1.9451125855914138</v>
      </c>
      <c r="AI21" s="8">
        <v>3.9125550636654176E-2</v>
      </c>
      <c r="AJ21" s="45">
        <v>0.27299825762686508</v>
      </c>
      <c r="AK21" s="8">
        <v>1.2571023767201882E-2</v>
      </c>
      <c r="AL21" s="45">
        <v>0.19772300276651628</v>
      </c>
      <c r="AM21" s="8">
        <v>2.6048621553469153E-2</v>
      </c>
      <c r="AN21" s="44">
        <v>87.441119895894843</v>
      </c>
      <c r="AO21" s="50">
        <v>13.5171729602268</v>
      </c>
      <c r="AP21" s="44">
        <v>382.11721801803844</v>
      </c>
      <c r="AQ21" s="50">
        <v>30.152105439367375</v>
      </c>
      <c r="AR21" s="50"/>
      <c r="AS21" s="44"/>
      <c r="AT21" s="44" t="str">
        <f t="shared" si="0"/>
        <v/>
      </c>
      <c r="AU21" s="44">
        <v>55.717728318232389</v>
      </c>
      <c r="AV21" s="50">
        <v>99.344152414125176</v>
      </c>
      <c r="AW21" s="45">
        <v>99.782584999999983</v>
      </c>
      <c r="AX21" s="45">
        <v>4.3699945571714709</v>
      </c>
      <c r="AY21" s="44">
        <v>612.08783927126387</v>
      </c>
      <c r="AZ21" s="12" t="s">
        <v>178</v>
      </c>
      <c r="BA21" s="9" t="s">
        <v>178</v>
      </c>
      <c r="BB21" s="47" t="s">
        <v>178</v>
      </c>
      <c r="BC21" s="47" t="s">
        <v>178</v>
      </c>
      <c r="BD21" s="51" t="s">
        <v>178</v>
      </c>
      <c r="BE21" s="47" t="s">
        <v>178</v>
      </c>
      <c r="BF21" s="51" t="s">
        <v>178</v>
      </c>
      <c r="BG21" s="49" t="s">
        <v>178</v>
      </c>
      <c r="BH21" s="52" t="s">
        <v>178</v>
      </c>
      <c r="BI21" s="13">
        <v>65.916333741077821</v>
      </c>
      <c r="BJ21" s="44">
        <v>1140.3369344521921</v>
      </c>
      <c r="BK21" s="44">
        <v>125.45186773222758</v>
      </c>
      <c r="BL21" s="45">
        <v>0.75800000000000001</v>
      </c>
      <c r="BM21" s="7">
        <v>0.31926121372031657</v>
      </c>
      <c r="BN21" s="143">
        <v>0.31926121372031657</v>
      </c>
      <c r="BO21" s="138"/>
      <c r="BP21" s="10" t="s">
        <v>178</v>
      </c>
      <c r="BQ21" s="9" t="s">
        <v>178</v>
      </c>
      <c r="BR21" s="53" t="s">
        <v>178</v>
      </c>
      <c r="BS21" s="54" t="s">
        <v>178</v>
      </c>
      <c r="BT21" s="53" t="s">
        <v>178</v>
      </c>
      <c r="BU21" s="54" t="s">
        <v>178</v>
      </c>
      <c r="BV21" s="12">
        <v>2.6057799013372729</v>
      </c>
      <c r="BW21" s="55">
        <v>2.8338641489307199</v>
      </c>
      <c r="BX21" s="32">
        <v>53.973300000000002</v>
      </c>
      <c r="BY21" s="56">
        <v>2.36016</v>
      </c>
      <c r="BZ21" s="56">
        <v>15.879</v>
      </c>
      <c r="CA21" s="56">
        <v>5.7158899999999999</v>
      </c>
      <c r="CB21" s="56">
        <v>6.1022600000000002</v>
      </c>
      <c r="CC21" s="56">
        <v>0.120475</v>
      </c>
      <c r="CD21" s="56">
        <v>12.423999999999999</v>
      </c>
      <c r="CE21" s="56">
        <v>2.5634600000000001</v>
      </c>
      <c r="CF21" s="56">
        <v>0.363126</v>
      </c>
      <c r="CG21" s="56">
        <v>0.26211400000000001</v>
      </c>
      <c r="CH21" s="57">
        <v>114.83</v>
      </c>
      <c r="CI21" s="57">
        <v>501.80647500000003</v>
      </c>
      <c r="CJ21" s="57">
        <v>0</v>
      </c>
      <c r="CK21" s="134">
        <f t="shared" si="1"/>
        <v>501.80647500000003</v>
      </c>
      <c r="CL21" s="134">
        <f t="shared" si="2"/>
        <v>382.1172180180385</v>
      </c>
      <c r="CM21" s="134">
        <f t="shared" si="3"/>
        <v>0</v>
      </c>
      <c r="CN21" s="57">
        <v>73.17</v>
      </c>
      <c r="CO21" s="33">
        <v>99.907899999999998</v>
      </c>
      <c r="CP21" s="58">
        <v>1</v>
      </c>
      <c r="CQ21" s="59">
        <f t="shared" si="4"/>
        <v>0.76148323518152783</v>
      </c>
      <c r="CR21" s="59">
        <f t="shared" si="5"/>
        <v>0.76148323518152772</v>
      </c>
      <c r="CS21" s="59">
        <f t="shared" si="6"/>
        <v>31.322654760956482</v>
      </c>
    </row>
    <row r="22" spans="1:97" s="59" customFormat="1" ht="13" customHeight="1" x14ac:dyDescent="0.35">
      <c r="A22" s="62" t="s">
        <v>94</v>
      </c>
      <c r="B22" s="148"/>
      <c r="C22" s="148"/>
      <c r="D22" s="42">
        <v>8</v>
      </c>
      <c r="E22" s="42" t="s">
        <v>69</v>
      </c>
      <c r="F22" s="43">
        <v>43250</v>
      </c>
      <c r="G22" s="44">
        <v>27</v>
      </c>
      <c r="H22" s="45">
        <v>0.02</v>
      </c>
      <c r="I22" s="42" t="s">
        <v>70</v>
      </c>
      <c r="J22" s="46" t="s">
        <v>71</v>
      </c>
      <c r="K22" s="2" t="s">
        <v>72</v>
      </c>
      <c r="L22" s="47" t="s">
        <v>72</v>
      </c>
      <c r="M22" s="6" t="s">
        <v>72</v>
      </c>
      <c r="N22" s="48" t="s">
        <v>73</v>
      </c>
      <c r="O22" s="48"/>
      <c r="P22" s="48" t="s">
        <v>150</v>
      </c>
      <c r="Q22" s="10" t="s">
        <v>178</v>
      </c>
      <c r="R22" s="49">
        <v>88.672182118151127</v>
      </c>
      <c r="S22" s="49">
        <v>87.964467785395129</v>
      </c>
      <c r="T22" s="11">
        <v>49.795560703518163</v>
      </c>
      <c r="U22" s="8">
        <v>0.4805824338613312</v>
      </c>
      <c r="V22" s="45">
        <v>2.0089618227121164</v>
      </c>
      <c r="W22" s="8">
        <v>3.9092388108155074E-2</v>
      </c>
      <c r="X22" s="45">
        <v>11.360368029432504</v>
      </c>
      <c r="Y22" s="8">
        <v>2.8476807332017868E-2</v>
      </c>
      <c r="Z22" s="45">
        <v>11.544004399840254</v>
      </c>
      <c r="AA22" s="8">
        <v>0.15727897914474359</v>
      </c>
      <c r="AB22" s="45">
        <v>13.267978631318483</v>
      </c>
      <c r="AC22" s="8">
        <v>2.4656150050151763E-2</v>
      </c>
      <c r="AD22" s="45">
        <v>0.12041729207065634</v>
      </c>
      <c r="AE22" s="8">
        <v>1.5220504883146817E-2</v>
      </c>
      <c r="AF22" s="45">
        <v>9.4316844014341576</v>
      </c>
      <c r="AG22" s="8">
        <v>7.2438354342022795E-2</v>
      </c>
      <c r="AH22" s="45">
        <v>1.8704819368308621</v>
      </c>
      <c r="AI22" s="8">
        <v>3.8057760727729137E-2</v>
      </c>
      <c r="AJ22" s="45">
        <v>0.31408843681762866</v>
      </c>
      <c r="AK22" s="8">
        <v>1.3072517784568112E-2</v>
      </c>
      <c r="AL22" s="45">
        <v>0.21675112572718142</v>
      </c>
      <c r="AM22" s="8">
        <v>2.4591498969377366E-2</v>
      </c>
      <c r="AN22" s="44">
        <v>84.018909841683282</v>
      </c>
      <c r="AO22" s="50">
        <v>13.05342988973344</v>
      </c>
      <c r="AP22" s="44">
        <v>365.73517157379689</v>
      </c>
      <c r="AQ22" s="50">
        <v>29.898740555606423</v>
      </c>
      <c r="AR22" s="50"/>
      <c r="AS22" s="44"/>
      <c r="AT22" s="44" t="str">
        <f t="shared" si="0"/>
        <v/>
      </c>
      <c r="AU22" s="44">
        <v>247.27812156443488</v>
      </c>
      <c r="AV22" s="50">
        <v>95.916710573628649</v>
      </c>
      <c r="AW22" s="45">
        <v>100.76291800000003</v>
      </c>
      <c r="AX22" s="45">
        <v>4.3530102004769065</v>
      </c>
      <c r="AY22" s="44">
        <v>588.13236889178302</v>
      </c>
      <c r="AZ22" s="12" t="s">
        <v>178</v>
      </c>
      <c r="BA22" s="9" t="s">
        <v>178</v>
      </c>
      <c r="BB22" s="47" t="s">
        <v>178</v>
      </c>
      <c r="BC22" s="47" t="s">
        <v>178</v>
      </c>
      <c r="BD22" s="51" t="s">
        <v>178</v>
      </c>
      <c r="BE22" s="47" t="s">
        <v>178</v>
      </c>
      <c r="BF22" s="51" t="s">
        <v>178</v>
      </c>
      <c r="BG22" s="49" t="s">
        <v>178</v>
      </c>
      <c r="BH22" s="52" t="s">
        <v>178</v>
      </c>
      <c r="BI22" s="13">
        <v>67.203784857781685</v>
      </c>
      <c r="BJ22" s="44">
        <v>1140.3369344521921</v>
      </c>
      <c r="BK22" s="44">
        <v>140.34943603730949</v>
      </c>
      <c r="BL22" s="45">
        <v>0.746</v>
      </c>
      <c r="BM22" s="7">
        <v>0.34048257372654156</v>
      </c>
      <c r="BN22" s="143">
        <v>0.34048257372654156</v>
      </c>
      <c r="BO22" s="138"/>
      <c r="BP22" s="10" t="s">
        <v>178</v>
      </c>
      <c r="BQ22" s="9" t="s">
        <v>178</v>
      </c>
      <c r="BR22" s="53" t="s">
        <v>178</v>
      </c>
      <c r="BS22" s="54" t="s">
        <v>178</v>
      </c>
      <c r="BT22" s="53" t="s">
        <v>178</v>
      </c>
      <c r="BU22" s="54" t="s">
        <v>178</v>
      </c>
      <c r="BV22" s="12">
        <v>2.609745706820112</v>
      </c>
      <c r="BW22" s="55">
        <v>2.841800064843838</v>
      </c>
      <c r="BX22" s="32">
        <v>54.477200000000003</v>
      </c>
      <c r="BY22" s="56">
        <v>2.6538499999999998</v>
      </c>
      <c r="BZ22" s="56">
        <v>15.331300000000001</v>
      </c>
      <c r="CA22" s="56">
        <v>5.9034300000000002</v>
      </c>
      <c r="CB22" s="56">
        <v>6.3510999999999997</v>
      </c>
      <c r="CC22" s="56">
        <v>0.11611</v>
      </c>
      <c r="CD22" s="56">
        <v>12.6317</v>
      </c>
      <c r="CE22" s="56">
        <v>2.5296400000000001</v>
      </c>
      <c r="CF22" s="56">
        <v>0.42905199999999999</v>
      </c>
      <c r="CG22" s="56">
        <v>0.29488799999999998</v>
      </c>
      <c r="CH22" s="57">
        <v>113.23</v>
      </c>
      <c r="CI22" s="57">
        <v>492.89134500000006</v>
      </c>
      <c r="CJ22" s="57">
        <v>0</v>
      </c>
      <c r="CK22" s="134">
        <f t="shared" si="1"/>
        <v>492.89134500000006</v>
      </c>
      <c r="CL22" s="134">
        <f t="shared" si="2"/>
        <v>365.73517157379683</v>
      </c>
      <c r="CM22" s="134">
        <f t="shared" si="3"/>
        <v>0</v>
      </c>
      <c r="CN22" s="57">
        <v>333.25</v>
      </c>
      <c r="CO22" s="33">
        <v>100.886</v>
      </c>
      <c r="CP22" s="58">
        <v>1</v>
      </c>
      <c r="CQ22" s="59">
        <f t="shared" si="4"/>
        <v>0.74201986966071964</v>
      </c>
      <c r="CR22" s="59">
        <f t="shared" si="5"/>
        <v>0.74201986966071976</v>
      </c>
      <c r="CS22" s="59">
        <f t="shared" si="6"/>
        <v>34.767280619754672</v>
      </c>
    </row>
    <row r="23" spans="1:97" s="59" customFormat="1" ht="13" customHeight="1" x14ac:dyDescent="0.35">
      <c r="A23" s="62" t="s">
        <v>95</v>
      </c>
      <c r="B23" s="148"/>
      <c r="C23" s="148"/>
      <c r="D23" s="42">
        <v>8</v>
      </c>
      <c r="E23" s="42" t="s">
        <v>69</v>
      </c>
      <c r="F23" s="43">
        <v>43250</v>
      </c>
      <c r="G23" s="44">
        <v>27</v>
      </c>
      <c r="H23" s="45">
        <v>0.02</v>
      </c>
      <c r="I23" s="42" t="s">
        <v>70</v>
      </c>
      <c r="J23" s="46" t="s">
        <v>71</v>
      </c>
      <c r="K23" s="2" t="s">
        <v>72</v>
      </c>
      <c r="L23" s="47" t="s">
        <v>72</v>
      </c>
      <c r="M23" s="6" t="s">
        <v>72</v>
      </c>
      <c r="N23" s="48" t="s">
        <v>73</v>
      </c>
      <c r="O23" s="48"/>
      <c r="P23" s="48" t="s">
        <v>150</v>
      </c>
      <c r="Q23" s="10" t="s">
        <v>178</v>
      </c>
      <c r="R23" s="49">
        <v>88.672182118151127</v>
      </c>
      <c r="S23" s="49">
        <v>88.274638044822808</v>
      </c>
      <c r="T23" s="11">
        <v>49.821295379882955</v>
      </c>
      <c r="U23" s="8">
        <v>0.47892962142204587</v>
      </c>
      <c r="V23" s="45">
        <v>2.0248806508620758</v>
      </c>
      <c r="W23" s="8">
        <v>3.9486792596331165E-2</v>
      </c>
      <c r="X23" s="45">
        <v>11.470978989422822</v>
      </c>
      <c r="Y23" s="8">
        <v>2.8461907778345803E-2</v>
      </c>
      <c r="Z23" s="45">
        <v>11.540214254491939</v>
      </c>
      <c r="AA23" s="8">
        <v>0.15922033606922528</v>
      </c>
      <c r="AB23" s="45">
        <v>13.272099290858613</v>
      </c>
      <c r="AC23" s="8">
        <v>2.4651066338869154E-2</v>
      </c>
      <c r="AD23" s="45">
        <v>0.11238187953248391</v>
      </c>
      <c r="AE23" s="8">
        <v>1.6061618222782598E-2</v>
      </c>
      <c r="AF23" s="45">
        <v>9.0868776879122688</v>
      </c>
      <c r="AG23" s="8">
        <v>7.0808222220180059E-2</v>
      </c>
      <c r="AH23" s="45">
        <v>2.0509693014678314</v>
      </c>
      <c r="AI23" s="8">
        <v>3.9472134788329297E-2</v>
      </c>
      <c r="AJ23" s="45">
        <v>0.23881149400652829</v>
      </c>
      <c r="AK23" s="8">
        <v>1.2352381240591272E-2</v>
      </c>
      <c r="AL23" s="45">
        <v>0.30603993979828203</v>
      </c>
      <c r="AM23" s="8">
        <v>3.0110626992879395E-2</v>
      </c>
      <c r="AN23" s="44">
        <v>53.763894451798329</v>
      </c>
      <c r="AO23" s="50">
        <v>12.860216025081256</v>
      </c>
      <c r="AP23" s="44">
        <v>342.06765931070981</v>
      </c>
      <c r="AQ23" s="50">
        <v>28.370270700847925</v>
      </c>
      <c r="AR23" s="50"/>
      <c r="AS23" s="44"/>
      <c r="AT23" s="44" t="str">
        <f t="shared" si="0"/>
        <v/>
      </c>
      <c r="AU23" s="44">
        <v>358.67976387951421</v>
      </c>
      <c r="AV23" s="50">
        <v>93.277183355214817</v>
      </c>
      <c r="AW23" s="45">
        <v>100.87331500000002</v>
      </c>
      <c r="AX23" s="45">
        <v>6.3624047848205709</v>
      </c>
      <c r="AY23" s="44">
        <v>376.34726116258827</v>
      </c>
      <c r="AZ23" s="12" t="s">
        <v>178</v>
      </c>
      <c r="BA23" s="9" t="s">
        <v>178</v>
      </c>
      <c r="BB23" s="47" t="s">
        <v>178</v>
      </c>
      <c r="BC23" s="47" t="s">
        <v>178</v>
      </c>
      <c r="BD23" s="51" t="s">
        <v>178</v>
      </c>
      <c r="BE23" s="47" t="s">
        <v>178</v>
      </c>
      <c r="BF23" s="51" t="s">
        <v>178</v>
      </c>
      <c r="BG23" s="49" t="s">
        <v>178</v>
      </c>
      <c r="BH23" s="52" t="s">
        <v>178</v>
      </c>
      <c r="BI23" s="13">
        <v>67.217864833987903</v>
      </c>
      <c r="BJ23" s="44">
        <v>1140.3369344521921</v>
      </c>
      <c r="BK23" s="44">
        <v>140.43226129406594</v>
      </c>
      <c r="BL23" s="45">
        <v>0.74399999999999999</v>
      </c>
      <c r="BM23" s="7">
        <v>0.34408602150537626</v>
      </c>
      <c r="BN23" s="143">
        <v>0.34408602150537626</v>
      </c>
      <c r="BO23" s="138"/>
      <c r="BP23" s="10" t="s">
        <v>178</v>
      </c>
      <c r="BQ23" s="9" t="s">
        <v>178</v>
      </c>
      <c r="BR23" s="53" t="s">
        <v>178</v>
      </c>
      <c r="BS23" s="54" t="s">
        <v>178</v>
      </c>
      <c r="BT23" s="53" t="s">
        <v>178</v>
      </c>
      <c r="BU23" s="54" t="s">
        <v>178</v>
      </c>
      <c r="BV23" s="12">
        <v>2.6036791127837589</v>
      </c>
      <c r="BW23" s="55">
        <v>2.8338031158815999</v>
      </c>
      <c r="BX23" s="32">
        <v>54.649000000000001</v>
      </c>
      <c r="BY23" s="56">
        <v>2.6947999999999999</v>
      </c>
      <c r="BZ23" s="56">
        <v>15.5525</v>
      </c>
      <c r="CA23" s="56">
        <v>5.7344400000000002</v>
      </c>
      <c r="CB23" s="56">
        <v>6.3548200000000001</v>
      </c>
      <c r="CC23" s="56">
        <v>0.10173599999999999</v>
      </c>
      <c r="CD23" s="56">
        <v>12.211600000000001</v>
      </c>
      <c r="CE23" s="56">
        <v>2.7841200000000002</v>
      </c>
      <c r="CF23" s="56">
        <v>0.32078299999999998</v>
      </c>
      <c r="CG23" s="56">
        <v>0.41372199999999998</v>
      </c>
      <c r="CH23" s="57">
        <v>72.73</v>
      </c>
      <c r="CI23" s="57">
        <v>462.73770000000007</v>
      </c>
      <c r="CJ23" s="57">
        <v>0</v>
      </c>
      <c r="CK23" s="134">
        <f t="shared" si="1"/>
        <v>462.73770000000007</v>
      </c>
      <c r="CL23" s="134">
        <f t="shared" si="2"/>
        <v>342.06765931070981</v>
      </c>
      <c r="CM23" s="134">
        <f t="shared" si="3"/>
        <v>0</v>
      </c>
      <c r="CN23" s="57">
        <v>485.21000000000004</v>
      </c>
      <c r="CO23" s="33">
        <v>100.989</v>
      </c>
      <c r="CP23" s="58">
        <v>1</v>
      </c>
      <c r="CQ23" s="59">
        <f t="shared" si="4"/>
        <v>0.73922582774368661</v>
      </c>
      <c r="CR23" s="59">
        <f t="shared" si="5"/>
        <v>0.73922582774368661</v>
      </c>
      <c r="CS23" s="59">
        <f t="shared" si="6"/>
        <v>35.276658697419336</v>
      </c>
    </row>
    <row r="24" spans="1:97" s="59" customFormat="1" ht="13" customHeight="1" x14ac:dyDescent="0.35">
      <c r="A24" s="62" t="s">
        <v>96</v>
      </c>
      <c r="B24" s="148"/>
      <c r="C24" s="148"/>
      <c r="D24" s="42">
        <v>8</v>
      </c>
      <c r="E24" s="42" t="s">
        <v>69</v>
      </c>
      <c r="F24" s="43">
        <v>43250</v>
      </c>
      <c r="G24" s="44">
        <v>27</v>
      </c>
      <c r="H24" s="45">
        <v>0.02</v>
      </c>
      <c r="I24" s="42" t="s">
        <v>70</v>
      </c>
      <c r="J24" s="46" t="s">
        <v>71</v>
      </c>
      <c r="K24" s="2" t="s">
        <v>72</v>
      </c>
      <c r="L24" s="47" t="s">
        <v>72</v>
      </c>
      <c r="M24" s="6" t="s">
        <v>72</v>
      </c>
      <c r="N24" s="48" t="s">
        <v>73</v>
      </c>
      <c r="O24" s="48"/>
      <c r="P24" s="48" t="s">
        <v>150</v>
      </c>
      <c r="Q24" s="10" t="s">
        <v>178</v>
      </c>
      <c r="R24" s="49">
        <v>87.32609420747265</v>
      </c>
      <c r="S24" s="49">
        <v>86.198975166779221</v>
      </c>
      <c r="T24" s="11">
        <v>49.227335415344392</v>
      </c>
      <c r="U24" s="8">
        <v>0.49114358680566172</v>
      </c>
      <c r="V24" s="45">
        <v>2.3201695984073925</v>
      </c>
      <c r="W24" s="8">
        <v>4.4668369142458801E-2</v>
      </c>
      <c r="X24" s="45">
        <v>12.199957529341985</v>
      </c>
      <c r="Y24" s="8">
        <v>3.1208833355385025E-2</v>
      </c>
      <c r="Z24" s="45">
        <v>11.545653646054088</v>
      </c>
      <c r="AA24" s="8">
        <v>0.14407474815301516</v>
      </c>
      <c r="AB24" s="45">
        <v>11.533611243294189</v>
      </c>
      <c r="AC24" s="8">
        <v>2.1436254520674148E-2</v>
      </c>
      <c r="AD24" s="45">
        <v>0.11440282621904964</v>
      </c>
      <c r="AE24" s="8">
        <v>1.6333062693641279E-2</v>
      </c>
      <c r="AF24" s="45">
        <v>10.072466375092993</v>
      </c>
      <c r="AG24" s="8">
        <v>7.8743822554555754E-2</v>
      </c>
      <c r="AH24" s="45">
        <v>2.1656254296553432</v>
      </c>
      <c r="AI24" s="8">
        <v>4.3375961418195767E-2</v>
      </c>
      <c r="AJ24" s="45">
        <v>0.47667844257937342</v>
      </c>
      <c r="AK24" s="8">
        <v>1.6431868601219129E-2</v>
      </c>
      <c r="AL24" s="45">
        <v>0.25891165933784915</v>
      </c>
      <c r="AM24" s="8">
        <v>2.8235093185770468E-2</v>
      </c>
      <c r="AN24" s="44">
        <v>175.35186153711433</v>
      </c>
      <c r="AO24" s="50">
        <v>15.133391706237578</v>
      </c>
      <c r="AP24" s="44">
        <v>572.31064642446495</v>
      </c>
      <c r="AQ24" s="50">
        <v>34.750359064505659</v>
      </c>
      <c r="AR24" s="50"/>
      <c r="AS24" s="44"/>
      <c r="AT24" s="44" t="str">
        <f t="shared" si="0"/>
        <v/>
      </c>
      <c r="AU24" s="44">
        <v>104.21583877192874</v>
      </c>
      <c r="AV24" s="50">
        <v>103.36418693748455</v>
      </c>
      <c r="AW24" s="45">
        <v>97.998901999999973</v>
      </c>
      <c r="AX24" s="45">
        <v>3.2637842644364046</v>
      </c>
      <c r="AY24" s="44">
        <v>1227.4630307598002</v>
      </c>
      <c r="AZ24" s="12" t="s">
        <v>178</v>
      </c>
      <c r="BA24" s="9" t="s">
        <v>178</v>
      </c>
      <c r="BB24" s="47" t="s">
        <v>178</v>
      </c>
      <c r="BC24" s="47" t="s">
        <v>178</v>
      </c>
      <c r="BD24" s="51" t="s">
        <v>178</v>
      </c>
      <c r="BE24" s="47" t="s">
        <v>178</v>
      </c>
      <c r="BF24" s="51" t="s">
        <v>178</v>
      </c>
      <c r="BG24" s="49" t="s">
        <v>178</v>
      </c>
      <c r="BH24" s="52" t="s">
        <v>178</v>
      </c>
      <c r="BI24" s="13">
        <v>64.041955027112706</v>
      </c>
      <c r="BJ24" s="44">
        <v>1140.3369344521921</v>
      </c>
      <c r="BK24" s="44">
        <v>105.48865153802126</v>
      </c>
      <c r="BL24" s="45">
        <v>0.80600000000000005</v>
      </c>
      <c r="BM24" s="7">
        <v>0.2406947890818858</v>
      </c>
      <c r="BN24" s="143">
        <v>0.2406947890818858</v>
      </c>
      <c r="BO24" s="138"/>
      <c r="BP24" s="10" t="s">
        <v>178</v>
      </c>
      <c r="BQ24" s="9" t="s">
        <v>178</v>
      </c>
      <c r="BR24" s="53" t="s">
        <v>178</v>
      </c>
      <c r="BS24" s="54" t="s">
        <v>178</v>
      </c>
      <c r="BT24" s="53" t="s">
        <v>178</v>
      </c>
      <c r="BU24" s="54" t="s">
        <v>178</v>
      </c>
      <c r="BV24" s="12">
        <v>2.637279454899903</v>
      </c>
      <c r="BW24" s="55">
        <v>2.887010929440212</v>
      </c>
      <c r="BX24" s="32">
        <v>51.1753</v>
      </c>
      <c r="BY24" s="56">
        <v>2.7835899999999998</v>
      </c>
      <c r="BZ24" s="56">
        <v>14.8354</v>
      </c>
      <c r="CA24" s="56">
        <v>6.9645799999999998</v>
      </c>
      <c r="CB24" s="56">
        <v>6.4030699999999996</v>
      </c>
      <c r="CC24" s="56">
        <v>0.101619</v>
      </c>
      <c r="CD24" s="56">
        <v>12.1716</v>
      </c>
      <c r="CE24" s="56">
        <v>2.6324100000000001</v>
      </c>
      <c r="CF24" s="56">
        <v>0.57996199999999998</v>
      </c>
      <c r="CG24" s="56">
        <v>0.31743900000000003</v>
      </c>
      <c r="CH24" s="57">
        <v>212.83</v>
      </c>
      <c r="CI24" s="57">
        <v>694.63120500000002</v>
      </c>
      <c r="CJ24" s="57">
        <v>0</v>
      </c>
      <c r="CK24" s="134">
        <f t="shared" si="1"/>
        <v>694.63120500000002</v>
      </c>
      <c r="CL24" s="134">
        <f t="shared" si="2"/>
        <v>572.31064642446495</v>
      </c>
      <c r="CM24" s="134">
        <f t="shared" si="3"/>
        <v>0</v>
      </c>
      <c r="CN24" s="57">
        <v>126.49000000000001</v>
      </c>
      <c r="CO24" s="33">
        <v>98.172399999999996</v>
      </c>
      <c r="CP24" s="58">
        <v>1</v>
      </c>
      <c r="CQ24" s="59">
        <f t="shared" si="4"/>
        <v>0.82390575359260598</v>
      </c>
      <c r="CR24" s="59">
        <f t="shared" si="5"/>
        <v>0.82390575359260587</v>
      </c>
      <c r="CS24" s="59">
        <f t="shared" si="6"/>
        <v>21.373105557224559</v>
      </c>
    </row>
    <row r="25" spans="1:97" s="59" customFormat="1" ht="13" customHeight="1" x14ac:dyDescent="0.35">
      <c r="A25" s="62" t="s">
        <v>97</v>
      </c>
      <c r="B25" s="148"/>
      <c r="C25" s="148"/>
      <c r="D25" s="42">
        <v>8</v>
      </c>
      <c r="E25" s="42" t="s">
        <v>69</v>
      </c>
      <c r="F25" s="43">
        <v>43250</v>
      </c>
      <c r="G25" s="44">
        <v>27</v>
      </c>
      <c r="H25" s="45">
        <v>0.02</v>
      </c>
      <c r="I25" s="42" t="s">
        <v>70</v>
      </c>
      <c r="J25" s="46" t="s">
        <v>71</v>
      </c>
      <c r="K25" s="2" t="s">
        <v>72</v>
      </c>
      <c r="L25" s="47" t="s">
        <v>72</v>
      </c>
      <c r="M25" s="6" t="s">
        <v>72</v>
      </c>
      <c r="N25" s="48" t="s">
        <v>73</v>
      </c>
      <c r="O25" s="48"/>
      <c r="P25" s="48" t="s">
        <v>150</v>
      </c>
      <c r="Q25" s="10" t="s">
        <v>178</v>
      </c>
      <c r="R25" s="49">
        <v>87.650337870417104</v>
      </c>
      <c r="S25" s="49">
        <v>87.11640838895643</v>
      </c>
      <c r="T25" s="11">
        <v>49.483584804926245</v>
      </c>
      <c r="U25" s="8">
        <v>0.49005523892125852</v>
      </c>
      <c r="V25" s="45">
        <v>2.0995773128872472</v>
      </c>
      <c r="W25" s="8">
        <v>4.1789566920245193E-2</v>
      </c>
      <c r="X25" s="45">
        <v>12.452942303205047</v>
      </c>
      <c r="Y25" s="8">
        <v>3.0989271450948788E-2</v>
      </c>
      <c r="Z25" s="45">
        <v>11.541653488624922</v>
      </c>
      <c r="AA25" s="8">
        <v>0.15166771432867124</v>
      </c>
      <c r="AB25" s="45">
        <v>12.027406557189659</v>
      </c>
      <c r="AC25" s="8">
        <v>2.2511215756829597E-2</v>
      </c>
      <c r="AD25" s="45">
        <v>0.11441291284376011</v>
      </c>
      <c r="AE25" s="8">
        <v>1.6425575419501577E-2</v>
      </c>
      <c r="AF25" s="45">
        <v>9.4511087741200779</v>
      </c>
      <c r="AG25" s="8">
        <v>7.5245475060595701E-2</v>
      </c>
      <c r="AH25" s="45">
        <v>2.1989358950936699</v>
      </c>
      <c r="AI25" s="8">
        <v>4.2831972832582048E-2</v>
      </c>
      <c r="AJ25" s="45">
        <v>0.3372170062763456</v>
      </c>
      <c r="AK25" s="8">
        <v>1.4195082435801512E-2</v>
      </c>
      <c r="AL25" s="45">
        <v>0.22782220364503109</v>
      </c>
      <c r="AM25" s="8">
        <v>2.9577473232623452E-2</v>
      </c>
      <c r="AN25" s="44">
        <v>54.309847835635665</v>
      </c>
      <c r="AO25" s="50">
        <v>14.161781611772522</v>
      </c>
      <c r="AP25" s="44">
        <v>386.15000183462189</v>
      </c>
      <c r="AQ25" s="50">
        <v>31.863901086387312</v>
      </c>
      <c r="AR25" s="50"/>
      <c r="AS25" s="44"/>
      <c r="AT25" s="44" t="str">
        <f t="shared" si="0"/>
        <v/>
      </c>
      <c r="AU25" s="44">
        <v>212.92756220962062</v>
      </c>
      <c r="AV25" s="50">
        <v>101.01879748398588</v>
      </c>
      <c r="AW25" s="45">
        <v>98.112989999999996</v>
      </c>
      <c r="AX25" s="45">
        <v>7.1101285903667684</v>
      </c>
      <c r="AY25" s="44">
        <v>380.16893484944961</v>
      </c>
      <c r="AZ25" s="12" t="s">
        <v>178</v>
      </c>
      <c r="BA25" s="9" t="s">
        <v>178</v>
      </c>
      <c r="BB25" s="47" t="s">
        <v>178</v>
      </c>
      <c r="BC25" s="47" t="s">
        <v>178</v>
      </c>
      <c r="BD25" s="51" t="s">
        <v>178</v>
      </c>
      <c r="BE25" s="47" t="s">
        <v>178</v>
      </c>
      <c r="BF25" s="51" t="s">
        <v>178</v>
      </c>
      <c r="BG25" s="49" t="s">
        <v>178</v>
      </c>
      <c r="BH25" s="52" t="s">
        <v>178</v>
      </c>
      <c r="BI25" s="13">
        <v>65.009448090766909</v>
      </c>
      <c r="BJ25" s="44">
        <v>1140.3369344521921</v>
      </c>
      <c r="BK25" s="44">
        <v>115.41393734732014</v>
      </c>
      <c r="BL25" s="45">
        <v>0.78300000000000003</v>
      </c>
      <c r="BM25" s="7">
        <v>0.27713920817369098</v>
      </c>
      <c r="BN25" s="143">
        <v>0.27713920817369098</v>
      </c>
      <c r="BO25" s="138"/>
      <c r="BP25" s="10" t="s">
        <v>178</v>
      </c>
      <c r="BQ25" s="9" t="s">
        <v>178</v>
      </c>
      <c r="BR25" s="53" t="s">
        <v>178</v>
      </c>
      <c r="BS25" s="54" t="s">
        <v>178</v>
      </c>
      <c r="BT25" s="53" t="s">
        <v>178</v>
      </c>
      <c r="BU25" s="54" t="s">
        <v>178</v>
      </c>
      <c r="BV25" s="12">
        <v>2.620304676384579</v>
      </c>
      <c r="BW25" s="55">
        <v>2.859325026257264</v>
      </c>
      <c r="BX25" s="32">
        <v>51.980899999999998</v>
      </c>
      <c r="BY25" s="56">
        <v>2.5857800000000002</v>
      </c>
      <c r="BZ25" s="56">
        <v>15.5985</v>
      </c>
      <c r="CA25" s="56">
        <v>6.3164600000000002</v>
      </c>
      <c r="CB25" s="56">
        <v>6.2869400000000004</v>
      </c>
      <c r="CC25" s="56">
        <v>0.10177700000000001</v>
      </c>
      <c r="CD25" s="56">
        <v>11.7576</v>
      </c>
      <c r="CE25" s="56">
        <v>2.75061</v>
      </c>
      <c r="CF25" s="56">
        <v>0.41928799999999999</v>
      </c>
      <c r="CG25" s="56">
        <v>0.28172900000000001</v>
      </c>
      <c r="CH25" s="57">
        <v>67.89</v>
      </c>
      <c r="CI25" s="57">
        <v>482.70662999999996</v>
      </c>
      <c r="CJ25" s="57">
        <v>0</v>
      </c>
      <c r="CK25" s="134">
        <f t="shared" si="1"/>
        <v>482.70662999999996</v>
      </c>
      <c r="CL25" s="134">
        <f t="shared" si="2"/>
        <v>386.15000183462195</v>
      </c>
      <c r="CM25" s="134">
        <f t="shared" si="3"/>
        <v>0</v>
      </c>
      <c r="CN25" s="57">
        <v>266.16999999999996</v>
      </c>
      <c r="CO25" s="33">
        <v>98.233400000000003</v>
      </c>
      <c r="CP25" s="58">
        <v>1</v>
      </c>
      <c r="CQ25" s="59">
        <f t="shared" si="4"/>
        <v>0.79996829924341828</v>
      </c>
      <c r="CR25" s="59">
        <f t="shared" si="5"/>
        <v>0.79996829924341817</v>
      </c>
      <c r="CS25" s="59">
        <f t="shared" si="6"/>
        <v>25.004953439500643</v>
      </c>
    </row>
    <row r="26" spans="1:97" s="59" customFormat="1" ht="13" customHeight="1" x14ac:dyDescent="0.35">
      <c r="A26" s="62" t="s">
        <v>98</v>
      </c>
      <c r="B26" s="148"/>
      <c r="C26" s="148"/>
      <c r="D26" s="42">
        <v>8</v>
      </c>
      <c r="E26" s="42" t="s">
        <v>69</v>
      </c>
      <c r="F26" s="43">
        <v>43250</v>
      </c>
      <c r="G26" s="44">
        <v>27</v>
      </c>
      <c r="H26" s="45">
        <v>0.02</v>
      </c>
      <c r="I26" s="42" t="s">
        <v>70</v>
      </c>
      <c r="J26" s="46" t="s">
        <v>71</v>
      </c>
      <c r="K26" s="2" t="s">
        <v>72</v>
      </c>
      <c r="L26" s="47" t="s">
        <v>72</v>
      </c>
      <c r="M26" s="6" t="s">
        <v>72</v>
      </c>
      <c r="N26" s="48" t="s">
        <v>73</v>
      </c>
      <c r="O26" s="48"/>
      <c r="P26" s="48" t="s">
        <v>150</v>
      </c>
      <c r="Q26" s="10" t="s">
        <v>178</v>
      </c>
      <c r="R26" s="49">
        <v>78.705345295866323</v>
      </c>
      <c r="S26" s="49">
        <v>76.321383223239124</v>
      </c>
      <c r="T26" s="11">
        <v>51.545227282744989</v>
      </c>
      <c r="U26" s="8">
        <v>0.5127775909837482</v>
      </c>
      <c r="V26" s="45">
        <v>2.6040649626346841</v>
      </c>
      <c r="W26" s="8">
        <v>5.1576891869431339E-2</v>
      </c>
      <c r="X26" s="45">
        <v>13.804355166225729</v>
      </c>
      <c r="Y26" s="8">
        <v>3.6400290007165638E-2</v>
      </c>
      <c r="Z26" s="45">
        <v>11.545624955767735</v>
      </c>
      <c r="AA26" s="8">
        <v>0.11305291226688476</v>
      </c>
      <c r="AB26" s="45">
        <v>6.164827654410022</v>
      </c>
      <c r="AC26" s="8">
        <v>1.30720238549641E-2</v>
      </c>
      <c r="AD26" s="45">
        <v>0.22386526085872577</v>
      </c>
      <c r="AE26" s="8">
        <v>1.6898178191081799E-2</v>
      </c>
      <c r="AF26" s="45">
        <v>10.75356356196713</v>
      </c>
      <c r="AG26" s="8">
        <v>8.8467094104684327E-2</v>
      </c>
      <c r="AH26" s="45">
        <v>2.5307817158064916</v>
      </c>
      <c r="AI26" s="8">
        <v>5.2095888541705049E-2</v>
      </c>
      <c r="AJ26" s="45">
        <v>0.43769172078208268</v>
      </c>
      <c r="AK26" s="8">
        <v>1.7963130835929143E-2</v>
      </c>
      <c r="AL26" s="45">
        <v>0.29212910721923407</v>
      </c>
      <c r="AM26" s="8">
        <v>3.4278721570212146E-2</v>
      </c>
      <c r="AN26" s="44">
        <v>147.12948146334207</v>
      </c>
      <c r="AO26" s="50">
        <v>17.916545475717019</v>
      </c>
      <c r="AP26" s="44">
        <v>679.41338599686321</v>
      </c>
      <c r="AQ26" s="50">
        <v>42.816223937490726</v>
      </c>
      <c r="AR26" s="50"/>
      <c r="AS26" s="44"/>
      <c r="AT26" s="44" t="str">
        <f t="shared" si="0"/>
        <v/>
      </c>
      <c r="AU26" s="44">
        <v>152.14324837142067</v>
      </c>
      <c r="AV26" s="50">
        <v>128.9814166691007</v>
      </c>
      <c r="AW26" s="45">
        <v>99.082813999999999</v>
      </c>
      <c r="AX26" s="45">
        <v>4.6177922958706397</v>
      </c>
      <c r="AY26" s="44">
        <v>1029.9063702433946</v>
      </c>
      <c r="AZ26" s="12" t="s">
        <v>178</v>
      </c>
      <c r="BA26" s="9" t="s">
        <v>178</v>
      </c>
      <c r="BB26" s="47" t="s">
        <v>178</v>
      </c>
      <c r="BC26" s="47" t="s">
        <v>178</v>
      </c>
      <c r="BD26" s="51" t="s">
        <v>178</v>
      </c>
      <c r="BE26" s="47" t="s">
        <v>178</v>
      </c>
      <c r="BF26" s="51" t="s">
        <v>178</v>
      </c>
      <c r="BG26" s="49" t="s">
        <v>178</v>
      </c>
      <c r="BH26" s="52" t="s">
        <v>178</v>
      </c>
      <c r="BI26" s="13">
        <v>48.769817086734413</v>
      </c>
      <c r="BJ26" s="44">
        <v>1140.3369344521921</v>
      </c>
      <c r="BK26" s="44">
        <v>-2.4238985985505224</v>
      </c>
      <c r="BL26" s="45">
        <v>0.97199999999999998</v>
      </c>
      <c r="BM26" s="7">
        <v>2.8806584362139898E-2</v>
      </c>
      <c r="BN26" s="143">
        <v>2.8806584362139898E-2</v>
      </c>
      <c r="BO26" s="138"/>
      <c r="BP26" s="10" t="s">
        <v>178</v>
      </c>
      <c r="BQ26" s="9" t="s">
        <v>178</v>
      </c>
      <c r="BR26" s="53" t="s">
        <v>178</v>
      </c>
      <c r="BS26" s="54" t="s">
        <v>178</v>
      </c>
      <c r="BT26" s="53" t="s">
        <v>178</v>
      </c>
      <c r="BU26" s="54" t="s">
        <v>178</v>
      </c>
      <c r="BV26" s="12">
        <v>2.6807488076344459</v>
      </c>
      <c r="BW26" s="55">
        <v>2.9346310187147191</v>
      </c>
      <c r="BX26" s="32">
        <v>51.514400000000002</v>
      </c>
      <c r="BY26" s="56">
        <v>2.6500400000000002</v>
      </c>
      <c r="BZ26" s="56">
        <v>14.083299999999999</v>
      </c>
      <c r="CA26" s="56">
        <v>11.057700000000001</v>
      </c>
      <c r="CB26" s="56">
        <v>5.2463499999999996</v>
      </c>
      <c r="CC26" s="56">
        <v>0.21426200000000001</v>
      </c>
      <c r="CD26" s="56">
        <v>10.964600000000001</v>
      </c>
      <c r="CE26" s="56">
        <v>2.5849199999999999</v>
      </c>
      <c r="CF26" s="56">
        <v>0.442805</v>
      </c>
      <c r="CG26" s="56">
        <v>0.29399500000000001</v>
      </c>
      <c r="CH26" s="57">
        <v>149.66</v>
      </c>
      <c r="CI26" s="57">
        <v>691.098795</v>
      </c>
      <c r="CJ26" s="57">
        <v>0</v>
      </c>
      <c r="CK26" s="134">
        <f t="shared" si="1"/>
        <v>691.098795</v>
      </c>
      <c r="CL26" s="134">
        <f t="shared" si="2"/>
        <v>679.41338599686321</v>
      </c>
      <c r="CM26" s="134">
        <f t="shared" si="3"/>
        <v>0</v>
      </c>
      <c r="CN26" s="57">
        <v>154.76</v>
      </c>
      <c r="CO26" s="33">
        <v>99.255399999999995</v>
      </c>
      <c r="CP26" s="58">
        <v>1</v>
      </c>
      <c r="CQ26" s="59">
        <f t="shared" si="4"/>
        <v>0.98309155060364883</v>
      </c>
      <c r="CR26" s="59">
        <f t="shared" si="5"/>
        <v>0.98309155060364883</v>
      </c>
      <c r="CS26" s="59">
        <f t="shared" si="6"/>
        <v>1.7199262251790026</v>
      </c>
    </row>
    <row r="27" spans="1:97" s="59" customFormat="1" ht="13" customHeight="1" x14ac:dyDescent="0.35">
      <c r="A27" s="62" t="s">
        <v>99</v>
      </c>
      <c r="B27" s="148"/>
      <c r="C27" s="148"/>
      <c r="D27" s="42">
        <v>8</v>
      </c>
      <c r="E27" s="42" t="s">
        <v>69</v>
      </c>
      <c r="F27" s="43">
        <v>43250</v>
      </c>
      <c r="G27" s="44">
        <v>27</v>
      </c>
      <c r="H27" s="45">
        <v>0.02</v>
      </c>
      <c r="I27" s="42" t="s">
        <v>70</v>
      </c>
      <c r="J27" s="46" t="s">
        <v>71</v>
      </c>
      <c r="K27" s="2" t="s">
        <v>72</v>
      </c>
      <c r="L27" s="47" t="s">
        <v>72</v>
      </c>
      <c r="M27" s="6" t="s">
        <v>72</v>
      </c>
      <c r="N27" s="48" t="s">
        <v>73</v>
      </c>
      <c r="O27" s="48"/>
      <c r="P27" s="48" t="s">
        <v>150</v>
      </c>
      <c r="Q27" s="10" t="s">
        <v>178</v>
      </c>
      <c r="R27" s="49">
        <v>76.409411266720895</v>
      </c>
      <c r="S27" s="49">
        <v>75.675396004746048</v>
      </c>
      <c r="T27" s="11">
        <v>52.216179707464271</v>
      </c>
      <c r="U27" s="8">
        <v>0.51632037305076872</v>
      </c>
      <c r="V27" s="45">
        <v>2.7779743576475289</v>
      </c>
      <c r="W27" s="8">
        <v>5.3472950612921517E-2</v>
      </c>
      <c r="X27" s="45">
        <v>13.172919637672553</v>
      </c>
      <c r="Y27" s="8">
        <v>3.6081680721156133E-2</v>
      </c>
      <c r="Z27" s="45">
        <v>12.681604201345625</v>
      </c>
      <c r="AA27" s="8">
        <v>0.11568755387864943</v>
      </c>
      <c r="AB27" s="45">
        <v>5.8074525666047103</v>
      </c>
      <c r="AC27" s="8">
        <v>1.1550035888040447E-2</v>
      </c>
      <c r="AD27" s="45">
        <v>0.17655121891449699</v>
      </c>
      <c r="AE27" s="8">
        <v>1.5881753173063031E-2</v>
      </c>
      <c r="AF27" s="45">
        <v>9.7443727679742747</v>
      </c>
      <c r="AG27" s="8">
        <v>8.5150909101760153E-2</v>
      </c>
      <c r="AH27" s="45">
        <v>2.4053134010839066</v>
      </c>
      <c r="AI27" s="8">
        <v>5.176907926884871E-2</v>
      </c>
      <c r="AJ27" s="45">
        <v>0.58563338476883364</v>
      </c>
      <c r="AK27" s="8">
        <v>1.9777073656997417E-2</v>
      </c>
      <c r="AL27" s="45">
        <v>0.28805619817607803</v>
      </c>
      <c r="AM27" s="8">
        <v>3.3812612654304394E-2</v>
      </c>
      <c r="AN27" s="44">
        <v>150.78819106341746</v>
      </c>
      <c r="AO27" s="50">
        <v>18.158215544238857</v>
      </c>
      <c r="AP27" s="44">
        <v>956.98946239112252</v>
      </c>
      <c r="AQ27" s="50">
        <v>46.844155689314249</v>
      </c>
      <c r="AR27" s="50"/>
      <c r="AS27" s="44"/>
      <c r="AT27" s="44" t="str">
        <f t="shared" si="0"/>
        <v/>
      </c>
      <c r="AU27" s="44"/>
      <c r="AV27" s="50"/>
      <c r="AW27" s="45">
        <v>99.895090549000003</v>
      </c>
      <c r="AX27" s="45">
        <v>6.3465809599681355</v>
      </c>
      <c r="AY27" s="44">
        <v>1055.5173374439221</v>
      </c>
      <c r="AZ27" s="12" t="s">
        <v>178</v>
      </c>
      <c r="BA27" s="9" t="s">
        <v>178</v>
      </c>
      <c r="BB27" s="47" t="s">
        <v>178</v>
      </c>
      <c r="BC27" s="47" t="s">
        <v>178</v>
      </c>
      <c r="BD27" s="51" t="s">
        <v>178</v>
      </c>
      <c r="BE27" s="47" t="s">
        <v>178</v>
      </c>
      <c r="BF27" s="51" t="s">
        <v>178</v>
      </c>
      <c r="BG27" s="49" t="s">
        <v>178</v>
      </c>
      <c r="BH27" s="52" t="s">
        <v>178</v>
      </c>
      <c r="BI27" s="13">
        <v>44.94776822459427</v>
      </c>
      <c r="BJ27" s="44">
        <v>1140.3369344521921</v>
      </c>
      <c r="BK27" s="44">
        <v>-9.6071378634374014</v>
      </c>
      <c r="BL27" s="45" t="s">
        <v>80</v>
      </c>
      <c r="BM27" s="7" t="s">
        <v>80</v>
      </c>
      <c r="BN27" s="143" t="s">
        <v>80</v>
      </c>
      <c r="BO27" s="138"/>
      <c r="BP27" s="10" t="s">
        <v>178</v>
      </c>
      <c r="BQ27" s="9" t="s">
        <v>178</v>
      </c>
      <c r="BR27" s="53" t="s">
        <v>178</v>
      </c>
      <c r="BS27" s="54" t="s">
        <v>178</v>
      </c>
      <c r="BT27" s="53" t="s">
        <v>178</v>
      </c>
      <c r="BU27" s="54" t="s">
        <v>178</v>
      </c>
      <c r="BV27" s="12">
        <v>2.6969903217699889</v>
      </c>
      <c r="BW27" s="55">
        <v>2.9549410261855389</v>
      </c>
      <c r="BX27" s="32">
        <v>52.1614</v>
      </c>
      <c r="BY27" s="56">
        <v>2.7750599999999999</v>
      </c>
      <c r="BZ27" s="56">
        <v>13.1591</v>
      </c>
      <c r="CA27" s="56">
        <v>12.6683</v>
      </c>
      <c r="CB27" s="56">
        <v>5.8013599999999999</v>
      </c>
      <c r="CC27" s="56">
        <v>0.17636599999999999</v>
      </c>
      <c r="CD27" s="56">
        <v>9.7341499999999996</v>
      </c>
      <c r="CE27" s="56">
        <v>2.40279</v>
      </c>
      <c r="CF27" s="56">
        <v>0.58501899999999996</v>
      </c>
      <c r="CG27" s="56">
        <v>0.28775400000000001</v>
      </c>
      <c r="CH27" s="57">
        <v>150.63</v>
      </c>
      <c r="CI27" s="57">
        <v>955.98549000000003</v>
      </c>
      <c r="CJ27" s="57">
        <v>0</v>
      </c>
      <c r="CK27" s="134">
        <f t="shared" si="1"/>
        <v>955.98549000000003</v>
      </c>
      <c r="CL27" s="134">
        <f t="shared" si="2"/>
        <v>956.9894623911224</v>
      </c>
      <c r="CM27" s="134">
        <f t="shared" si="3"/>
        <v>0</v>
      </c>
      <c r="CN27" s="57">
        <v>331.3</v>
      </c>
      <c r="CO27" s="33">
        <v>100.038</v>
      </c>
      <c r="CP27" s="58">
        <v>1</v>
      </c>
      <c r="CQ27" s="59">
        <f t="shared" si="4"/>
        <v>1.0010501962651361</v>
      </c>
      <c r="CR27" s="59">
        <f t="shared" si="5"/>
        <v>1.0010501962651364</v>
      </c>
      <c r="CS27" s="59">
        <f t="shared" si="6"/>
        <v>-0.10490945100002369</v>
      </c>
    </row>
    <row r="28" spans="1:97" s="59" customFormat="1" ht="13" customHeight="1" x14ac:dyDescent="0.35">
      <c r="A28" s="62" t="s">
        <v>100</v>
      </c>
      <c r="B28" s="148"/>
      <c r="C28" s="148"/>
      <c r="D28" s="42">
        <v>8</v>
      </c>
      <c r="E28" s="42" t="s">
        <v>69</v>
      </c>
      <c r="F28" s="43">
        <v>43250</v>
      </c>
      <c r="G28" s="44">
        <v>27</v>
      </c>
      <c r="H28" s="45">
        <v>0.02</v>
      </c>
      <c r="I28" s="42" t="s">
        <v>70</v>
      </c>
      <c r="J28" s="46" t="s">
        <v>71</v>
      </c>
      <c r="K28" s="2" t="s">
        <v>72</v>
      </c>
      <c r="L28" s="47" t="s">
        <v>72</v>
      </c>
      <c r="M28" s="6" t="s">
        <v>72</v>
      </c>
      <c r="N28" s="48" t="s">
        <v>73</v>
      </c>
      <c r="O28" s="48"/>
      <c r="P28" s="48" t="s">
        <v>150</v>
      </c>
      <c r="Q28" s="10" t="s">
        <v>178</v>
      </c>
      <c r="R28" s="49">
        <v>79.005980226008887</v>
      </c>
      <c r="S28" s="49">
        <v>76.553552204356052</v>
      </c>
      <c r="T28" s="11">
        <v>51.507187309819336</v>
      </c>
      <c r="U28" s="8">
        <v>0.51527790184743261</v>
      </c>
      <c r="V28" s="45">
        <v>2.2568151302474151</v>
      </c>
      <c r="W28" s="8">
        <v>4.8075352949069512E-2</v>
      </c>
      <c r="X28" s="45">
        <v>13.792875033126883</v>
      </c>
      <c r="Y28" s="8">
        <v>3.6730564141967223E-2</v>
      </c>
      <c r="Z28" s="45">
        <v>11.551118722698735</v>
      </c>
      <c r="AA28" s="8">
        <v>0.11142532551239435</v>
      </c>
      <c r="AB28" s="45">
        <v>6.2825396285980082</v>
      </c>
      <c r="AC28" s="8">
        <v>1.2812297191581348E-2</v>
      </c>
      <c r="AD28" s="45">
        <v>0.13352153573083014</v>
      </c>
      <c r="AE28" s="8">
        <v>1.6005894095733265E-2</v>
      </c>
      <c r="AF28" s="45">
        <v>11.473816780959831</v>
      </c>
      <c r="AG28" s="8">
        <v>9.2109047401518096E-2</v>
      </c>
      <c r="AH28" s="45">
        <v>2.1754975032233754</v>
      </c>
      <c r="AI28" s="8">
        <v>4.9156671383834102E-2</v>
      </c>
      <c r="AJ28" s="45">
        <v>0.42365479758203251</v>
      </c>
      <c r="AK28" s="8">
        <v>1.7782655935627265E-2</v>
      </c>
      <c r="AL28" s="45">
        <v>0.30519208167046885</v>
      </c>
      <c r="AM28" s="8">
        <v>3.5790790993740891E-2</v>
      </c>
      <c r="AN28" s="44">
        <v>105.46897488276369</v>
      </c>
      <c r="AO28" s="50">
        <v>17.598658617912832</v>
      </c>
      <c r="AP28" s="44">
        <v>463.81367636697269</v>
      </c>
      <c r="AQ28" s="50">
        <v>38.32974774043717</v>
      </c>
      <c r="AR28" s="50"/>
      <c r="AS28" s="44"/>
      <c r="AT28" s="44" t="str">
        <f t="shared" si="0"/>
        <v/>
      </c>
      <c r="AU28" s="44">
        <v>408.53211218113785</v>
      </c>
      <c r="AV28" s="50">
        <v>131.51833434236153</v>
      </c>
      <c r="AW28" s="45">
        <v>98.467916000000002</v>
      </c>
      <c r="AX28" s="45">
        <v>4.3976314066059219</v>
      </c>
      <c r="AY28" s="44">
        <v>738.28282417934588</v>
      </c>
      <c r="AZ28" s="12" t="s">
        <v>178</v>
      </c>
      <c r="BA28" s="9" t="s">
        <v>178</v>
      </c>
      <c r="BB28" s="47" t="s">
        <v>178</v>
      </c>
      <c r="BC28" s="47" t="s">
        <v>178</v>
      </c>
      <c r="BD28" s="51" t="s">
        <v>178</v>
      </c>
      <c r="BE28" s="47" t="s">
        <v>178</v>
      </c>
      <c r="BF28" s="51" t="s">
        <v>178</v>
      </c>
      <c r="BG28" s="49" t="s">
        <v>178</v>
      </c>
      <c r="BH28" s="52" t="s">
        <v>178</v>
      </c>
      <c r="BI28" s="13">
        <v>49.230589499447682</v>
      </c>
      <c r="BJ28" s="44">
        <v>1140.3369344521921</v>
      </c>
      <c r="BK28" s="44">
        <v>-5.788791737199972E-2</v>
      </c>
      <c r="BL28" s="45">
        <v>0.98299999999999998</v>
      </c>
      <c r="BM28" s="7">
        <v>1.7293997965412089E-2</v>
      </c>
      <c r="BN28" s="143">
        <v>1.7293997965412089E-2</v>
      </c>
      <c r="BO28" s="138"/>
      <c r="BP28" s="10" t="s">
        <v>178</v>
      </c>
      <c r="BQ28" s="9" t="s">
        <v>178</v>
      </c>
      <c r="BR28" s="53" t="s">
        <v>178</v>
      </c>
      <c r="BS28" s="54" t="s">
        <v>178</v>
      </c>
      <c r="BT28" s="53" t="s">
        <v>178</v>
      </c>
      <c r="BU28" s="54" t="s">
        <v>178</v>
      </c>
      <c r="BV28" s="12">
        <v>2.6947048738080008</v>
      </c>
      <c r="BW28" s="55">
        <v>2.9505032635681299</v>
      </c>
      <c r="BX28" s="32">
        <v>50.939399999999999</v>
      </c>
      <c r="BY28" s="56">
        <v>2.25753</v>
      </c>
      <c r="BZ28" s="56">
        <v>13.8268</v>
      </c>
      <c r="CA28" s="56">
        <v>11.381399999999999</v>
      </c>
      <c r="CB28" s="56">
        <v>5.4699900000000001</v>
      </c>
      <c r="CC28" s="56">
        <v>0.13184799999999999</v>
      </c>
      <c r="CD28" s="56">
        <v>11.501099999999999</v>
      </c>
      <c r="CE28" s="56">
        <v>2.18161</v>
      </c>
      <c r="CF28" s="56">
        <v>0.42369400000000002</v>
      </c>
      <c r="CG28" s="56">
        <v>0.30319699999999999</v>
      </c>
      <c r="CH28" s="57">
        <v>105.36</v>
      </c>
      <c r="CI28" s="57">
        <v>463.33444500000002</v>
      </c>
      <c r="CJ28" s="57">
        <v>0</v>
      </c>
      <c r="CK28" s="134">
        <f t="shared" si="1"/>
        <v>463.33444500000002</v>
      </c>
      <c r="CL28" s="134">
        <f t="shared" si="2"/>
        <v>463.8136763669728</v>
      </c>
      <c r="CM28" s="134">
        <f t="shared" si="3"/>
        <v>0</v>
      </c>
      <c r="CN28" s="57">
        <v>408.11</v>
      </c>
      <c r="CO28" s="33">
        <v>98.583500000000001</v>
      </c>
      <c r="CP28" s="58">
        <v>1</v>
      </c>
      <c r="CQ28" s="59">
        <f t="shared" si="4"/>
        <v>1.0010343098212195</v>
      </c>
      <c r="CR28" s="59">
        <f t="shared" si="5"/>
        <v>1.0010343098212193</v>
      </c>
      <c r="CS28" s="59">
        <f t="shared" si="6"/>
        <v>-0.10332411297711008</v>
      </c>
    </row>
    <row r="29" spans="1:97" s="59" customFormat="1" ht="13" customHeight="1" x14ac:dyDescent="0.35">
      <c r="A29" s="62" t="s">
        <v>101</v>
      </c>
      <c r="B29" s="148"/>
      <c r="C29" s="148"/>
      <c r="D29" s="42">
        <v>8</v>
      </c>
      <c r="E29" s="42" t="s">
        <v>69</v>
      </c>
      <c r="F29" s="43">
        <v>43250</v>
      </c>
      <c r="G29" s="44">
        <v>27</v>
      </c>
      <c r="H29" s="45">
        <v>0.02</v>
      </c>
      <c r="I29" s="42" t="s">
        <v>70</v>
      </c>
      <c r="J29" s="46" t="s">
        <v>71</v>
      </c>
      <c r="K29" s="2" t="s">
        <v>72</v>
      </c>
      <c r="L29" s="47" t="s">
        <v>72</v>
      </c>
      <c r="M29" s="6" t="s">
        <v>72</v>
      </c>
      <c r="N29" s="48" t="s">
        <v>73</v>
      </c>
      <c r="O29" s="48"/>
      <c r="P29" s="48" t="s">
        <v>150</v>
      </c>
      <c r="Q29" s="10" t="s">
        <v>178</v>
      </c>
      <c r="R29" s="49">
        <v>79.005980226008887</v>
      </c>
      <c r="S29" s="49">
        <v>78.342352865404479</v>
      </c>
      <c r="T29" s="11">
        <v>51.978633311862573</v>
      </c>
      <c r="U29" s="8">
        <v>0.51702522811709961</v>
      </c>
      <c r="V29" s="45">
        <v>2.5896970868338762</v>
      </c>
      <c r="W29" s="8">
        <v>5.1305783835809339E-2</v>
      </c>
      <c r="X29" s="45">
        <v>13.443338404638027</v>
      </c>
      <c r="Y29" s="8">
        <v>3.626286761297489E-2</v>
      </c>
      <c r="Z29" s="45">
        <v>11.650625615070078</v>
      </c>
      <c r="AA29" s="8">
        <v>0.1143214143291067</v>
      </c>
      <c r="AB29" s="45">
        <v>6.3256864500880177</v>
      </c>
      <c r="AC29" s="8">
        <v>1.2406885118880134E-2</v>
      </c>
      <c r="AD29" s="45">
        <v>0.17264647245559175</v>
      </c>
      <c r="AE29" s="8">
        <v>1.5819164654924736E-2</v>
      </c>
      <c r="AF29" s="45">
        <v>10.21223959746041</v>
      </c>
      <c r="AG29" s="8">
        <v>8.6911979950958645E-2</v>
      </c>
      <c r="AH29" s="45">
        <v>2.7633473178502568</v>
      </c>
      <c r="AI29" s="8">
        <v>5.4657075603955586E-2</v>
      </c>
      <c r="AJ29" s="45">
        <v>0.46172893796262915</v>
      </c>
      <c r="AK29" s="8">
        <v>1.8024096995202986E-2</v>
      </c>
      <c r="AL29" s="45">
        <v>0.28506743126388401</v>
      </c>
      <c r="AM29" s="8">
        <v>3.0247079794254415E-2</v>
      </c>
      <c r="AN29" s="44">
        <v>154.77034289287545</v>
      </c>
      <c r="AO29" s="50">
        <v>17.720275639176883</v>
      </c>
      <c r="AP29" s="44">
        <v>785.87255806997473</v>
      </c>
      <c r="AQ29" s="50">
        <v>43.291911717191347</v>
      </c>
      <c r="AR29" s="50"/>
      <c r="AS29" s="44"/>
      <c r="AT29" s="44" t="str">
        <f t="shared" si="0"/>
        <v/>
      </c>
      <c r="AU29" s="44">
        <v>229.25084418381658</v>
      </c>
      <c r="AV29" s="50">
        <v>124.2780288862679</v>
      </c>
      <c r="AW29" s="45">
        <v>99.129384000000002</v>
      </c>
      <c r="AX29" s="45">
        <v>5.0776689085318996</v>
      </c>
      <c r="AY29" s="44">
        <v>1083.3924002501283</v>
      </c>
      <c r="AZ29" s="12" t="s">
        <v>178</v>
      </c>
      <c r="BA29" s="9" t="s">
        <v>178</v>
      </c>
      <c r="BB29" s="47" t="s">
        <v>178</v>
      </c>
      <c r="BC29" s="47" t="s">
        <v>178</v>
      </c>
      <c r="BD29" s="51" t="s">
        <v>178</v>
      </c>
      <c r="BE29" s="47" t="s">
        <v>178</v>
      </c>
      <c r="BF29" s="51" t="s">
        <v>178</v>
      </c>
      <c r="BG29" s="49" t="s">
        <v>178</v>
      </c>
      <c r="BH29" s="52" t="s">
        <v>178</v>
      </c>
      <c r="BI29" s="13">
        <v>49.187267152805113</v>
      </c>
      <c r="BJ29" s="44">
        <v>1140.3369344521921</v>
      </c>
      <c r="BK29" s="44">
        <v>0.8093631945771449</v>
      </c>
      <c r="BL29" s="45">
        <v>0.98099999999999998</v>
      </c>
      <c r="BM29" s="7">
        <v>1.9367991845055998E-2</v>
      </c>
      <c r="BN29" s="143">
        <v>1.9367991845055998E-2</v>
      </c>
      <c r="BO29" s="138"/>
      <c r="BP29" s="10" t="s">
        <v>178</v>
      </c>
      <c r="BQ29" s="9" t="s">
        <v>178</v>
      </c>
      <c r="BR29" s="53" t="s">
        <v>178</v>
      </c>
      <c r="BS29" s="54" t="s">
        <v>178</v>
      </c>
      <c r="BT29" s="53" t="s">
        <v>178</v>
      </c>
      <c r="BU29" s="54" t="s">
        <v>178</v>
      </c>
      <c r="BV29" s="12">
        <v>2.6778497574883078</v>
      </c>
      <c r="BW29" s="55">
        <v>2.9333169902139371</v>
      </c>
      <c r="BX29" s="32">
        <v>51.858600000000003</v>
      </c>
      <c r="BY29" s="56">
        <v>2.6174900000000001</v>
      </c>
      <c r="BZ29" s="56">
        <v>13.5913</v>
      </c>
      <c r="CA29" s="56">
        <v>11.075100000000001</v>
      </c>
      <c r="CB29" s="56">
        <v>5.8970599999999997</v>
      </c>
      <c r="CC29" s="56">
        <v>0.17350599999999999</v>
      </c>
      <c r="CD29" s="56">
        <v>10.321300000000001</v>
      </c>
      <c r="CE29" s="56">
        <v>2.7921499999999999</v>
      </c>
      <c r="CF29" s="56">
        <v>0.47121200000000002</v>
      </c>
      <c r="CG29" s="56">
        <v>0.29292899999999999</v>
      </c>
      <c r="CH29" s="57">
        <v>156.12</v>
      </c>
      <c r="CI29" s="57">
        <v>792.72567000000004</v>
      </c>
      <c r="CJ29" s="57">
        <v>0</v>
      </c>
      <c r="CK29" s="134">
        <f t="shared" si="1"/>
        <v>792.72567000000004</v>
      </c>
      <c r="CL29" s="134">
        <f t="shared" si="2"/>
        <v>785.8725580699745</v>
      </c>
      <c r="CM29" s="134">
        <f t="shared" si="3"/>
        <v>0</v>
      </c>
      <c r="CN29" s="57">
        <v>231.25</v>
      </c>
      <c r="CO29" s="33">
        <v>99.327399999999997</v>
      </c>
      <c r="CP29" s="58">
        <v>1</v>
      </c>
      <c r="CQ29" s="59">
        <f t="shared" si="4"/>
        <v>0.99135500187596359</v>
      </c>
      <c r="CR29" s="59">
        <f t="shared" si="5"/>
        <v>0.99135500187596381</v>
      </c>
      <c r="CS29" s="59">
        <f t="shared" si="6"/>
        <v>0.87203858432922665</v>
      </c>
    </row>
    <row r="30" spans="1:97" s="59" customFormat="1" ht="13" customHeight="1" x14ac:dyDescent="0.35">
      <c r="A30" s="62" t="s">
        <v>102</v>
      </c>
      <c r="B30" s="148"/>
      <c r="C30" s="148"/>
      <c r="D30" s="42">
        <v>8</v>
      </c>
      <c r="E30" s="42" t="s">
        <v>69</v>
      </c>
      <c r="F30" s="43">
        <v>43250</v>
      </c>
      <c r="G30" s="44">
        <v>27</v>
      </c>
      <c r="H30" s="45">
        <v>0.02</v>
      </c>
      <c r="I30" s="42" t="s">
        <v>70</v>
      </c>
      <c r="J30" s="46" t="s">
        <v>71</v>
      </c>
      <c r="K30" s="2" t="s">
        <v>72</v>
      </c>
      <c r="L30" s="47" t="s">
        <v>72</v>
      </c>
      <c r="M30" s="6" t="s">
        <v>72</v>
      </c>
      <c r="N30" s="48" t="s">
        <v>73</v>
      </c>
      <c r="O30" s="48"/>
      <c r="P30" s="48" t="s">
        <v>150</v>
      </c>
      <c r="Q30" s="10" t="s">
        <v>178</v>
      </c>
      <c r="R30" s="49">
        <v>87.837067132227091</v>
      </c>
      <c r="S30" s="49">
        <v>86.369414523307952</v>
      </c>
      <c r="T30" s="11">
        <v>49.175989437632865</v>
      </c>
      <c r="U30" s="8">
        <v>0.48483247274424934</v>
      </c>
      <c r="V30" s="45">
        <v>2.3405194695417499</v>
      </c>
      <c r="W30" s="8">
        <v>4.3381996471850245E-2</v>
      </c>
      <c r="X30" s="45">
        <v>12.079809229640896</v>
      </c>
      <c r="Y30" s="8">
        <v>3.03890552809153E-2</v>
      </c>
      <c r="Z30" s="45">
        <v>11.543084876359782</v>
      </c>
      <c r="AA30" s="8">
        <v>0.14415235255295622</v>
      </c>
      <c r="AB30" s="45">
        <v>12.126960714882411</v>
      </c>
      <c r="AC30" s="8">
        <v>2.2405166268781002E-2</v>
      </c>
      <c r="AD30" s="45">
        <v>0.11336420919769298</v>
      </c>
      <c r="AE30" s="8">
        <v>1.803239130024023E-2</v>
      </c>
      <c r="AF30" s="45">
        <v>9.9138505778017851</v>
      </c>
      <c r="AG30" s="8">
        <v>7.6553961053739156E-2</v>
      </c>
      <c r="AH30" s="45">
        <v>1.9151528792778396</v>
      </c>
      <c r="AI30" s="8">
        <v>4.0104258868517602E-2</v>
      </c>
      <c r="AJ30" s="45">
        <v>0.44342460588832117</v>
      </c>
      <c r="AK30" s="8">
        <v>1.5104904459900948E-2</v>
      </c>
      <c r="AL30" s="45">
        <v>0.23776387238808169</v>
      </c>
      <c r="AM30" s="8">
        <v>2.8773232780916095E-2</v>
      </c>
      <c r="AN30" s="44">
        <v>135.85988795743401</v>
      </c>
      <c r="AO30" s="50">
        <v>14.310529578220399</v>
      </c>
      <c r="AP30" s="44">
        <v>707.02317366524039</v>
      </c>
      <c r="AQ30" s="50">
        <v>35.217814112708751</v>
      </c>
      <c r="AR30" s="50"/>
      <c r="AS30" s="44"/>
      <c r="AT30" s="44" t="str">
        <f t="shared" si="0"/>
        <v/>
      </c>
      <c r="AU30" s="44">
        <v>257.91821226324038</v>
      </c>
      <c r="AV30" s="50">
        <v>101.59707882903754</v>
      </c>
      <c r="AW30" s="45">
        <v>99.409395999999987</v>
      </c>
      <c r="AX30" s="45">
        <v>5.2040612155278412</v>
      </c>
      <c r="AY30" s="44">
        <v>951.01921570203808</v>
      </c>
      <c r="AZ30" s="12" t="s">
        <v>178</v>
      </c>
      <c r="BA30" s="9" t="s">
        <v>178</v>
      </c>
      <c r="BB30" s="47" t="s">
        <v>178</v>
      </c>
      <c r="BC30" s="47" t="s">
        <v>178</v>
      </c>
      <c r="BD30" s="51" t="s">
        <v>178</v>
      </c>
      <c r="BE30" s="47" t="s">
        <v>178</v>
      </c>
      <c r="BF30" s="51" t="s">
        <v>178</v>
      </c>
      <c r="BG30" s="49" t="s">
        <v>178</v>
      </c>
      <c r="BH30" s="52" t="s">
        <v>178</v>
      </c>
      <c r="BI30" s="13">
        <v>65.193910950983422</v>
      </c>
      <c r="BJ30" s="44">
        <v>1140.3369344521921</v>
      </c>
      <c r="BK30" s="44">
        <v>117.41497591694451</v>
      </c>
      <c r="BL30" s="45">
        <v>0.79</v>
      </c>
      <c r="BM30" s="7">
        <v>0.26582278481012644</v>
      </c>
      <c r="BN30" s="143">
        <v>0.26582278481012644</v>
      </c>
      <c r="BO30" s="138"/>
      <c r="BP30" s="10" t="s">
        <v>178</v>
      </c>
      <c r="BQ30" s="9" t="s">
        <v>178</v>
      </c>
      <c r="BR30" s="53" t="s">
        <v>178</v>
      </c>
      <c r="BS30" s="54" t="s">
        <v>178</v>
      </c>
      <c r="BT30" s="53" t="s">
        <v>178</v>
      </c>
      <c r="BU30" s="54" t="s">
        <v>178</v>
      </c>
      <c r="BV30" s="12">
        <v>2.6360251259598888</v>
      </c>
      <c r="BW30" s="55">
        <v>2.8825189586750168</v>
      </c>
      <c r="BX30" s="32">
        <v>52.100099999999998</v>
      </c>
      <c r="BY30" s="56">
        <v>2.90374</v>
      </c>
      <c r="BZ30" s="56">
        <v>15.210900000000001</v>
      </c>
      <c r="CA30" s="56">
        <v>6.9228800000000001</v>
      </c>
      <c r="CB30" s="56">
        <v>6.4570600000000002</v>
      </c>
      <c r="CC30" s="56">
        <v>9.5417000000000002E-2</v>
      </c>
      <c r="CD30" s="56">
        <v>12.400600000000001</v>
      </c>
      <c r="CE30" s="56">
        <v>2.4099900000000001</v>
      </c>
      <c r="CF30" s="56">
        <v>0.55693300000000001</v>
      </c>
      <c r="CG30" s="56">
        <v>0.30227399999999999</v>
      </c>
      <c r="CH30" s="57">
        <v>170.79</v>
      </c>
      <c r="CI30" s="57">
        <v>888.80161500000008</v>
      </c>
      <c r="CJ30" s="57">
        <v>0</v>
      </c>
      <c r="CK30" s="134">
        <f t="shared" si="1"/>
        <v>888.80161500000008</v>
      </c>
      <c r="CL30" s="134">
        <f t="shared" si="2"/>
        <v>707.02317366524051</v>
      </c>
      <c r="CM30" s="134">
        <f t="shared" si="3"/>
        <v>0</v>
      </c>
      <c r="CN30" s="57">
        <v>324.23</v>
      </c>
      <c r="CO30" s="33">
        <v>99.631299999999996</v>
      </c>
      <c r="CP30" s="58">
        <v>1</v>
      </c>
      <c r="CQ30" s="59">
        <f t="shared" si="4"/>
        <v>0.79547917300447346</v>
      </c>
      <c r="CR30" s="59">
        <f t="shared" si="5"/>
        <v>0.79547917300447335</v>
      </c>
      <c r="CS30" s="59">
        <f t="shared" si="6"/>
        <v>25.710393676689836</v>
      </c>
    </row>
    <row r="31" spans="1:97" s="61" customFormat="1" ht="13" customHeight="1" x14ac:dyDescent="0.35">
      <c r="A31" s="62" t="s">
        <v>103</v>
      </c>
      <c r="B31" s="148"/>
      <c r="C31" s="148"/>
      <c r="D31" s="42">
        <v>8</v>
      </c>
      <c r="E31" s="42" t="s">
        <v>69</v>
      </c>
      <c r="F31" s="43">
        <v>43250</v>
      </c>
      <c r="G31" s="44">
        <v>27</v>
      </c>
      <c r="H31" s="45">
        <v>0.02</v>
      </c>
      <c r="I31" s="42" t="s">
        <v>70</v>
      </c>
      <c r="J31" s="46" t="s">
        <v>71</v>
      </c>
      <c r="K31" s="2" t="s">
        <v>72</v>
      </c>
      <c r="L31" s="47" t="s">
        <v>72</v>
      </c>
      <c r="M31" s="6" t="s">
        <v>72</v>
      </c>
      <c r="N31" s="48" t="s">
        <v>73</v>
      </c>
      <c r="O31" s="48"/>
      <c r="P31" s="48" t="s">
        <v>150</v>
      </c>
      <c r="Q31" s="10" t="s">
        <v>178</v>
      </c>
      <c r="R31" s="49">
        <v>87.837067132227091</v>
      </c>
      <c r="S31" s="49">
        <v>85.400998869336036</v>
      </c>
      <c r="T31" s="11">
        <v>49.085685169438868</v>
      </c>
      <c r="U31" s="8">
        <v>0.4850873202595728</v>
      </c>
      <c r="V31" s="45">
        <v>2.3236064762886137</v>
      </c>
      <c r="W31" s="8">
        <v>4.3489548252808215E-2</v>
      </c>
      <c r="X31" s="45">
        <v>12.061484049197633</v>
      </c>
      <c r="Y31" s="8">
        <v>3.0238864200381414E-2</v>
      </c>
      <c r="Z31" s="45">
        <v>11.542786057729062</v>
      </c>
      <c r="AA31" s="8">
        <v>0.14507319800935617</v>
      </c>
      <c r="AB31" s="45">
        <v>12.098605568896541</v>
      </c>
      <c r="AC31" s="8">
        <v>2.3401727821638137E-2</v>
      </c>
      <c r="AD31" s="45">
        <v>9.8321862986305769E-2</v>
      </c>
      <c r="AE31" s="8">
        <v>1.7465010844120481E-2</v>
      </c>
      <c r="AF31" s="45">
        <v>10.026823455970813</v>
      </c>
      <c r="AG31" s="8">
        <v>7.6754330873110982E-2</v>
      </c>
      <c r="AH31" s="45">
        <v>2.0256310343811363</v>
      </c>
      <c r="AI31" s="8">
        <v>4.1065820523112209E-2</v>
      </c>
      <c r="AJ31" s="45">
        <v>0.461510785445925</v>
      </c>
      <c r="AK31" s="8">
        <v>1.5555636383161802E-2</v>
      </c>
      <c r="AL31" s="45">
        <v>0.17256490238412847</v>
      </c>
      <c r="AM31" s="8">
        <v>2.4257275763234554E-2</v>
      </c>
      <c r="AN31" s="44">
        <v>151.430859970478</v>
      </c>
      <c r="AO31" s="50">
        <v>14.353237774527782</v>
      </c>
      <c r="AP31" s="44">
        <v>615.33257918560082</v>
      </c>
      <c r="AQ31" s="50">
        <v>34.17034112104519</v>
      </c>
      <c r="AR31" s="50"/>
      <c r="AS31" s="44"/>
      <c r="AT31" s="44" t="str">
        <f t="shared" si="0"/>
        <v/>
      </c>
      <c r="AU31" s="44">
        <v>263.04293365369131</v>
      </c>
      <c r="AV31" s="50">
        <v>102.76876983502797</v>
      </c>
      <c r="AW31" s="45">
        <v>99.367082999999994</v>
      </c>
      <c r="AX31" s="45">
        <v>4.0634556213017756</v>
      </c>
      <c r="AY31" s="44">
        <v>1060.0160197933458</v>
      </c>
      <c r="AZ31" s="12" t="s">
        <v>178</v>
      </c>
      <c r="BA31" s="9" t="s">
        <v>178</v>
      </c>
      <c r="BB31" s="47" t="s">
        <v>178</v>
      </c>
      <c r="BC31" s="47" t="s">
        <v>178</v>
      </c>
      <c r="BD31" s="51" t="s">
        <v>178</v>
      </c>
      <c r="BE31" s="47" t="s">
        <v>178</v>
      </c>
      <c r="BF31" s="51" t="s">
        <v>178</v>
      </c>
      <c r="BG31" s="49" t="s">
        <v>178</v>
      </c>
      <c r="BH31" s="52" t="s">
        <v>178</v>
      </c>
      <c r="BI31" s="13">
        <v>65.141360853863603</v>
      </c>
      <c r="BJ31" s="44">
        <v>1140.3369344521921</v>
      </c>
      <c r="BK31" s="44">
        <v>116.84503748262841</v>
      </c>
      <c r="BL31" s="45">
        <v>0.78</v>
      </c>
      <c r="BM31" s="7">
        <v>0.28205128205128194</v>
      </c>
      <c r="BN31" s="143">
        <v>0.28205128205128194</v>
      </c>
      <c r="BO31" s="138"/>
      <c r="BP31" s="10" t="s">
        <v>178</v>
      </c>
      <c r="BQ31" s="9" t="s">
        <v>178</v>
      </c>
      <c r="BR31" s="53" t="s">
        <v>178</v>
      </c>
      <c r="BS31" s="54" t="s">
        <v>178</v>
      </c>
      <c r="BT31" s="53" t="s">
        <v>178</v>
      </c>
      <c r="BU31" s="54" t="s">
        <v>178</v>
      </c>
      <c r="BV31" s="12">
        <v>2.6326284605564441</v>
      </c>
      <c r="BW31" s="55">
        <v>2.878487924416544</v>
      </c>
      <c r="BX31" s="32">
        <v>52.095799999999997</v>
      </c>
      <c r="BY31" s="56">
        <v>2.9091999999999998</v>
      </c>
      <c r="BZ31" s="56">
        <v>15.3635</v>
      </c>
      <c r="CA31" s="56">
        <v>6.87514</v>
      </c>
      <c r="CB31" s="56">
        <v>5.9200299999999997</v>
      </c>
      <c r="CC31" s="56">
        <v>8.3968000000000001E-2</v>
      </c>
      <c r="CD31" s="56">
        <v>12.680400000000001</v>
      </c>
      <c r="CE31" s="56">
        <v>2.57538</v>
      </c>
      <c r="CF31" s="56">
        <v>0.58994000000000002</v>
      </c>
      <c r="CG31" s="56">
        <v>0.22099299999999999</v>
      </c>
      <c r="CH31" s="57">
        <v>192.66</v>
      </c>
      <c r="CI31" s="57">
        <v>782.86536000000001</v>
      </c>
      <c r="CJ31" s="57">
        <v>0</v>
      </c>
      <c r="CK31" s="134">
        <f t="shared" si="1"/>
        <v>782.86536000000001</v>
      </c>
      <c r="CL31" s="134">
        <f t="shared" si="2"/>
        <v>615.33257918560082</v>
      </c>
      <c r="CM31" s="134">
        <f t="shared" si="3"/>
        <v>0</v>
      </c>
      <c r="CN31" s="57">
        <v>334.66</v>
      </c>
      <c r="CO31" s="33">
        <v>99.5625</v>
      </c>
      <c r="CP31" s="58">
        <v>1</v>
      </c>
      <c r="CQ31" s="59">
        <f t="shared" si="4"/>
        <v>0.78600051889586842</v>
      </c>
      <c r="CR31" s="59">
        <f t="shared" si="5"/>
        <v>0.78600051889586842</v>
      </c>
      <c r="CS31" s="59">
        <f t="shared" si="6"/>
        <v>27.226379112923048</v>
      </c>
    </row>
    <row r="32" spans="1:97" s="42" customFormat="1" ht="13" customHeight="1" x14ac:dyDescent="0.35">
      <c r="A32" s="62" t="s">
        <v>104</v>
      </c>
      <c r="B32" s="148"/>
      <c r="C32" s="148"/>
      <c r="D32" s="42">
        <v>8</v>
      </c>
      <c r="E32" s="42" t="s">
        <v>69</v>
      </c>
      <c r="F32" s="43">
        <v>43250</v>
      </c>
      <c r="G32" s="44">
        <v>27</v>
      </c>
      <c r="H32" s="45">
        <v>0.02</v>
      </c>
      <c r="I32" s="42" t="s">
        <v>70</v>
      </c>
      <c r="J32" s="46" t="s">
        <v>71</v>
      </c>
      <c r="K32" s="2" t="s">
        <v>72</v>
      </c>
      <c r="L32" s="47" t="s">
        <v>72</v>
      </c>
      <c r="M32" s="6" t="s">
        <v>72</v>
      </c>
      <c r="N32" s="48" t="s">
        <v>73</v>
      </c>
      <c r="O32" s="48"/>
      <c r="P32" s="48" t="s">
        <v>150</v>
      </c>
      <c r="Q32" s="10" t="s">
        <v>178</v>
      </c>
      <c r="R32" s="49">
        <v>88.475513136747168</v>
      </c>
      <c r="S32" s="49">
        <v>87.370992295075197</v>
      </c>
      <c r="T32" s="11">
        <v>48.858048459087655</v>
      </c>
      <c r="U32" s="8">
        <v>0.48061808843349901</v>
      </c>
      <c r="V32" s="45">
        <v>2.1993396082209702</v>
      </c>
      <c r="W32" s="8">
        <v>4.1378815256990976E-2</v>
      </c>
      <c r="X32" s="45">
        <v>11.587670225978092</v>
      </c>
      <c r="Y32" s="8">
        <v>2.9319123205769772E-2</v>
      </c>
      <c r="Z32" s="45">
        <v>11.544526246437263</v>
      </c>
      <c r="AA32" s="8">
        <v>0.14828482182498806</v>
      </c>
      <c r="AB32" s="45">
        <v>12.932157030273759</v>
      </c>
      <c r="AC32" s="8">
        <v>2.3469149256970512E-2</v>
      </c>
      <c r="AD32" s="45">
        <v>0.11237501647844371</v>
      </c>
      <c r="AE32" s="8">
        <v>1.5714072804279652E-2</v>
      </c>
      <c r="AF32" s="45">
        <v>9.9461923067036846</v>
      </c>
      <c r="AG32" s="8">
        <v>7.5495379160957513E-2</v>
      </c>
      <c r="AH32" s="45">
        <v>2.0980014237180882</v>
      </c>
      <c r="AI32" s="8">
        <v>4.1028096241946192E-2</v>
      </c>
      <c r="AJ32" s="45">
        <v>0.37023554536201547</v>
      </c>
      <c r="AK32" s="8">
        <v>1.3868838411488418E-2</v>
      </c>
      <c r="AL32" s="45">
        <v>0.25485048379932773</v>
      </c>
      <c r="AM32" s="8">
        <v>2.6508273072387078E-2</v>
      </c>
      <c r="AN32" s="44">
        <v>108.1598733817364</v>
      </c>
      <c r="AO32" s="50">
        <v>13.824562376160019</v>
      </c>
      <c r="AP32" s="44">
        <v>590.84420207978394</v>
      </c>
      <c r="AQ32" s="50">
        <v>33.699862585184221</v>
      </c>
      <c r="AR32" s="50"/>
      <c r="AS32" s="44"/>
      <c r="AT32" s="44" t="str">
        <f t="shared" si="0"/>
        <v/>
      </c>
      <c r="AU32" s="44">
        <v>267.03246394566639</v>
      </c>
      <c r="AV32" s="50">
        <v>99.402300638846427</v>
      </c>
      <c r="AW32" s="45">
        <v>99.959987000000012</v>
      </c>
      <c r="AX32" s="45">
        <v>5.4626931745239302</v>
      </c>
      <c r="AY32" s="44">
        <v>757.11911367215487</v>
      </c>
      <c r="AZ32" s="12" t="s">
        <v>178</v>
      </c>
      <c r="BA32" s="9" t="s">
        <v>178</v>
      </c>
      <c r="BB32" s="47" t="s">
        <v>178</v>
      </c>
      <c r="BC32" s="47" t="s">
        <v>178</v>
      </c>
      <c r="BD32" s="51" t="s">
        <v>178</v>
      </c>
      <c r="BE32" s="47" t="s">
        <v>178</v>
      </c>
      <c r="BF32" s="51" t="s">
        <v>178</v>
      </c>
      <c r="BG32" s="49" t="s">
        <v>178</v>
      </c>
      <c r="BH32" s="52" t="s">
        <v>178</v>
      </c>
      <c r="BI32" s="13">
        <v>66.635271703385854</v>
      </c>
      <c r="BJ32" s="44">
        <v>1140.3369344521921</v>
      </c>
      <c r="BK32" s="44">
        <v>133.59942185631053</v>
      </c>
      <c r="BL32" s="45">
        <v>0.77</v>
      </c>
      <c r="BM32" s="7">
        <v>0.29870129870129869</v>
      </c>
      <c r="BN32" s="143">
        <v>0.29870129870129869</v>
      </c>
      <c r="BO32" s="138"/>
      <c r="BP32" s="10" t="s">
        <v>178</v>
      </c>
      <c r="BQ32" s="9" t="s">
        <v>178</v>
      </c>
      <c r="BR32" s="53" t="s">
        <v>178</v>
      </c>
      <c r="BS32" s="54" t="s">
        <v>178</v>
      </c>
      <c r="BT32" s="53" t="s">
        <v>178</v>
      </c>
      <c r="BU32" s="54" t="s">
        <v>178</v>
      </c>
      <c r="BV32" s="12">
        <v>2.6327718295094651</v>
      </c>
      <c r="BW32" s="55">
        <v>2.881523993462439</v>
      </c>
      <c r="BX32" s="32">
        <v>52.3322</v>
      </c>
      <c r="BY32" s="56">
        <v>2.8098800000000002</v>
      </c>
      <c r="BZ32" s="56">
        <v>15.055400000000001</v>
      </c>
      <c r="CA32" s="56">
        <v>6.5648900000000001</v>
      </c>
      <c r="CB32" s="56">
        <v>6.6854100000000001</v>
      </c>
      <c r="CC32" s="56">
        <v>0.10184</v>
      </c>
      <c r="CD32" s="56">
        <v>12.828900000000001</v>
      </c>
      <c r="CE32" s="56">
        <v>2.7295099999999999</v>
      </c>
      <c r="CF32" s="56">
        <v>0.47739399999999999</v>
      </c>
      <c r="CG32" s="56">
        <v>0.32592599999999999</v>
      </c>
      <c r="CH32" s="57">
        <v>140.21</v>
      </c>
      <c r="CI32" s="57">
        <v>765.92421000000013</v>
      </c>
      <c r="CJ32" s="57">
        <v>0</v>
      </c>
      <c r="CK32" s="134">
        <f t="shared" si="1"/>
        <v>765.92421000000013</v>
      </c>
      <c r="CL32" s="134">
        <f t="shared" si="2"/>
        <v>590.84420207978383</v>
      </c>
      <c r="CM32" s="134">
        <f t="shared" si="3"/>
        <v>0</v>
      </c>
      <c r="CN32" s="57">
        <v>346.16</v>
      </c>
      <c r="CO32" s="33">
        <v>100.151</v>
      </c>
      <c r="CP32" s="58">
        <v>1</v>
      </c>
      <c r="CQ32" s="59">
        <f t="shared" si="4"/>
        <v>0.77141340404918624</v>
      </c>
      <c r="CR32" s="59">
        <f t="shared" si="5"/>
        <v>0.77141340404918635</v>
      </c>
      <c r="CS32" s="59">
        <f t="shared" si="6"/>
        <v>29.63217838203893</v>
      </c>
    </row>
    <row r="33" spans="1:97" s="59" customFormat="1" ht="13" customHeight="1" x14ac:dyDescent="0.35">
      <c r="A33" s="62" t="s">
        <v>105</v>
      </c>
      <c r="B33" s="148"/>
      <c r="C33" s="148"/>
      <c r="D33" s="42">
        <v>8</v>
      </c>
      <c r="E33" s="42" t="s">
        <v>69</v>
      </c>
      <c r="F33" s="43">
        <v>43250</v>
      </c>
      <c r="G33" s="44">
        <v>27</v>
      </c>
      <c r="H33" s="45">
        <v>0.02</v>
      </c>
      <c r="I33" s="42" t="s">
        <v>70</v>
      </c>
      <c r="J33" s="46" t="s">
        <v>71</v>
      </c>
      <c r="K33" s="2">
        <v>90</v>
      </c>
      <c r="L33" s="47">
        <v>70</v>
      </c>
      <c r="M33" s="3">
        <v>5.4265442144710546E-2</v>
      </c>
      <c r="N33" s="46" t="s">
        <v>106</v>
      </c>
      <c r="O33" s="46"/>
      <c r="P33" s="46" t="s">
        <v>151</v>
      </c>
      <c r="Q33" s="10" t="s">
        <v>178</v>
      </c>
      <c r="R33" s="49">
        <v>89.032536396737186</v>
      </c>
      <c r="S33" s="49">
        <v>88.558918801167437</v>
      </c>
      <c r="T33" s="11">
        <v>49.0300995256368</v>
      </c>
      <c r="U33" s="8">
        <v>0.18233975317937409</v>
      </c>
      <c r="V33" s="45">
        <v>1.932697817423894</v>
      </c>
      <c r="W33" s="8">
        <v>2.278544428362813E-2</v>
      </c>
      <c r="X33" s="45">
        <v>11.752770056721046</v>
      </c>
      <c r="Y33" s="8">
        <v>7.0875608701708823E-2</v>
      </c>
      <c r="Z33" s="45">
        <v>11.545498127716613</v>
      </c>
      <c r="AA33" s="8">
        <v>0.24836271479909502</v>
      </c>
      <c r="AB33" s="45">
        <v>13.691992172152343</v>
      </c>
      <c r="AC33" s="8">
        <v>3.8961042945585521E-2</v>
      </c>
      <c r="AD33" s="45">
        <v>0.11492801874579894</v>
      </c>
      <c r="AE33" s="8">
        <v>6.1507521856432913E-3</v>
      </c>
      <c r="AF33" s="45">
        <v>9.5350106032813731</v>
      </c>
      <c r="AG33" s="8">
        <v>1.7985270725280441E-2</v>
      </c>
      <c r="AH33" s="45">
        <v>1.8523987650250824</v>
      </c>
      <c r="AI33" s="8">
        <v>3.6652951263860048E-2</v>
      </c>
      <c r="AJ33" s="45">
        <v>0.32521116221518653</v>
      </c>
      <c r="AK33" s="8">
        <v>1.2169304126743616E-2</v>
      </c>
      <c r="AL33" s="45">
        <v>0.17565417712240011</v>
      </c>
      <c r="AM33" s="8">
        <v>5.2805773516155854E-3</v>
      </c>
      <c r="AN33" s="44">
        <v>106.21056976314176</v>
      </c>
      <c r="AO33" s="50">
        <v>12.69242861311985</v>
      </c>
      <c r="AP33" s="44">
        <v>331.18516983145912</v>
      </c>
      <c r="AQ33" s="50">
        <v>13.052206254159705</v>
      </c>
      <c r="AR33" s="50"/>
      <c r="AS33" s="44"/>
      <c r="AT33" s="44" t="str">
        <f t="shared" si="0"/>
        <v/>
      </c>
      <c r="AU33" s="44"/>
      <c r="AV33" s="50"/>
      <c r="AW33" s="45">
        <v>99.313904000000022</v>
      </c>
      <c r="AX33" s="45">
        <v>3.1181940796479024</v>
      </c>
      <c r="AY33" s="44">
        <v>743.47398834199237</v>
      </c>
      <c r="AZ33" s="12">
        <v>0.20204517177291234</v>
      </c>
      <c r="BA33" s="9">
        <v>1.5153387882968425E-2</v>
      </c>
      <c r="BB33" s="47" t="s">
        <v>107</v>
      </c>
      <c r="BC33" s="47">
        <v>415.38111658392154</v>
      </c>
      <c r="BD33" s="51">
        <v>148.46576024237228</v>
      </c>
      <c r="BE33" s="47">
        <v>81.3</v>
      </c>
      <c r="BF33" s="51">
        <v>31.4</v>
      </c>
      <c r="BG33" s="49">
        <v>3.5323745627466598</v>
      </c>
      <c r="BH33" s="52">
        <v>1.42122796961232</v>
      </c>
      <c r="BI33" s="13">
        <v>67.890511496986193</v>
      </c>
      <c r="BJ33" s="44">
        <v>1140.3369344521921</v>
      </c>
      <c r="BK33" s="44">
        <v>148.87210820807013</v>
      </c>
      <c r="BL33" s="45">
        <v>0.746</v>
      </c>
      <c r="BM33" s="7">
        <v>0.34048257372654156</v>
      </c>
      <c r="BN33" s="143">
        <v>0.34048257372654156</v>
      </c>
      <c r="BO33" s="138"/>
      <c r="BP33" s="10">
        <v>-1.2159457657463513</v>
      </c>
      <c r="BQ33" s="9">
        <v>0.73859718096503235</v>
      </c>
      <c r="BR33" s="53">
        <v>4.4292999999999999E-2</v>
      </c>
      <c r="BS33" s="54">
        <v>2.99154922E-5</v>
      </c>
      <c r="BT33" s="53">
        <v>4.4110049275188024E-2</v>
      </c>
      <c r="BU33" s="54">
        <v>3.2579558046882542E-5</v>
      </c>
      <c r="BV33" s="12">
        <v>2.621013738398593</v>
      </c>
      <c r="BW33" s="55">
        <v>2.8600071631135342</v>
      </c>
      <c r="BX33" s="32">
        <v>52.643099999999997</v>
      </c>
      <c r="BY33" s="56">
        <v>2.5166199999999996</v>
      </c>
      <c r="BZ33" s="56">
        <v>15.632899999999999</v>
      </c>
      <c r="CA33" s="56">
        <v>5.9093300000000006</v>
      </c>
      <c r="CB33" s="56">
        <v>6.7329600000000003</v>
      </c>
      <c r="CC33" s="56">
        <v>0.1047685</v>
      </c>
      <c r="CD33" s="56">
        <v>12.5839</v>
      </c>
      <c r="CE33" s="56">
        <v>2.4640250000000004</v>
      </c>
      <c r="CF33" s="56">
        <v>0.43460500000000002</v>
      </c>
      <c r="CG33" s="56">
        <v>0.23368250000000002</v>
      </c>
      <c r="CH33" s="57">
        <v>140.86999999999998</v>
      </c>
      <c r="CI33" s="57">
        <v>439.26</v>
      </c>
      <c r="CJ33" s="57">
        <v>0</v>
      </c>
      <c r="CK33" s="134">
        <f t="shared" si="1"/>
        <v>439.26</v>
      </c>
      <c r="CL33" s="134">
        <f t="shared" si="2"/>
        <v>331.18516983145918</v>
      </c>
      <c r="CM33" s="134">
        <f t="shared" si="3"/>
        <v>0</v>
      </c>
      <c r="CN33" s="57"/>
      <c r="CO33" s="33">
        <v>99.313900000000004</v>
      </c>
      <c r="CP33" s="58">
        <v>3</v>
      </c>
      <c r="CQ33" s="59">
        <f t="shared" si="4"/>
        <v>0.75396159411614805</v>
      </c>
      <c r="CR33" s="59">
        <f t="shared" si="5"/>
        <v>0.75396159411614794</v>
      </c>
      <c r="CS33" s="59">
        <f t="shared" si="6"/>
        <v>32.632750501340489</v>
      </c>
    </row>
    <row r="34" spans="1:97" s="59" customFormat="1" ht="13" customHeight="1" x14ac:dyDescent="0.35">
      <c r="A34" s="62" t="s">
        <v>108</v>
      </c>
      <c r="B34" s="148">
        <v>0.17</v>
      </c>
      <c r="C34" s="148">
        <v>0.16400000000000001</v>
      </c>
      <c r="D34" s="42">
        <v>8</v>
      </c>
      <c r="E34" s="42" t="s">
        <v>69</v>
      </c>
      <c r="F34" s="43">
        <v>43250</v>
      </c>
      <c r="G34" s="44">
        <v>27</v>
      </c>
      <c r="H34" s="45">
        <v>0.02</v>
      </c>
      <c r="I34" s="42" t="s">
        <v>70</v>
      </c>
      <c r="J34" s="46" t="s">
        <v>71</v>
      </c>
      <c r="K34" s="2">
        <v>70</v>
      </c>
      <c r="L34" s="47">
        <v>60</v>
      </c>
      <c r="M34" s="3">
        <v>3.7445606090528612E-2</v>
      </c>
      <c r="N34" s="46">
        <v>6</v>
      </c>
      <c r="O34" s="46">
        <f>N34</f>
        <v>6</v>
      </c>
      <c r="P34" s="46" t="s">
        <v>151</v>
      </c>
      <c r="Q34" s="10" t="s">
        <v>178</v>
      </c>
      <c r="R34" s="49">
        <v>82.573013199470651</v>
      </c>
      <c r="S34" s="49">
        <v>80.613215928442315</v>
      </c>
      <c r="T34" s="11">
        <v>50.496886455942203</v>
      </c>
      <c r="U34" s="8">
        <v>0.18859324669133015</v>
      </c>
      <c r="V34" s="45">
        <v>1.9891648406176581</v>
      </c>
      <c r="W34" s="8">
        <v>2.646146204176858E-2</v>
      </c>
      <c r="X34" s="45">
        <v>14.218213066110172</v>
      </c>
      <c r="Y34" s="8">
        <v>8.6032985441726051E-2</v>
      </c>
      <c r="Z34" s="45">
        <v>11.551608130933017</v>
      </c>
      <c r="AA34" s="8">
        <v>0.18966469874097611</v>
      </c>
      <c r="AB34" s="45">
        <v>7.9727172017490782</v>
      </c>
      <c r="AC34" s="8">
        <v>2.5358104059055135E-2</v>
      </c>
      <c r="AD34" s="45">
        <v>0.16760369746879358</v>
      </c>
      <c r="AE34" s="8">
        <v>6.3585490745710913E-3</v>
      </c>
      <c r="AF34" s="45">
        <v>10.533942566661421</v>
      </c>
      <c r="AG34" s="8">
        <v>2.1614386073681241E-2</v>
      </c>
      <c r="AH34" s="45">
        <v>2.3464517645631102</v>
      </c>
      <c r="AI34" s="8">
        <v>4.5869143029209053E-2</v>
      </c>
      <c r="AJ34" s="45">
        <v>0.39542429223176451</v>
      </c>
      <c r="AK34" s="8">
        <v>1.4294311367173726E-2</v>
      </c>
      <c r="AL34" s="45">
        <v>0.22079529007865023</v>
      </c>
      <c r="AM34" s="8">
        <v>6.9645016758928492E-3</v>
      </c>
      <c r="AN34" s="44">
        <v>113.84173370148012</v>
      </c>
      <c r="AO34" s="50">
        <v>16.531982726395245</v>
      </c>
      <c r="AP34" s="44">
        <v>1388.443526235634</v>
      </c>
      <c r="AQ34" s="50">
        <v>19.111883624252176</v>
      </c>
      <c r="AR34" s="50">
        <v>108.51562629897739</v>
      </c>
      <c r="AS34" s="44">
        <v>958.08520273973215</v>
      </c>
      <c r="AT34" s="44">
        <f t="shared" si="0"/>
        <v>11.326302294270599</v>
      </c>
      <c r="AU34" s="44"/>
      <c r="AV34" s="50"/>
      <c r="AW34" s="45">
        <v>99.417099000000007</v>
      </c>
      <c r="AX34" s="45">
        <v>12.196261257549542</v>
      </c>
      <c r="AY34" s="44">
        <v>796.89213591036093</v>
      </c>
      <c r="AZ34" s="12">
        <v>0.30246293870806995</v>
      </c>
      <c r="BA34" s="9">
        <v>2.2684720403105246E-2</v>
      </c>
      <c r="BB34" s="47" t="s">
        <v>109</v>
      </c>
      <c r="BC34" s="47">
        <v>352.36041613971662</v>
      </c>
      <c r="BD34" s="51">
        <v>100.51827741451731</v>
      </c>
      <c r="BE34" s="47">
        <v>79.400000000000006</v>
      </c>
      <c r="BF34" s="51">
        <v>11.45</v>
      </c>
      <c r="BG34" s="49">
        <v>3.4549729799035203</v>
      </c>
      <c r="BH34" s="52">
        <v>0.5272819676895526</v>
      </c>
      <c r="BI34" s="13">
        <v>55.167231860992942</v>
      </c>
      <c r="BJ34" s="44">
        <v>1140.3369344521921</v>
      </c>
      <c r="BK34" s="44">
        <v>33.914681302964482</v>
      </c>
      <c r="BL34" s="45">
        <v>0.91900000000000004</v>
      </c>
      <c r="BM34" s="7">
        <v>8.8139281828073957E-2</v>
      </c>
      <c r="BN34" s="143">
        <v>8.8139281828073957E-2</v>
      </c>
      <c r="BO34" s="138"/>
      <c r="BP34" s="10">
        <v>1.5350906196098801</v>
      </c>
      <c r="BQ34" s="9">
        <v>0.44364403729735036</v>
      </c>
      <c r="BR34" s="53">
        <v>4.4415000000000003E-2</v>
      </c>
      <c r="BS34" s="54">
        <v>1.4559681150000001E-5</v>
      </c>
      <c r="BT34" s="53">
        <v>4.4231545358351797E-2</v>
      </c>
      <c r="BU34" s="54">
        <v>1.9623061358680068E-5</v>
      </c>
      <c r="BV34" s="12">
        <v>2.6676460734217362</v>
      </c>
      <c r="BW34" s="55">
        <v>2.9172127001195078</v>
      </c>
      <c r="BX34" s="32">
        <v>51.431399999999996</v>
      </c>
      <c r="BY34" s="56">
        <v>2.1404100000000001</v>
      </c>
      <c r="BZ34" s="56">
        <v>15.387</v>
      </c>
      <c r="CA34" s="56">
        <v>9.6770200000000006</v>
      </c>
      <c r="CB34" s="56">
        <v>5.9230400000000003</v>
      </c>
      <c r="CC34" s="56">
        <v>0.158331</v>
      </c>
      <c r="CD34" s="56">
        <v>11.3696</v>
      </c>
      <c r="CE34" s="56">
        <v>2.5444599999999999</v>
      </c>
      <c r="CF34" s="56">
        <v>0.43318899999999999</v>
      </c>
      <c r="CG34" s="56">
        <v>0.23710600000000001</v>
      </c>
      <c r="CH34" s="57">
        <v>122.71000000000001</v>
      </c>
      <c r="CI34" s="57">
        <v>1497.2481900721637</v>
      </c>
      <c r="CJ34" s="57">
        <v>1032.72</v>
      </c>
      <c r="CK34" s="134">
        <f t="shared" si="1"/>
        <v>1032.72</v>
      </c>
      <c r="CL34" s="134">
        <f t="shared" si="2"/>
        <v>958.08520273973227</v>
      </c>
      <c r="CM34" s="134">
        <f t="shared" si="3"/>
        <v>464.52819007216362</v>
      </c>
      <c r="CN34" s="57"/>
      <c r="CO34" s="33">
        <v>99.417100000000005</v>
      </c>
      <c r="CP34" s="58">
        <v>3</v>
      </c>
      <c r="CQ34" s="59">
        <f t="shared" si="4"/>
        <v>0.92772988103235365</v>
      </c>
      <c r="CR34" s="59">
        <f t="shared" si="5"/>
        <v>0.92733024186772561</v>
      </c>
      <c r="CS34" s="59">
        <f t="shared" si="6"/>
        <v>7.8364486405523737</v>
      </c>
    </row>
    <row r="35" spans="1:97" s="59" customFormat="1" ht="13" customHeight="1" x14ac:dyDescent="0.35">
      <c r="A35" s="62" t="s">
        <v>110</v>
      </c>
      <c r="B35" s="148">
        <v>1.72</v>
      </c>
      <c r="C35" s="148">
        <v>0.126</v>
      </c>
      <c r="D35" s="42">
        <v>8</v>
      </c>
      <c r="E35" s="42" t="s">
        <v>69</v>
      </c>
      <c r="F35" s="43">
        <v>43250</v>
      </c>
      <c r="G35" s="44">
        <v>27</v>
      </c>
      <c r="H35" s="45">
        <v>0.02</v>
      </c>
      <c r="I35" s="42" t="s">
        <v>70</v>
      </c>
      <c r="J35" s="46" t="s">
        <v>71</v>
      </c>
      <c r="K35" s="2">
        <v>85</v>
      </c>
      <c r="L35" s="47">
        <v>75</v>
      </c>
      <c r="M35" s="3">
        <v>2.2871200707148077E-2</v>
      </c>
      <c r="N35" s="46" t="s">
        <v>106</v>
      </c>
      <c r="O35" s="46"/>
      <c r="P35" s="46" t="s">
        <v>151</v>
      </c>
      <c r="Q35" s="10" t="s">
        <v>178</v>
      </c>
      <c r="R35" s="49">
        <v>82.455395458052507</v>
      </c>
      <c r="S35" s="49">
        <v>81.82003819814247</v>
      </c>
      <c r="T35" s="11">
        <v>51.236449270824927</v>
      </c>
      <c r="U35" s="8">
        <v>0.18978441937956989</v>
      </c>
      <c r="V35" s="45">
        <v>1.8200850858789814</v>
      </c>
      <c r="W35" s="8">
        <v>2.5174870882352308E-2</v>
      </c>
      <c r="X35" s="45">
        <v>14.121972919503383</v>
      </c>
      <c r="Y35" s="8">
        <v>8.6077943975707352E-2</v>
      </c>
      <c r="Z35" s="45">
        <v>11.570038949120388</v>
      </c>
      <c r="AA35" s="8">
        <v>0.19053771542190437</v>
      </c>
      <c r="AB35" s="45">
        <v>7.9429195805154453</v>
      </c>
      <c r="AC35" s="8">
        <v>2.3522320904130051E-2</v>
      </c>
      <c r="AD35" s="45">
        <v>0.14857837435746787</v>
      </c>
      <c r="AE35" s="8">
        <v>6.0218963705456078E-3</v>
      </c>
      <c r="AF35" s="45">
        <v>10.046106704021494</v>
      </c>
      <c r="AG35" s="8">
        <v>2.0506113004248674E-2</v>
      </c>
      <c r="AH35" s="45">
        <v>2.4716213355951755</v>
      </c>
      <c r="AI35" s="8">
        <v>4.7051019555057562E-2</v>
      </c>
      <c r="AJ35" s="45">
        <v>0.33430134230430275</v>
      </c>
      <c r="AK35" s="8">
        <v>1.3951364488251235E-2</v>
      </c>
      <c r="AL35" s="45">
        <v>0.23190273294983163</v>
      </c>
      <c r="AM35" s="8">
        <v>6.7228834184889143E-3</v>
      </c>
      <c r="AN35" s="44">
        <v>135.85024004739165</v>
      </c>
      <c r="AO35" s="50">
        <v>16.128004648186291</v>
      </c>
      <c r="AP35" s="44">
        <v>624.38680923855782</v>
      </c>
      <c r="AQ35" s="50">
        <v>17.0977713134222</v>
      </c>
      <c r="AR35" s="50"/>
      <c r="AS35" s="44"/>
      <c r="AT35" s="44" t="str">
        <f t="shared" si="0"/>
        <v/>
      </c>
      <c r="AU35" s="44"/>
      <c r="AV35" s="50"/>
      <c r="AW35" s="45">
        <v>99.754969999999986</v>
      </c>
      <c r="AX35" s="45">
        <v>4.5961406400219769</v>
      </c>
      <c r="AY35" s="44">
        <v>950.9516803317415</v>
      </c>
      <c r="AZ35" s="12">
        <v>0.22787551626363034</v>
      </c>
      <c r="BA35" s="9">
        <v>1.7090663719772275E-2</v>
      </c>
      <c r="BB35" s="47" t="s">
        <v>109</v>
      </c>
      <c r="BC35" s="47">
        <v>112.62798108136197</v>
      </c>
      <c r="BD35" s="51">
        <v>60.47875390225434</v>
      </c>
      <c r="BE35" s="47">
        <v>27.5</v>
      </c>
      <c r="BF35" s="51">
        <v>17.899999999999999</v>
      </c>
      <c r="BG35" s="49">
        <v>1.2488677059375002</v>
      </c>
      <c r="BH35" s="52">
        <v>0.81967354881942001</v>
      </c>
      <c r="BI35" s="13">
        <v>55.035153722689344</v>
      </c>
      <c r="BJ35" s="44">
        <v>1140.3369344521921</v>
      </c>
      <c r="BK35" s="44">
        <v>33.31574911616849</v>
      </c>
      <c r="BL35" s="45">
        <v>0.92700000000000005</v>
      </c>
      <c r="BM35" s="7">
        <v>7.8748651564185534E-2</v>
      </c>
      <c r="BN35" s="143">
        <v>7.8748651564185534E-2</v>
      </c>
      <c r="BO35" s="138"/>
      <c r="BP35" s="10">
        <v>-0.74240671580794171</v>
      </c>
      <c r="BQ35" s="9">
        <v>0.45994872467427594</v>
      </c>
      <c r="BR35" s="53">
        <v>4.4313999999999999E-2</v>
      </c>
      <c r="BS35" s="54">
        <v>1.5490401840000002E-5</v>
      </c>
      <c r="BT35" s="53">
        <v>4.4130962535404737E-2</v>
      </c>
      <c r="BU35" s="54">
        <v>2.0297979936807659E-5</v>
      </c>
      <c r="BV35" s="12">
        <v>2.66059659805319</v>
      </c>
      <c r="BW35" s="55">
        <v>2.9058646364076548</v>
      </c>
      <c r="BX35" s="32">
        <v>52.317999999999998</v>
      </c>
      <c r="BY35" s="56">
        <v>1.95444</v>
      </c>
      <c r="BZ35" s="56">
        <v>15.191599999999999</v>
      </c>
      <c r="CA35" s="56">
        <v>9.6254399999999993</v>
      </c>
      <c r="CB35" s="56">
        <v>6.3766100000000003</v>
      </c>
      <c r="CC35" s="56">
        <v>0.14316000000000001</v>
      </c>
      <c r="CD35" s="56">
        <v>10.7919</v>
      </c>
      <c r="CE35" s="56">
        <v>2.6634600000000002</v>
      </c>
      <c r="CF35" s="56">
        <v>0.36327599999999999</v>
      </c>
      <c r="CG35" s="56">
        <v>0.24559300000000001</v>
      </c>
      <c r="CH35" s="57">
        <v>145.62</v>
      </c>
      <c r="CI35" s="57">
        <v>669.29000000000008</v>
      </c>
      <c r="CJ35" s="57">
        <v>0</v>
      </c>
      <c r="CK35" s="134">
        <f t="shared" si="1"/>
        <v>669.29000000000008</v>
      </c>
      <c r="CL35" s="134">
        <f t="shared" si="2"/>
        <v>624.38680923855759</v>
      </c>
      <c r="CM35" s="134">
        <f t="shared" si="3"/>
        <v>0</v>
      </c>
      <c r="CN35" s="57"/>
      <c r="CO35" s="33">
        <v>99.754900000000006</v>
      </c>
      <c r="CP35" s="58">
        <v>3</v>
      </c>
      <c r="CQ35" s="59">
        <f t="shared" si="4"/>
        <v>0.93290921609251232</v>
      </c>
      <c r="CR35" s="59">
        <f t="shared" si="5"/>
        <v>0.93290921609251254</v>
      </c>
      <c r="CS35" s="59">
        <f t="shared" si="6"/>
        <v>7.1915662049622631</v>
      </c>
    </row>
    <row r="36" spans="1:97" s="59" customFormat="1" ht="13" customHeight="1" x14ac:dyDescent="0.35">
      <c r="A36" s="62" t="s">
        <v>111</v>
      </c>
      <c r="B36" s="148">
        <v>0.14499999999999999</v>
      </c>
      <c r="C36" s="148">
        <v>0.10299999999999999</v>
      </c>
      <c r="D36" s="42">
        <v>8</v>
      </c>
      <c r="E36" s="42" t="s">
        <v>69</v>
      </c>
      <c r="F36" s="43">
        <v>43250</v>
      </c>
      <c r="G36" s="44">
        <v>27</v>
      </c>
      <c r="H36" s="45">
        <v>0.02</v>
      </c>
      <c r="I36" s="42" t="s">
        <v>70</v>
      </c>
      <c r="J36" s="46" t="s">
        <v>71</v>
      </c>
      <c r="K36" s="2">
        <v>165</v>
      </c>
      <c r="L36" s="47">
        <v>140</v>
      </c>
      <c r="M36" s="3">
        <v>3.597860179456018E-2</v>
      </c>
      <c r="N36" s="46">
        <v>10</v>
      </c>
      <c r="O36" s="46">
        <f>N36</f>
        <v>10</v>
      </c>
      <c r="P36" s="46" t="s">
        <v>151</v>
      </c>
      <c r="Q36" s="10" t="s">
        <v>178</v>
      </c>
      <c r="R36" s="49">
        <v>88.830364409328126</v>
      </c>
      <c r="S36" s="49">
        <v>87.673461858156827</v>
      </c>
      <c r="T36" s="11">
        <v>48.597176413441382</v>
      </c>
      <c r="U36" s="8">
        <v>0.18109276117293002</v>
      </c>
      <c r="V36" s="45">
        <v>1.8219550599608225</v>
      </c>
      <c r="W36" s="8">
        <v>2.2899606562129589E-2</v>
      </c>
      <c r="X36" s="45">
        <v>12.221299212449956</v>
      </c>
      <c r="Y36" s="8">
        <v>7.2458066516245742E-2</v>
      </c>
      <c r="Z36" s="45">
        <v>11.545404564758623</v>
      </c>
      <c r="AA36" s="8">
        <v>0.23550547139285938</v>
      </c>
      <c r="AB36" s="45">
        <v>13.386427179739693</v>
      </c>
      <c r="AC36" s="8">
        <v>3.9561577565643699E-2</v>
      </c>
      <c r="AD36" s="45">
        <v>0.12644799645004881</v>
      </c>
      <c r="AE36" s="8">
        <v>6.0789242053378711E-3</v>
      </c>
      <c r="AF36" s="45">
        <v>9.630620618515028</v>
      </c>
      <c r="AG36" s="8">
        <v>1.8912709076845995E-2</v>
      </c>
      <c r="AH36" s="45">
        <v>2.0542781645496029</v>
      </c>
      <c r="AI36" s="8">
        <v>3.8581911777947231E-2</v>
      </c>
      <c r="AJ36" s="45">
        <v>0.36579598973049843</v>
      </c>
      <c r="AK36" s="8">
        <v>1.2864935220024709E-2</v>
      </c>
      <c r="AL36" s="45">
        <v>0.18264710598340383</v>
      </c>
      <c r="AM36" s="8">
        <v>5.6111565370479434E-3</v>
      </c>
      <c r="AN36" s="44">
        <v>75.823544451092914</v>
      </c>
      <c r="AO36" s="50">
        <v>13.657981326658689</v>
      </c>
      <c r="AP36" s="44">
        <v>732.05755185969201</v>
      </c>
      <c r="AQ36" s="50">
        <v>14.894181793596555</v>
      </c>
      <c r="AR36" s="50">
        <v>19.457319141533919</v>
      </c>
      <c r="AS36" s="44">
        <v>603.65339975830466</v>
      </c>
      <c r="AT36" s="44">
        <f t="shared" si="0"/>
        <v>3.2232600941739729</v>
      </c>
      <c r="AU36" s="44"/>
      <c r="AV36" s="50"/>
      <c r="AW36" s="45">
        <v>99.009893499999976</v>
      </c>
      <c r="AX36" s="45">
        <v>9.6547524539937299</v>
      </c>
      <c r="AY36" s="44">
        <v>530.76481115765046</v>
      </c>
      <c r="AZ36" s="12">
        <v>0.24759678028237253</v>
      </c>
      <c r="BA36" s="9">
        <v>1.856975852117794E-2</v>
      </c>
      <c r="BB36" s="47" t="s">
        <v>109</v>
      </c>
      <c r="BC36" s="47">
        <v>286.67919082796033</v>
      </c>
      <c r="BD36" s="51">
        <v>97.389672749292245</v>
      </c>
      <c r="BE36" s="47">
        <v>52.6</v>
      </c>
      <c r="BF36" s="51">
        <v>19.75</v>
      </c>
      <c r="BG36" s="49">
        <v>2.33879389554928</v>
      </c>
      <c r="BH36" s="52">
        <v>0.90293508320968763</v>
      </c>
      <c r="BI36" s="13">
        <v>67.396709020184758</v>
      </c>
      <c r="BJ36" s="44">
        <v>1140.3369344521921</v>
      </c>
      <c r="BK36" s="44">
        <v>142.73025186057566</v>
      </c>
      <c r="BL36" s="45">
        <v>0.76</v>
      </c>
      <c r="BM36" s="7">
        <v>0.31578947368421062</v>
      </c>
      <c r="BN36" s="143">
        <v>0.31578947368421062</v>
      </c>
      <c r="BO36" s="138"/>
      <c r="BP36" s="10">
        <v>0.11447346979487349</v>
      </c>
      <c r="BQ36" s="9">
        <v>0.51298918880371425</v>
      </c>
      <c r="BR36" s="53">
        <v>4.4352000000000003E-2</v>
      </c>
      <c r="BS36" s="54">
        <v>1.8489905279999999E-5</v>
      </c>
      <c r="BT36" s="53">
        <v>4.4168805577701656E-2</v>
      </c>
      <c r="BU36" s="54">
        <v>2.2658119743734143E-5</v>
      </c>
      <c r="BV36" s="12">
        <v>2.631046939155762</v>
      </c>
      <c r="BW36" s="55">
        <v>2.876241591989753</v>
      </c>
      <c r="BX36" s="32">
        <v>51.603449999999995</v>
      </c>
      <c r="BY36" s="56">
        <v>2.3277800000000002</v>
      </c>
      <c r="BZ36" s="56">
        <v>15.91215</v>
      </c>
      <c r="CA36" s="56">
        <v>6.40977</v>
      </c>
      <c r="CB36" s="56">
        <v>6.7107650000000003</v>
      </c>
      <c r="CC36" s="56">
        <v>0.1219055</v>
      </c>
      <c r="CD36" s="56">
        <v>12.44505</v>
      </c>
      <c r="CE36" s="56">
        <v>2.6748500000000002</v>
      </c>
      <c r="CF36" s="56">
        <v>0.476773</v>
      </c>
      <c r="CG36" s="56">
        <v>0.23919400000000002</v>
      </c>
      <c r="CH36" s="57">
        <v>98.43</v>
      </c>
      <c r="CI36" s="57">
        <v>950.43939812622239</v>
      </c>
      <c r="CJ36" s="57">
        <v>783.62999999999988</v>
      </c>
      <c r="CK36" s="134">
        <f t="shared" si="1"/>
        <v>783.62999999999988</v>
      </c>
      <c r="CL36" s="134">
        <f t="shared" si="2"/>
        <v>603.65339975830466</v>
      </c>
      <c r="CM36" s="134">
        <f t="shared" si="3"/>
        <v>166.8093981262225</v>
      </c>
      <c r="CN36" s="57"/>
      <c r="CO36" s="33">
        <v>99.00985</v>
      </c>
      <c r="CP36" s="58">
        <v>3</v>
      </c>
      <c r="CQ36" s="59">
        <f t="shared" si="4"/>
        <v>0.77032961953767054</v>
      </c>
      <c r="CR36" s="59">
        <f t="shared" si="5"/>
        <v>0.77023064627048599</v>
      </c>
      <c r="CS36" s="59">
        <f t="shared" si="6"/>
        <v>29.831240141128411</v>
      </c>
    </row>
    <row r="37" spans="1:97" s="59" customFormat="1" ht="13" customHeight="1" x14ac:dyDescent="0.35">
      <c r="A37" s="62" t="s">
        <v>112</v>
      </c>
      <c r="B37" s="148">
        <v>0.14899999999999999</v>
      </c>
      <c r="C37" s="148">
        <v>0.251</v>
      </c>
      <c r="D37" s="42">
        <v>8</v>
      </c>
      <c r="E37" s="42" t="s">
        <v>69</v>
      </c>
      <c r="F37" s="43">
        <v>43250</v>
      </c>
      <c r="G37" s="44">
        <v>27</v>
      </c>
      <c r="H37" s="45">
        <v>0.02</v>
      </c>
      <c r="I37" s="42" t="s">
        <v>70</v>
      </c>
      <c r="J37" s="46" t="s">
        <v>71</v>
      </c>
      <c r="K37" s="2">
        <v>66</v>
      </c>
      <c r="L37" s="47">
        <v>50</v>
      </c>
      <c r="M37" s="3">
        <v>5.5752348457182244E-2</v>
      </c>
      <c r="N37" s="46">
        <v>6</v>
      </c>
      <c r="O37" s="46">
        <f>N37</f>
        <v>6</v>
      </c>
      <c r="P37" s="46" t="s">
        <v>151</v>
      </c>
      <c r="Q37" s="10" t="s">
        <v>178</v>
      </c>
      <c r="R37" s="49">
        <v>89.382583015687402</v>
      </c>
      <c r="S37" s="49">
        <v>89.307988371098361</v>
      </c>
      <c r="T37" s="11">
        <v>48.096825892260881</v>
      </c>
      <c r="U37" s="8">
        <v>0.17880956961965827</v>
      </c>
      <c r="V37" s="45">
        <v>1.8727292612252484</v>
      </c>
      <c r="W37" s="8">
        <v>2.1987152437267274E-2</v>
      </c>
      <c r="X37" s="45">
        <v>12.362421779084999</v>
      </c>
      <c r="Y37" s="8">
        <v>7.1037813396502766E-2</v>
      </c>
      <c r="Z37" s="45">
        <v>11.543479079642447</v>
      </c>
      <c r="AA37" s="8">
        <v>0.25249744399646701</v>
      </c>
      <c r="AB37" s="45">
        <v>14.305403477762427</v>
      </c>
      <c r="AC37" s="8">
        <v>4.0198612934616754E-2</v>
      </c>
      <c r="AD37" s="45">
        <v>0.11039668742485387</v>
      </c>
      <c r="AE37" s="8">
        <v>6.144690661736109E-3</v>
      </c>
      <c r="AF37" s="45">
        <v>9.1438565375258527</v>
      </c>
      <c r="AG37" s="8">
        <v>1.7434499821535169E-2</v>
      </c>
      <c r="AH37" s="45">
        <v>2.0222665923734597</v>
      </c>
      <c r="AI37" s="8">
        <v>3.7195751660184281E-2</v>
      </c>
      <c r="AJ37" s="45">
        <v>0.30810711854027401</v>
      </c>
      <c r="AK37" s="8">
        <v>1.1186968934943246E-2</v>
      </c>
      <c r="AL37" s="45">
        <v>0.18365994362498417</v>
      </c>
      <c r="AM37" s="8">
        <v>5.2168239666789502E-3</v>
      </c>
      <c r="AN37" s="44">
        <v>75.865624559467989</v>
      </c>
      <c r="AO37" s="50">
        <v>12.080538592351447</v>
      </c>
      <c r="AP37" s="44">
        <v>925.30910480075693</v>
      </c>
      <c r="AQ37" s="50">
        <v>12.727743615483943</v>
      </c>
      <c r="AR37" s="50">
        <v>124.29251268851436</v>
      </c>
      <c r="AS37" s="44">
        <v>432.67068078621816</v>
      </c>
      <c r="AT37" s="44">
        <f t="shared" si="0"/>
        <v>28.726816539234623</v>
      </c>
      <c r="AU37" s="44"/>
      <c r="AV37" s="50"/>
      <c r="AW37" s="45">
        <v>99.835270999999992</v>
      </c>
      <c r="AX37" s="45">
        <v>12.196684732693983</v>
      </c>
      <c r="AY37" s="44">
        <v>531.05937191627595</v>
      </c>
      <c r="AZ37" s="12">
        <v>0.26917950846240463</v>
      </c>
      <c r="BA37" s="9">
        <v>2.0188463134680347E-2</v>
      </c>
      <c r="BB37" s="47" t="s">
        <v>109</v>
      </c>
      <c r="BC37" s="47">
        <v>1167.4135006998558</v>
      </c>
      <c r="BD37" s="51">
        <v>54.731740057486491</v>
      </c>
      <c r="BE37" s="47">
        <v>180.1</v>
      </c>
      <c r="BF37" s="51">
        <v>27.8</v>
      </c>
      <c r="BG37" s="49">
        <v>7.29959177385778</v>
      </c>
      <c r="BH37" s="52">
        <v>1.2621667211025602</v>
      </c>
      <c r="BI37" s="13">
        <v>68.84205983744495</v>
      </c>
      <c r="BJ37" s="44">
        <v>1140.3369344521921</v>
      </c>
      <c r="BK37" s="44">
        <v>161.20167545083268</v>
      </c>
      <c r="BL37" s="45">
        <v>0.73099999999999998</v>
      </c>
      <c r="BM37" s="7">
        <v>0.36798905608755139</v>
      </c>
      <c r="BN37" s="143">
        <v>0.36798905608755139</v>
      </c>
      <c r="BO37" s="138"/>
      <c r="BP37" s="10">
        <v>-1.2610447228832422</v>
      </c>
      <c r="BQ37" s="9">
        <v>0.49237912042398063</v>
      </c>
      <c r="BR37" s="53">
        <v>4.4290999999999997E-2</v>
      </c>
      <c r="BS37" s="54">
        <v>1.7328853749999998E-5</v>
      </c>
      <c r="BT37" s="53">
        <v>4.4108057536119766E-2</v>
      </c>
      <c r="BU37" s="54">
        <v>2.1717886573244979E-5</v>
      </c>
      <c r="BV37" s="12">
        <v>2.6205482843345682</v>
      </c>
      <c r="BW37" s="55">
        <v>2.8629446805155538</v>
      </c>
      <c r="BX37" s="32">
        <v>51.941299999999998</v>
      </c>
      <c r="BY37" s="56">
        <v>2.5016099999999999</v>
      </c>
      <c r="BZ37" s="56">
        <v>16.878699999999998</v>
      </c>
      <c r="CA37" s="56">
        <v>5.6190499999999997</v>
      </c>
      <c r="CB37" s="56">
        <v>6.9086999999999996</v>
      </c>
      <c r="CC37" s="56">
        <v>0.10054399999999999</v>
      </c>
      <c r="CD37" s="56">
        <v>12.382099999999999</v>
      </c>
      <c r="CE37" s="56">
        <v>2.7569699999999999</v>
      </c>
      <c r="CF37" s="56">
        <v>0.42432199999999998</v>
      </c>
      <c r="CG37" s="56">
        <v>0.252772</v>
      </c>
      <c r="CH37" s="57">
        <v>103.24</v>
      </c>
      <c r="CI37" s="57">
        <v>1259.8066296001682</v>
      </c>
      <c r="CJ37" s="57">
        <v>588.79</v>
      </c>
      <c r="CK37" s="134">
        <f t="shared" si="1"/>
        <v>588.79</v>
      </c>
      <c r="CL37" s="134">
        <f t="shared" si="2"/>
        <v>432.6706807862181</v>
      </c>
      <c r="CM37" s="134">
        <f t="shared" si="3"/>
        <v>671.01662960016824</v>
      </c>
      <c r="CN37" s="57"/>
      <c r="CO37" s="33">
        <v>99.8352</v>
      </c>
      <c r="CP37" s="58">
        <v>3</v>
      </c>
      <c r="CQ37" s="59">
        <f t="shared" si="4"/>
        <v>0.73484719643033702</v>
      </c>
      <c r="CR37" s="59">
        <f t="shared" si="5"/>
        <v>0.73448502576496788</v>
      </c>
      <c r="CS37" s="59">
        <f t="shared" si="6"/>
        <v>36.149814485121425</v>
      </c>
    </row>
    <row r="38" spans="1:97" s="59" customFormat="1" ht="13" customHeight="1" x14ac:dyDescent="0.35">
      <c r="A38" s="62" t="s">
        <v>113</v>
      </c>
      <c r="B38" s="148">
        <v>0.17499999999999999</v>
      </c>
      <c r="C38" s="148"/>
      <c r="D38" s="42">
        <v>8</v>
      </c>
      <c r="E38" s="42" t="s">
        <v>69</v>
      </c>
      <c r="F38" s="43">
        <v>43250</v>
      </c>
      <c r="G38" s="44">
        <v>27</v>
      </c>
      <c r="H38" s="45">
        <v>0.02</v>
      </c>
      <c r="I38" s="42" t="s">
        <v>70</v>
      </c>
      <c r="J38" s="46" t="s">
        <v>71</v>
      </c>
      <c r="K38" s="2">
        <v>120</v>
      </c>
      <c r="L38" s="47">
        <v>90</v>
      </c>
      <c r="M38" s="47" t="s">
        <v>114</v>
      </c>
      <c r="N38" s="46" t="s">
        <v>106</v>
      </c>
      <c r="O38" s="46"/>
      <c r="P38" s="46" t="s">
        <v>151</v>
      </c>
      <c r="Q38" s="10" t="s">
        <v>178</v>
      </c>
      <c r="R38" s="49">
        <v>83.369394256546713</v>
      </c>
      <c r="S38" s="49">
        <v>82.099362124255691</v>
      </c>
      <c r="T38" s="11">
        <v>49.915902295371666</v>
      </c>
      <c r="U38" s="8">
        <v>0.18894317084550968</v>
      </c>
      <c r="V38" s="45">
        <v>2.1393676361718477</v>
      </c>
      <c r="W38" s="8">
        <v>2.6296893047060732E-2</v>
      </c>
      <c r="X38" s="45">
        <v>14.371493098148783</v>
      </c>
      <c r="Y38" s="8">
        <v>8.7157788187826046E-2</v>
      </c>
      <c r="Z38" s="45">
        <v>11.542751369082911</v>
      </c>
      <c r="AA38" s="8">
        <v>0.19119182512721553</v>
      </c>
      <c r="AB38" s="45">
        <v>8.4631457051938845</v>
      </c>
      <c r="AC38" s="8">
        <v>2.4857528408010216E-2</v>
      </c>
      <c r="AD38" s="45">
        <v>0.15754255106894002</v>
      </c>
      <c r="AE38" s="8">
        <v>6.0664122427361387E-3</v>
      </c>
      <c r="AF38" s="45">
        <v>10.452998436211134</v>
      </c>
      <c r="AG38" s="8">
        <v>2.0935683387981109E-2</v>
      </c>
      <c r="AH38" s="45">
        <v>2.1554229280005299</v>
      </c>
      <c r="AI38" s="8">
        <v>4.4425206426726128E-2</v>
      </c>
      <c r="AJ38" s="45">
        <v>0.39636501702058158</v>
      </c>
      <c r="AK38" s="8">
        <v>1.4659679064011315E-2</v>
      </c>
      <c r="AL38" s="45">
        <v>0.28598488569839425</v>
      </c>
      <c r="AM38" s="8">
        <v>6.8638946431585912E-3</v>
      </c>
      <c r="AN38" s="44">
        <v>130.20885340295084</v>
      </c>
      <c r="AO38" s="50">
        <v>15.661260469600121</v>
      </c>
      <c r="AP38" s="44">
        <v>1060.0519269101089</v>
      </c>
      <c r="AQ38" s="50">
        <v>19.068532076837112</v>
      </c>
      <c r="AR38" s="50"/>
      <c r="AS38" s="44"/>
      <c r="AT38" s="44" t="str">
        <f t="shared" si="0"/>
        <v/>
      </c>
      <c r="AU38" s="44"/>
      <c r="AV38" s="50"/>
      <c r="AW38" s="45">
        <v>98.132211000000012</v>
      </c>
      <c r="AX38" s="45">
        <v>8.1411662817551971</v>
      </c>
      <c r="AY38" s="44">
        <v>911.461973820656</v>
      </c>
      <c r="AZ38" s="12">
        <v>0.28395215700339821</v>
      </c>
      <c r="BA38" s="9">
        <v>2.1296411775254865E-2</v>
      </c>
      <c r="BB38" s="47" t="s">
        <v>109</v>
      </c>
      <c r="BC38" s="47" t="s">
        <v>114</v>
      </c>
      <c r="BD38" s="51" t="s">
        <v>109</v>
      </c>
      <c r="BE38" s="47">
        <v>7.7</v>
      </c>
      <c r="BF38" s="51">
        <v>2</v>
      </c>
      <c r="BG38" s="49">
        <v>0.3</v>
      </c>
      <c r="BH38" s="52">
        <v>0.1</v>
      </c>
      <c r="BI38" s="13">
        <v>56.657542612629676</v>
      </c>
      <c r="BJ38" s="44">
        <v>1140.3369344521921</v>
      </c>
      <c r="BK38" s="44">
        <v>43.772294222205119</v>
      </c>
      <c r="BL38" s="45">
        <v>0.91900000000000004</v>
      </c>
      <c r="BM38" s="7">
        <v>8.8139281828073957E-2</v>
      </c>
      <c r="BN38" s="143">
        <v>8.8139281828073957E-2</v>
      </c>
      <c r="BO38" s="138"/>
      <c r="BP38" s="10" t="s">
        <v>178</v>
      </c>
      <c r="BQ38" s="9" t="s">
        <v>178</v>
      </c>
      <c r="BR38" s="53" t="s">
        <v>178</v>
      </c>
      <c r="BS38" s="54" t="s">
        <v>178</v>
      </c>
      <c r="BT38" s="53" t="s">
        <v>178</v>
      </c>
      <c r="BU38" s="54" t="s">
        <v>178</v>
      </c>
      <c r="BV38" s="12">
        <v>2.6760542955251201</v>
      </c>
      <c r="BW38" s="55">
        <v>2.930542126333715</v>
      </c>
      <c r="BX38" s="32">
        <v>50.134300000000003</v>
      </c>
      <c r="BY38" s="56">
        <v>2.27196</v>
      </c>
      <c r="BZ38" s="56">
        <v>15.3386</v>
      </c>
      <c r="CA38" s="56">
        <v>9.5207899999999999</v>
      </c>
      <c r="CB38" s="56">
        <v>6.4275700000000002</v>
      </c>
      <c r="CC38" s="56">
        <v>0.152088</v>
      </c>
      <c r="CD38" s="56">
        <v>11.1317</v>
      </c>
      <c r="CE38" s="56">
        <v>2.2991100000000002</v>
      </c>
      <c r="CF38" s="56">
        <v>0.42577100000000001</v>
      </c>
      <c r="CG38" s="56">
        <v>0.30366199999999999</v>
      </c>
      <c r="CH38" s="57">
        <v>138.56</v>
      </c>
      <c r="CI38" s="57">
        <v>1128.04</v>
      </c>
      <c r="CJ38" s="57">
        <v>0</v>
      </c>
      <c r="CK38" s="134">
        <f t="shared" si="1"/>
        <v>1128.04</v>
      </c>
      <c r="CL38" s="134">
        <f t="shared" si="2"/>
        <v>1060.0519269101087</v>
      </c>
      <c r="CM38" s="134">
        <f t="shared" si="3"/>
        <v>0</v>
      </c>
      <c r="CN38" s="57"/>
      <c r="CO38" s="33">
        <v>98.132099999999994</v>
      </c>
      <c r="CP38" s="58">
        <v>3</v>
      </c>
      <c r="CQ38" s="59">
        <f t="shared" si="4"/>
        <v>0.93972902282730109</v>
      </c>
      <c r="CR38" s="59">
        <f t="shared" si="5"/>
        <v>0.93972902282730131</v>
      </c>
      <c r="CS38" s="59">
        <f t="shared" si="6"/>
        <v>6.413654969532101</v>
      </c>
    </row>
    <row r="39" spans="1:97" s="59" customFormat="1" ht="13" customHeight="1" x14ac:dyDescent="0.35">
      <c r="A39" s="62" t="s">
        <v>115</v>
      </c>
      <c r="B39" s="148"/>
      <c r="C39" s="148"/>
      <c r="D39" s="42">
        <v>8</v>
      </c>
      <c r="E39" s="42" t="s">
        <v>69</v>
      </c>
      <c r="F39" s="43">
        <v>43250</v>
      </c>
      <c r="G39" s="44">
        <v>27</v>
      </c>
      <c r="H39" s="45">
        <v>0.02</v>
      </c>
      <c r="I39" s="42" t="s">
        <v>70</v>
      </c>
      <c r="J39" s="46" t="s">
        <v>71</v>
      </c>
      <c r="K39" s="2" t="s">
        <v>72</v>
      </c>
      <c r="L39" s="47" t="s">
        <v>72</v>
      </c>
      <c r="M39" s="6" t="s">
        <v>72</v>
      </c>
      <c r="N39" s="46" t="s">
        <v>106</v>
      </c>
      <c r="O39" s="46"/>
      <c r="P39" s="46" t="s">
        <v>151</v>
      </c>
      <c r="Q39" s="10" t="s">
        <v>178</v>
      </c>
      <c r="R39" s="49">
        <v>83.440697644778282</v>
      </c>
      <c r="S39" s="49">
        <v>82.455516346280547</v>
      </c>
      <c r="T39" s="11">
        <v>49.896751851092581</v>
      </c>
      <c r="U39" s="8">
        <v>0.18680994615786103</v>
      </c>
      <c r="V39" s="45">
        <v>2.132339822696264</v>
      </c>
      <c r="W39" s="8">
        <v>2.7434044456863326E-2</v>
      </c>
      <c r="X39" s="45">
        <v>14.217940210721583</v>
      </c>
      <c r="Y39" s="8">
        <v>8.5529156772812545E-2</v>
      </c>
      <c r="Z39" s="45">
        <v>11.590897549159786</v>
      </c>
      <c r="AA39" s="8">
        <v>0.19311362588704137</v>
      </c>
      <c r="AB39" s="45">
        <v>8.4701555027666657</v>
      </c>
      <c r="AC39" s="8">
        <v>2.571462979240435E-2</v>
      </c>
      <c r="AD39" s="45">
        <v>0.17660791002096116</v>
      </c>
      <c r="AE39" s="8">
        <v>6.2776517872320785E-3</v>
      </c>
      <c r="AF39" s="45">
        <v>10.370697443560418</v>
      </c>
      <c r="AG39" s="8">
        <v>2.1388111579701264E-2</v>
      </c>
      <c r="AH39" s="45">
        <v>2.3852102393171855</v>
      </c>
      <c r="AI39" s="8">
        <v>4.5842548194556645E-2</v>
      </c>
      <c r="AJ39" s="45">
        <v>0.42947832664188279</v>
      </c>
      <c r="AK39" s="8">
        <v>1.5351187411822129E-2</v>
      </c>
      <c r="AL39" s="45">
        <v>0.20972189314989137</v>
      </c>
      <c r="AM39" s="8">
        <v>6.803504046918366E-3</v>
      </c>
      <c r="AN39" s="44">
        <v>140.94212939760644</v>
      </c>
      <c r="AO39" s="50">
        <v>15.919131631200854</v>
      </c>
      <c r="AP39" s="44">
        <v>1061.050379329977</v>
      </c>
      <c r="AQ39" s="50">
        <v>20.02318781337393</v>
      </c>
      <c r="AR39" s="50"/>
      <c r="AS39" s="44"/>
      <c r="AT39" s="44" t="str">
        <f t="shared" si="0"/>
        <v/>
      </c>
      <c r="AU39" s="44"/>
      <c r="AV39" s="50"/>
      <c r="AW39" s="45">
        <v>99.337751999999995</v>
      </c>
      <c r="AX39" s="45">
        <v>7.5282698215569619</v>
      </c>
      <c r="AY39" s="44">
        <v>986.59490578324517</v>
      </c>
      <c r="AZ39" s="12" t="s">
        <v>178</v>
      </c>
      <c r="BA39" s="9" t="s">
        <v>178</v>
      </c>
      <c r="BB39" s="47" t="s">
        <v>178</v>
      </c>
      <c r="BC39" s="47" t="s">
        <v>178</v>
      </c>
      <c r="BD39" s="51" t="s">
        <v>178</v>
      </c>
      <c r="BE39" s="47" t="s">
        <v>178</v>
      </c>
      <c r="BF39" s="51" t="s">
        <v>178</v>
      </c>
      <c r="BG39" s="49" t="s">
        <v>178</v>
      </c>
      <c r="BH39" s="52" t="s">
        <v>178</v>
      </c>
      <c r="BI39" s="13">
        <v>56.575639640308594</v>
      </c>
      <c r="BJ39" s="44">
        <v>1140.3369344521921</v>
      </c>
      <c r="BK39" s="44">
        <v>43.913191153417984</v>
      </c>
      <c r="BL39" s="45">
        <v>0.91200000000000003</v>
      </c>
      <c r="BM39" s="7">
        <v>9.6491228070175294E-2</v>
      </c>
      <c r="BN39" s="143">
        <v>9.6491228070175294E-2</v>
      </c>
      <c r="BO39" s="138"/>
      <c r="BP39" s="10" t="s">
        <v>178</v>
      </c>
      <c r="BQ39" s="9" t="s">
        <v>178</v>
      </c>
      <c r="BR39" s="53" t="s">
        <v>178</v>
      </c>
      <c r="BS39" s="54" t="s">
        <v>178</v>
      </c>
      <c r="BT39" s="53" t="s">
        <v>178</v>
      </c>
      <c r="BU39" s="54" t="s">
        <v>178</v>
      </c>
      <c r="BV39" s="12">
        <v>2.6691411286740481</v>
      </c>
      <c r="BW39" s="55">
        <v>2.9238815622400849</v>
      </c>
      <c r="BX39" s="32">
        <v>50.882899999999999</v>
      </c>
      <c r="BY39" s="56">
        <v>2.3121499999999999</v>
      </c>
      <c r="BZ39" s="56">
        <v>15.4795</v>
      </c>
      <c r="CA39" s="56">
        <v>9.3449600000000004</v>
      </c>
      <c r="CB39" s="56">
        <v>6.4648599999999998</v>
      </c>
      <c r="CC39" s="56">
        <v>0.16980600000000001</v>
      </c>
      <c r="CD39" s="56">
        <v>11.2636</v>
      </c>
      <c r="CE39" s="56">
        <v>2.5969899999999999</v>
      </c>
      <c r="CF39" s="56">
        <v>0.46310800000000002</v>
      </c>
      <c r="CG39" s="56">
        <v>0.229404</v>
      </c>
      <c r="CH39" s="57">
        <v>152.99</v>
      </c>
      <c r="CI39" s="57">
        <v>1151.75</v>
      </c>
      <c r="CJ39" s="57">
        <v>0</v>
      </c>
      <c r="CK39" s="134">
        <f t="shared" si="1"/>
        <v>1151.75</v>
      </c>
      <c r="CL39" s="134">
        <f t="shared" si="2"/>
        <v>1061.0503793299772</v>
      </c>
      <c r="CM39" s="134">
        <f t="shared" si="3"/>
        <v>0</v>
      </c>
      <c r="CN39" s="57"/>
      <c r="CO39" s="33">
        <v>99.337800000000001</v>
      </c>
      <c r="CP39" s="58">
        <v>3</v>
      </c>
      <c r="CQ39" s="59">
        <f t="shared" si="4"/>
        <v>0.92125060067721043</v>
      </c>
      <c r="CR39" s="59">
        <f t="shared" si="5"/>
        <v>0.92125060067721032</v>
      </c>
      <c r="CS39" s="59">
        <f t="shared" si="6"/>
        <v>8.5480974736842583</v>
      </c>
    </row>
    <row r="40" spans="1:97" s="59" customFormat="1" ht="13" customHeight="1" x14ac:dyDescent="0.35">
      <c r="A40" s="62" t="s">
        <v>116</v>
      </c>
      <c r="B40" s="148">
        <v>0.182</v>
      </c>
      <c r="C40" s="148"/>
      <c r="D40" s="42">
        <v>8</v>
      </c>
      <c r="E40" s="42" t="s">
        <v>69</v>
      </c>
      <c r="F40" s="43">
        <v>43250</v>
      </c>
      <c r="G40" s="44">
        <v>27</v>
      </c>
      <c r="H40" s="45">
        <v>0.02</v>
      </c>
      <c r="I40" s="42" t="s">
        <v>70</v>
      </c>
      <c r="J40" s="46" t="s">
        <v>71</v>
      </c>
      <c r="K40" s="2">
        <v>110</v>
      </c>
      <c r="L40" s="47">
        <v>85</v>
      </c>
      <c r="M40" s="47" t="s">
        <v>114</v>
      </c>
      <c r="N40" s="46" t="s">
        <v>106</v>
      </c>
      <c r="O40" s="46"/>
      <c r="P40" s="46" t="s">
        <v>151</v>
      </c>
      <c r="Q40" s="10" t="s">
        <v>178</v>
      </c>
      <c r="R40" s="49">
        <v>83.440697644778282</v>
      </c>
      <c r="S40" s="49">
        <v>81.038977224112884</v>
      </c>
      <c r="T40" s="11">
        <v>49.955301398045712</v>
      </c>
      <c r="U40" s="8">
        <v>0.18706212206210798</v>
      </c>
      <c r="V40" s="45">
        <v>2.0451357796994261</v>
      </c>
      <c r="W40" s="8">
        <v>2.7209304467433047E-2</v>
      </c>
      <c r="X40" s="45">
        <v>14.189509286040183</v>
      </c>
      <c r="Y40" s="8">
        <v>8.589151192497986E-2</v>
      </c>
      <c r="Z40" s="45">
        <v>11.594454758904403</v>
      </c>
      <c r="AA40" s="8">
        <v>0.18506720852520445</v>
      </c>
      <c r="AB40" s="45">
        <v>8.454498991151949</v>
      </c>
      <c r="AC40" s="8">
        <v>2.5800425481318577E-2</v>
      </c>
      <c r="AD40" s="45">
        <v>0.15754971413778704</v>
      </c>
      <c r="AE40" s="8">
        <v>6.2013773180630907E-3</v>
      </c>
      <c r="AF40" s="45">
        <v>10.226682399861069</v>
      </c>
      <c r="AG40" s="8">
        <v>2.1231410796703563E-2</v>
      </c>
      <c r="AH40" s="45">
        <v>2.5619389821259255</v>
      </c>
      <c r="AI40" s="8">
        <v>4.7703303847184735E-2</v>
      </c>
      <c r="AJ40" s="45">
        <v>0.47164564104942608</v>
      </c>
      <c r="AK40" s="8">
        <v>1.5505067462115251E-2</v>
      </c>
      <c r="AL40" s="45">
        <v>0.22177380142962377</v>
      </c>
      <c r="AM40" s="8">
        <v>6.7599537735167914E-3</v>
      </c>
      <c r="AN40" s="44">
        <v>140.34009941283603</v>
      </c>
      <c r="AO40" s="50">
        <v>16.146830137943848</v>
      </c>
      <c r="AP40" s="44">
        <v>1074.7523761322379</v>
      </c>
      <c r="AQ40" s="50">
        <v>19.990609146534855</v>
      </c>
      <c r="AR40" s="50"/>
      <c r="AS40" s="44"/>
      <c r="AT40" s="44" t="str">
        <f t="shared" si="0"/>
        <v/>
      </c>
      <c r="AU40" s="44"/>
      <c r="AV40" s="50"/>
      <c r="AW40" s="45">
        <v>100.542834</v>
      </c>
      <c r="AX40" s="45">
        <v>7.6581987659183399</v>
      </c>
      <c r="AY40" s="44">
        <v>982.38069588985206</v>
      </c>
      <c r="AZ40" s="12">
        <v>0.27168596262736799</v>
      </c>
      <c r="BA40" s="9">
        <v>2.0376447197052599E-2</v>
      </c>
      <c r="BB40" s="47">
        <v>275.2258459659277</v>
      </c>
      <c r="BC40" s="47" t="s">
        <v>114</v>
      </c>
      <c r="BD40" s="51">
        <v>20.641938447444577</v>
      </c>
      <c r="BE40" s="47">
        <v>57.8</v>
      </c>
      <c r="BF40" s="51">
        <v>16.3</v>
      </c>
      <c r="BG40" s="49">
        <v>2.4395057595999998</v>
      </c>
      <c r="BH40" s="52">
        <v>0.69797573109999989</v>
      </c>
      <c r="BI40" s="13">
        <v>56.522639986117163</v>
      </c>
      <c r="BJ40" s="44">
        <v>1140.3369344521921</v>
      </c>
      <c r="BK40" s="44">
        <v>43.598495269962086</v>
      </c>
      <c r="BL40" s="45">
        <v>0.92300000000000004</v>
      </c>
      <c r="BM40" s="7">
        <v>8.3423618634886232E-2</v>
      </c>
      <c r="BN40" s="143">
        <v>8.3423618634886232E-2</v>
      </c>
      <c r="BO40" s="138"/>
      <c r="BP40" s="10">
        <v>0.67821043400706493</v>
      </c>
      <c r="BQ40" s="9">
        <v>0.51697098964012755</v>
      </c>
      <c r="BR40" s="53">
        <v>4.4377E-2</v>
      </c>
      <c r="BS40" s="54">
        <v>1.8717331060000002E-5</v>
      </c>
      <c r="BT40" s="53">
        <v>4.4193702316054885E-2</v>
      </c>
      <c r="BU40" s="54">
        <v>2.284686202219209E-5</v>
      </c>
      <c r="BV40" s="12">
        <v>2.6772288503921309</v>
      </c>
      <c r="BW40" s="55">
        <v>2.9354186296962008</v>
      </c>
      <c r="BX40" s="32">
        <v>51.292099999999998</v>
      </c>
      <c r="BY40" s="56">
        <v>2.2148500000000002</v>
      </c>
      <c r="BZ40" s="56">
        <v>15.446999999999999</v>
      </c>
      <c r="CA40" s="56">
        <v>10.2188</v>
      </c>
      <c r="CB40" s="56">
        <v>6.4288699999999999</v>
      </c>
      <c r="CC40" s="56">
        <v>0.154006</v>
      </c>
      <c r="CD40" s="56">
        <v>11.107699999999999</v>
      </c>
      <c r="CE40" s="56">
        <v>2.7883100000000001</v>
      </c>
      <c r="CF40" s="56">
        <v>0.51809000000000005</v>
      </c>
      <c r="CG40" s="56">
        <v>0.24120900000000001</v>
      </c>
      <c r="CH40" s="57">
        <v>152.34</v>
      </c>
      <c r="CI40" s="57">
        <v>1166.6500000000001</v>
      </c>
      <c r="CJ40" s="57">
        <v>0</v>
      </c>
      <c r="CK40" s="134">
        <f t="shared" si="1"/>
        <v>1166.6500000000001</v>
      </c>
      <c r="CL40" s="134">
        <f t="shared" si="2"/>
        <v>1074.7523761322382</v>
      </c>
      <c r="CM40" s="134">
        <f t="shared" si="3"/>
        <v>0</v>
      </c>
      <c r="CN40" s="57"/>
      <c r="CO40" s="33">
        <v>100.54300000000001</v>
      </c>
      <c r="CP40" s="58">
        <v>3</v>
      </c>
      <c r="CQ40" s="59">
        <f t="shared" si="4"/>
        <v>0.92122948282024431</v>
      </c>
      <c r="CR40" s="59">
        <f t="shared" si="5"/>
        <v>0.92122948282024419</v>
      </c>
      <c r="CS40" s="59">
        <f t="shared" si="6"/>
        <v>8.5505857822318454</v>
      </c>
    </row>
    <row r="41" spans="1:97" s="59" customFormat="1" ht="13" customHeight="1" x14ac:dyDescent="0.35">
      <c r="A41" s="62" t="s">
        <v>117</v>
      </c>
      <c r="B41" s="148">
        <v>0.157</v>
      </c>
      <c r="C41" s="148"/>
      <c r="D41" s="42">
        <v>8</v>
      </c>
      <c r="E41" s="42" t="s">
        <v>69</v>
      </c>
      <c r="F41" s="43">
        <v>43250</v>
      </c>
      <c r="G41" s="44">
        <v>27</v>
      </c>
      <c r="H41" s="45">
        <v>0.02</v>
      </c>
      <c r="I41" s="42" t="s">
        <v>70</v>
      </c>
      <c r="J41" s="46" t="s">
        <v>71</v>
      </c>
      <c r="K41" s="2">
        <v>78</v>
      </c>
      <c r="L41" s="47">
        <v>49</v>
      </c>
      <c r="M41" s="47" t="s">
        <v>114</v>
      </c>
      <c r="N41" s="46" t="s">
        <v>106</v>
      </c>
      <c r="O41" s="46"/>
      <c r="P41" s="46" t="s">
        <v>151</v>
      </c>
      <c r="Q41" s="10" t="s">
        <v>178</v>
      </c>
      <c r="R41" s="49">
        <v>80.542438703380952</v>
      </c>
      <c r="S41" s="49">
        <v>79.943471512098867</v>
      </c>
      <c r="T41" s="11">
        <v>50.096667487120406</v>
      </c>
      <c r="U41" s="8">
        <v>0.19042068940193133</v>
      </c>
      <c r="V41" s="45">
        <v>3.070706352121078</v>
      </c>
      <c r="W41" s="8">
        <v>3.1679095616974712E-2</v>
      </c>
      <c r="X41" s="45">
        <v>14.468445812052844</v>
      </c>
      <c r="Y41" s="8">
        <v>8.9975719735932685E-2</v>
      </c>
      <c r="Z41" s="45">
        <v>11.548766030518113</v>
      </c>
      <c r="AA41" s="8">
        <v>0.18100496487291343</v>
      </c>
      <c r="AB41" s="45">
        <v>6.9251452731985479</v>
      </c>
      <c r="AC41" s="8">
        <v>2.072990298942436E-2</v>
      </c>
      <c r="AD41" s="45">
        <v>0.18313853243859371</v>
      </c>
      <c r="AE41" s="8">
        <v>6.1411844082633633E-3</v>
      </c>
      <c r="AF41" s="45">
        <v>10.013412854457574</v>
      </c>
      <c r="AG41" s="8">
        <v>2.0907955973043141E-2</v>
      </c>
      <c r="AH41" s="45">
        <v>2.5027260268594667</v>
      </c>
      <c r="AI41" s="8">
        <v>4.9341869301041112E-2</v>
      </c>
      <c r="AJ41" s="45">
        <v>0.67535469770506062</v>
      </c>
      <c r="AK41" s="8">
        <v>1.8823486134435449E-2</v>
      </c>
      <c r="AL41" s="45">
        <v>0.38383829401513475</v>
      </c>
      <c r="AM41" s="8">
        <v>7.3796366569055796E-3</v>
      </c>
      <c r="AN41" s="44">
        <v>148.53859278898369</v>
      </c>
      <c r="AO41" s="50">
        <v>17.539674698271657</v>
      </c>
      <c r="AP41" s="44">
        <v>1169.4478023428765</v>
      </c>
      <c r="AQ41" s="50">
        <v>20.66326558154687</v>
      </c>
      <c r="AR41" s="50"/>
      <c r="AS41" s="44"/>
      <c r="AT41" s="44" t="str">
        <f t="shared" si="0"/>
        <v/>
      </c>
      <c r="AU41" s="44"/>
      <c r="AV41" s="50"/>
      <c r="AW41" s="45">
        <v>98.005417499999993</v>
      </c>
      <c r="AX41" s="45">
        <v>7.8730233024639782</v>
      </c>
      <c r="AY41" s="44">
        <v>1039.7701495228857</v>
      </c>
      <c r="AZ41" s="12">
        <v>0.29215662039119039</v>
      </c>
      <c r="BA41" s="9">
        <v>2.191174652933928E-2</v>
      </c>
      <c r="BB41" s="47">
        <v>252.14058027504515</v>
      </c>
      <c r="BC41" s="47" t="s">
        <v>114</v>
      </c>
      <c r="BD41" s="51">
        <v>18.910543520628387</v>
      </c>
      <c r="BE41" s="47">
        <v>58.4</v>
      </c>
      <c r="BF41" s="51">
        <v>15.9</v>
      </c>
      <c r="BG41" s="49">
        <v>2.4643104063999997</v>
      </c>
      <c r="BH41" s="52">
        <v>0.68094168389999987</v>
      </c>
      <c r="BI41" s="13">
        <v>51.669618500642024</v>
      </c>
      <c r="BJ41" s="44">
        <v>1140.3369344521921</v>
      </c>
      <c r="BK41" s="44">
        <v>12.858485539098865</v>
      </c>
      <c r="BL41" s="45">
        <v>0.97</v>
      </c>
      <c r="BM41" s="7">
        <v>3.0927835051546504E-2</v>
      </c>
      <c r="BN41" s="143">
        <v>3.0927835051546504E-2</v>
      </c>
      <c r="BO41" s="138"/>
      <c r="BP41" s="10">
        <v>1.0164526125344686</v>
      </c>
      <c r="BQ41" s="9">
        <v>0.46921060445123436</v>
      </c>
      <c r="BR41" s="53">
        <v>4.4392000000000001E-2</v>
      </c>
      <c r="BS41" s="54">
        <v>1.6054810719999999E-5</v>
      </c>
      <c r="BT41" s="53">
        <v>4.4208640359066825E-2</v>
      </c>
      <c r="BU41" s="54">
        <v>2.074316286484498E-5</v>
      </c>
      <c r="BV41" s="12">
        <v>2.6859537836208252</v>
      </c>
      <c r="BW41" s="55">
        <v>2.951275264836283</v>
      </c>
      <c r="BX41" s="32">
        <v>49.542150000000007</v>
      </c>
      <c r="BY41" s="56">
        <v>3.0949749999999998</v>
      </c>
      <c r="BZ41" s="56">
        <v>14.623149999999999</v>
      </c>
      <c r="CA41" s="56">
        <v>10.544</v>
      </c>
      <c r="CB41" s="56">
        <v>6.1863600000000005</v>
      </c>
      <c r="CC41" s="56">
        <v>0.174872</v>
      </c>
      <c r="CD41" s="56">
        <v>10.109500000000001</v>
      </c>
      <c r="CE41" s="56">
        <v>2.5306949999999997</v>
      </c>
      <c r="CF41" s="56">
        <v>0.68208400000000002</v>
      </c>
      <c r="CG41" s="56">
        <v>0.38493100000000002</v>
      </c>
      <c r="CH41" s="57">
        <v>149.55500000000001</v>
      </c>
      <c r="CI41" s="57">
        <v>1177.45</v>
      </c>
      <c r="CJ41" s="57">
        <v>0</v>
      </c>
      <c r="CK41" s="134">
        <f t="shared" si="1"/>
        <v>1177.45</v>
      </c>
      <c r="CL41" s="134">
        <f t="shared" si="2"/>
        <v>1169.4478023428762</v>
      </c>
      <c r="CM41" s="134">
        <f t="shared" si="3"/>
        <v>0</v>
      </c>
      <c r="CN41" s="57"/>
      <c r="CO41" s="33">
        <v>98.005449999999996</v>
      </c>
      <c r="CP41" s="58">
        <v>3</v>
      </c>
      <c r="CQ41" s="59">
        <f t="shared" si="4"/>
        <v>0.99320378983640589</v>
      </c>
      <c r="CR41" s="59">
        <f t="shared" si="5"/>
        <v>0.99320378983640611</v>
      </c>
      <c r="CS41" s="59">
        <f t="shared" si="6"/>
        <v>0.68427146907215075</v>
      </c>
    </row>
    <row r="42" spans="1:97" s="59" customFormat="1" ht="13" customHeight="1" x14ac:dyDescent="0.35">
      <c r="A42" s="41" t="s">
        <v>118</v>
      </c>
      <c r="B42" s="149">
        <v>0.13400000000000001</v>
      </c>
      <c r="C42" s="149">
        <v>2.1</v>
      </c>
      <c r="D42" s="42">
        <v>8</v>
      </c>
      <c r="E42" s="42" t="s">
        <v>119</v>
      </c>
      <c r="F42" s="43">
        <v>43301</v>
      </c>
      <c r="G42" s="44">
        <v>78</v>
      </c>
      <c r="H42" s="45">
        <v>6.95</v>
      </c>
      <c r="I42" s="42" t="s">
        <v>70</v>
      </c>
      <c r="J42" s="46" t="s">
        <v>71</v>
      </c>
      <c r="K42" s="2" t="s">
        <v>72</v>
      </c>
      <c r="L42" s="47" t="s">
        <v>72</v>
      </c>
      <c r="M42" s="6" t="s">
        <v>72</v>
      </c>
      <c r="N42" s="48" t="s">
        <v>120</v>
      </c>
      <c r="O42" s="48"/>
      <c r="P42" s="48" t="s">
        <v>150</v>
      </c>
      <c r="Q42" s="10" t="s">
        <v>178</v>
      </c>
      <c r="R42" s="49">
        <v>82.383308568258514</v>
      </c>
      <c r="S42" s="49">
        <v>80.791055735150579</v>
      </c>
      <c r="T42" s="11">
        <v>50.604177408939051</v>
      </c>
      <c r="U42" s="8">
        <v>0.19109554306582838</v>
      </c>
      <c r="V42" s="45">
        <v>2.2279010688154388</v>
      </c>
      <c r="W42" s="8">
        <v>2.6861803186707747E-2</v>
      </c>
      <c r="X42" s="45">
        <v>13.644513530960712</v>
      </c>
      <c r="Y42" s="8">
        <v>8.3466900397269408E-2</v>
      </c>
      <c r="Z42" s="45">
        <v>11.547133930800523</v>
      </c>
      <c r="AA42" s="8">
        <v>0.19312466027924569</v>
      </c>
      <c r="AB42" s="45">
        <v>7.8162279498549774</v>
      </c>
      <c r="AC42" s="8">
        <v>2.1373553491157934E-2</v>
      </c>
      <c r="AD42" s="45">
        <v>0.17570197703591789</v>
      </c>
      <c r="AE42" s="8">
        <v>6.0858069487907908E-3</v>
      </c>
      <c r="AF42" s="45">
        <v>10.71882461048834</v>
      </c>
      <c r="AG42" s="8">
        <v>2.1459515623182077E-2</v>
      </c>
      <c r="AH42" s="45">
        <v>2.4256912943930153</v>
      </c>
      <c r="AI42" s="8">
        <v>4.4498336519122106E-2</v>
      </c>
      <c r="AJ42" s="45">
        <v>0.53614203278388672</v>
      </c>
      <c r="AK42" s="8">
        <v>1.670849115228688E-2</v>
      </c>
      <c r="AL42" s="45">
        <v>0.22590254190332304</v>
      </c>
      <c r="AM42" s="8">
        <v>6.6181538188707038E-3</v>
      </c>
      <c r="AN42" s="44">
        <v>153.33343824965826</v>
      </c>
      <c r="AO42" s="50">
        <v>16.11197102439759</v>
      </c>
      <c r="AP42" s="44">
        <v>624.50310199851413</v>
      </c>
      <c r="AQ42" s="50">
        <v>18.436205875338935</v>
      </c>
      <c r="AR42" s="50"/>
      <c r="AS42" s="44"/>
      <c r="AT42" s="44" t="str">
        <f t="shared" si="0"/>
        <v/>
      </c>
      <c r="AU42" s="44"/>
      <c r="AV42" s="50"/>
      <c r="AW42" s="45">
        <v>97.975999000000016</v>
      </c>
      <c r="AX42" s="45">
        <v>4.0728435305917756</v>
      </c>
      <c r="AY42" s="44">
        <v>1073.3340677476078</v>
      </c>
      <c r="AZ42" s="12" t="s">
        <v>178</v>
      </c>
      <c r="BA42" s="9" t="s">
        <v>178</v>
      </c>
      <c r="BB42" s="47" t="s">
        <v>178</v>
      </c>
      <c r="BC42" s="47" t="s">
        <v>178</v>
      </c>
      <c r="BD42" s="51" t="s">
        <v>178</v>
      </c>
      <c r="BE42" s="47" t="s">
        <v>178</v>
      </c>
      <c r="BF42" s="51" t="s">
        <v>178</v>
      </c>
      <c r="BG42" s="49" t="s">
        <v>178</v>
      </c>
      <c r="BH42" s="52" t="s">
        <v>178</v>
      </c>
      <c r="BI42" s="13">
        <v>54.686056030813347</v>
      </c>
      <c r="BJ42" s="44">
        <v>1138.9985925985982</v>
      </c>
      <c r="BK42" s="44">
        <v>32.107589193486774</v>
      </c>
      <c r="BL42" s="45">
        <v>0.93799999999999994</v>
      </c>
      <c r="BM42" s="7">
        <v>6.6098081023454158E-2</v>
      </c>
      <c r="BN42" s="143">
        <v>6.6098081023454158E-2</v>
      </c>
      <c r="BO42" s="138"/>
      <c r="BP42" s="10" t="s">
        <v>178</v>
      </c>
      <c r="BQ42" s="9" t="s">
        <v>178</v>
      </c>
      <c r="BR42" s="53" t="s">
        <v>178</v>
      </c>
      <c r="BS42" s="54" t="s">
        <v>178</v>
      </c>
      <c r="BT42" s="53" t="s">
        <v>178</v>
      </c>
      <c r="BU42" s="54" t="s">
        <v>178</v>
      </c>
      <c r="BV42" s="12">
        <v>2.6770556983877709</v>
      </c>
      <c r="BW42" s="55">
        <v>2.9347500890315148</v>
      </c>
      <c r="BX42" s="32">
        <v>50.487200000000001</v>
      </c>
      <c r="BY42" s="56">
        <v>2.3163299999999998</v>
      </c>
      <c r="BZ42" s="56">
        <v>14.244899999999999</v>
      </c>
      <c r="CA42" s="56">
        <v>9.9914199999999997</v>
      </c>
      <c r="CB42" s="56">
        <v>6.1857100000000003</v>
      </c>
      <c r="CC42" s="56">
        <v>0.17046600000000001</v>
      </c>
      <c r="CD42" s="56">
        <v>11.174300000000001</v>
      </c>
      <c r="CE42" s="56">
        <v>2.5309699999999999</v>
      </c>
      <c r="CF42" s="56">
        <v>0.55919399999999997</v>
      </c>
      <c r="CG42" s="56">
        <v>0.23458699999999999</v>
      </c>
      <c r="CH42" s="57">
        <v>159.52000000000001</v>
      </c>
      <c r="CI42" s="57">
        <v>649.70000000000005</v>
      </c>
      <c r="CJ42" s="57">
        <v>0</v>
      </c>
      <c r="CK42" s="134">
        <f t="shared" si="1"/>
        <v>649.70000000000005</v>
      </c>
      <c r="CL42" s="134">
        <f t="shared" si="2"/>
        <v>624.50310199851413</v>
      </c>
      <c r="CM42" s="134">
        <f t="shared" si="3"/>
        <v>0</v>
      </c>
      <c r="CN42" s="57"/>
      <c r="CO42" s="33">
        <v>97.975999999999999</v>
      </c>
      <c r="CP42" s="58">
        <v>4</v>
      </c>
      <c r="CQ42" s="59">
        <f t="shared" si="4"/>
        <v>0.96121764198632298</v>
      </c>
      <c r="CR42" s="59">
        <f t="shared" si="5"/>
        <v>0.96121764198632309</v>
      </c>
      <c r="CS42" s="59">
        <f t="shared" si="6"/>
        <v>4.034711424307047</v>
      </c>
    </row>
    <row r="43" spans="1:97" s="59" customFormat="1" ht="13" customHeight="1" x14ac:dyDescent="0.35">
      <c r="A43" s="41" t="s">
        <v>121</v>
      </c>
      <c r="B43" s="149">
        <v>0.13400000000000001</v>
      </c>
      <c r="C43" s="149">
        <v>1.1000000000000001</v>
      </c>
      <c r="D43" s="42">
        <v>8</v>
      </c>
      <c r="E43" s="42" t="s">
        <v>119</v>
      </c>
      <c r="F43" s="43">
        <v>43301</v>
      </c>
      <c r="G43" s="44">
        <v>78</v>
      </c>
      <c r="H43" s="45">
        <v>6.95</v>
      </c>
      <c r="I43" s="42" t="s">
        <v>70</v>
      </c>
      <c r="J43" s="46" t="s">
        <v>71</v>
      </c>
      <c r="K43" s="2" t="s">
        <v>72</v>
      </c>
      <c r="L43" s="47" t="s">
        <v>72</v>
      </c>
      <c r="M43" s="6" t="s">
        <v>72</v>
      </c>
      <c r="N43" s="48" t="s">
        <v>120</v>
      </c>
      <c r="O43" s="48"/>
      <c r="P43" s="48" t="s">
        <v>150</v>
      </c>
      <c r="Q43" s="10" t="s">
        <v>178</v>
      </c>
      <c r="R43" s="49">
        <v>81.557505834166278</v>
      </c>
      <c r="S43" s="49">
        <v>79.315748216428432</v>
      </c>
      <c r="T43" s="11">
        <v>50.40241897548615</v>
      </c>
      <c r="U43" s="8">
        <v>0.18831603789716012</v>
      </c>
      <c r="V43" s="45">
        <v>2.249301081903992</v>
      </c>
      <c r="W43" s="8">
        <v>2.68885949932967E-2</v>
      </c>
      <c r="X43" s="45">
        <v>14.111351832141427</v>
      </c>
      <c r="Y43" s="8">
        <v>8.4316456105191603E-2</v>
      </c>
      <c r="Z43" s="45">
        <v>11.550763546938223</v>
      </c>
      <c r="AA43" s="8">
        <v>0.18355433860075002</v>
      </c>
      <c r="AB43" s="45">
        <v>7.4166686566709297</v>
      </c>
      <c r="AC43" s="8">
        <v>2.0597720526679641E-2</v>
      </c>
      <c r="AD43" s="45">
        <v>0.18476401744211363</v>
      </c>
      <c r="AE43" s="8">
        <v>6.1644297251351905E-3</v>
      </c>
      <c r="AF43" s="45">
        <v>10.989442428730932</v>
      </c>
      <c r="AG43" s="8">
        <v>2.1910750314403732E-2</v>
      </c>
      <c r="AH43" s="45">
        <v>2.4059488358223051</v>
      </c>
      <c r="AI43" s="8">
        <v>4.414843935268855E-2</v>
      </c>
      <c r="AJ43" s="45">
        <v>0.40266505975156286</v>
      </c>
      <c r="AK43" s="8">
        <v>1.5138917718467558E-2</v>
      </c>
      <c r="AL43" s="45">
        <v>0.22091349911557062</v>
      </c>
      <c r="AM43" s="8">
        <v>6.6193416307494006E-3</v>
      </c>
      <c r="AN43" s="44">
        <v>114.05055238181868</v>
      </c>
      <c r="AO43" s="50">
        <v>16.042464748578997</v>
      </c>
      <c r="AP43" s="44">
        <v>543.57010758614774</v>
      </c>
      <c r="AQ43" s="50">
        <v>18.051310988806861</v>
      </c>
      <c r="AR43" s="50"/>
      <c r="AS43" s="44"/>
      <c r="AT43" s="44" t="str">
        <f t="shared" si="0"/>
        <v/>
      </c>
      <c r="AU43" s="44"/>
      <c r="AV43" s="50"/>
      <c r="AW43" s="45">
        <v>99.801054000000022</v>
      </c>
      <c r="AX43" s="45">
        <v>4.7660453740406501</v>
      </c>
      <c r="AY43" s="44">
        <v>798.35386667273076</v>
      </c>
      <c r="AZ43" s="12" t="s">
        <v>178</v>
      </c>
      <c r="BA43" s="9" t="s">
        <v>178</v>
      </c>
      <c r="BB43" s="47" t="s">
        <v>178</v>
      </c>
      <c r="BC43" s="47" t="s">
        <v>178</v>
      </c>
      <c r="BD43" s="51" t="s">
        <v>178</v>
      </c>
      <c r="BE43" s="47" t="s">
        <v>178</v>
      </c>
      <c r="BF43" s="51" t="s">
        <v>178</v>
      </c>
      <c r="BG43" s="49" t="s">
        <v>178</v>
      </c>
      <c r="BH43" s="52" t="s">
        <v>178</v>
      </c>
      <c r="BI43" s="13">
        <v>53.375049660298409</v>
      </c>
      <c r="BJ43" s="44">
        <v>1138.9985925985982</v>
      </c>
      <c r="BK43" s="44">
        <v>24.076447400487496</v>
      </c>
      <c r="BL43" s="45">
        <v>0.95599999999999996</v>
      </c>
      <c r="BM43" s="7">
        <v>4.6025104602510414E-2</v>
      </c>
      <c r="BN43" s="143">
        <v>4.6025104602510414E-2</v>
      </c>
      <c r="BO43" s="138"/>
      <c r="BP43" s="10" t="s">
        <v>178</v>
      </c>
      <c r="BQ43" s="9" t="s">
        <v>178</v>
      </c>
      <c r="BR43" s="53" t="s">
        <v>178</v>
      </c>
      <c r="BS43" s="54" t="s">
        <v>178</v>
      </c>
      <c r="BT43" s="53" t="s">
        <v>178</v>
      </c>
      <c r="BU43" s="54" t="s">
        <v>178</v>
      </c>
      <c r="BV43" s="12">
        <v>2.6910844821189182</v>
      </c>
      <c r="BW43" s="55">
        <v>2.9517668902120691</v>
      </c>
      <c r="BX43" s="32">
        <v>50.883400000000002</v>
      </c>
      <c r="BY43" s="56">
        <v>2.3376700000000001</v>
      </c>
      <c r="BZ43" s="56">
        <v>14.7225</v>
      </c>
      <c r="CA43" s="56">
        <v>10.863099999999999</v>
      </c>
      <c r="CB43" s="56">
        <v>6.1316300000000004</v>
      </c>
      <c r="CC43" s="56">
        <v>0.179032</v>
      </c>
      <c r="CD43" s="56">
        <v>11.4549</v>
      </c>
      <c r="CE43" s="56">
        <v>2.5086900000000001</v>
      </c>
      <c r="CF43" s="56">
        <v>0.41999599999999998</v>
      </c>
      <c r="CG43" s="56">
        <v>0.231768</v>
      </c>
      <c r="CH43" s="57">
        <v>118.57</v>
      </c>
      <c r="CI43" s="57">
        <v>565.11</v>
      </c>
      <c r="CJ43" s="57">
        <v>0</v>
      </c>
      <c r="CK43" s="134">
        <f t="shared" si="1"/>
        <v>565.11</v>
      </c>
      <c r="CL43" s="134">
        <f t="shared" si="2"/>
        <v>543.57010758614797</v>
      </c>
      <c r="CM43" s="134">
        <f t="shared" si="3"/>
        <v>0</v>
      </c>
      <c r="CN43" s="57"/>
      <c r="CO43" s="33">
        <v>99.801000000000002</v>
      </c>
      <c r="CP43" s="58">
        <v>4</v>
      </c>
      <c r="CQ43" s="59">
        <f t="shared" si="4"/>
        <v>0.961883717481814</v>
      </c>
      <c r="CR43" s="59">
        <f t="shared" si="5"/>
        <v>0.96188371748181367</v>
      </c>
      <c r="CS43" s="59">
        <f t="shared" si="6"/>
        <v>3.9626705209205193</v>
      </c>
    </row>
    <row r="44" spans="1:97" s="59" customFormat="1" ht="13" customHeight="1" x14ac:dyDescent="0.35">
      <c r="A44" s="41" t="s">
        <v>122</v>
      </c>
      <c r="B44" s="149"/>
      <c r="C44" s="149"/>
      <c r="D44" s="42">
        <v>8</v>
      </c>
      <c r="E44" s="42" t="s">
        <v>119</v>
      </c>
      <c r="F44" s="43">
        <v>43301</v>
      </c>
      <c r="G44" s="44">
        <v>78</v>
      </c>
      <c r="H44" s="45">
        <v>6.95</v>
      </c>
      <c r="I44" s="42" t="s">
        <v>70</v>
      </c>
      <c r="J44" s="46" t="s">
        <v>71</v>
      </c>
      <c r="K44" s="2" t="s">
        <v>72</v>
      </c>
      <c r="L44" s="47" t="s">
        <v>72</v>
      </c>
      <c r="M44" s="6" t="s">
        <v>72</v>
      </c>
      <c r="N44" s="48" t="s">
        <v>120</v>
      </c>
      <c r="O44" s="48"/>
      <c r="P44" s="48" t="s">
        <v>150</v>
      </c>
      <c r="Q44" s="10" t="s">
        <v>178</v>
      </c>
      <c r="R44" s="49">
        <v>83.185948700094826</v>
      </c>
      <c r="S44" s="49">
        <v>80.222229414742614</v>
      </c>
      <c r="T44" s="11">
        <v>50.346258292936866</v>
      </c>
      <c r="U44" s="8">
        <v>0.18926920611355222</v>
      </c>
      <c r="V44" s="45">
        <v>2.3557325376500224</v>
      </c>
      <c r="W44" s="8">
        <v>2.7291397021929273E-2</v>
      </c>
      <c r="X44" s="45">
        <v>13.779229417412864</v>
      </c>
      <c r="Y44" s="8">
        <v>8.2410126338191989E-2</v>
      </c>
      <c r="Z44" s="45">
        <v>11.538875602858989</v>
      </c>
      <c r="AA44" s="8">
        <v>0.19364541036717953</v>
      </c>
      <c r="AB44" s="45">
        <v>8.2902120777692225</v>
      </c>
      <c r="AC44" s="8">
        <v>2.3232573228861245E-2</v>
      </c>
      <c r="AD44" s="45">
        <v>0.16754997180049139</v>
      </c>
      <c r="AE44" s="8">
        <v>6.279705923093697E-3</v>
      </c>
      <c r="AF44" s="45">
        <v>10.140284820284826</v>
      </c>
      <c r="AG44" s="8">
        <v>2.0605869977604389E-2</v>
      </c>
      <c r="AH44" s="45">
        <v>2.5353220283822857</v>
      </c>
      <c r="AI44" s="8">
        <v>4.4563608825078281E-2</v>
      </c>
      <c r="AJ44" s="45">
        <v>0.45950830589595837</v>
      </c>
      <c r="AK44" s="8">
        <v>1.5648831062270399E-2</v>
      </c>
      <c r="AL44" s="45">
        <v>0.24781343134563694</v>
      </c>
      <c r="AM44" s="8">
        <v>6.5861871275592621E-3</v>
      </c>
      <c r="AN44" s="44">
        <v>250.07917456904238</v>
      </c>
      <c r="AO44" s="50">
        <v>16.439604746149882</v>
      </c>
      <c r="AP44" s="44">
        <v>1142.0559620593112</v>
      </c>
      <c r="AQ44" s="50">
        <v>19.793657112027159</v>
      </c>
      <c r="AR44" s="50"/>
      <c r="AS44" s="44"/>
      <c r="AT44" s="44" t="str">
        <f t="shared" si="0"/>
        <v/>
      </c>
      <c r="AU44" s="44"/>
      <c r="AV44" s="50"/>
      <c r="AW44" s="45">
        <v>98.421957000000006</v>
      </c>
      <c r="AX44" s="45">
        <v>4.566777557657085</v>
      </c>
      <c r="AY44" s="44">
        <v>1750.5542219832967</v>
      </c>
      <c r="AZ44" s="12" t="s">
        <v>178</v>
      </c>
      <c r="BA44" s="9" t="s">
        <v>178</v>
      </c>
      <c r="BB44" s="47" t="s">
        <v>178</v>
      </c>
      <c r="BC44" s="47" t="s">
        <v>178</v>
      </c>
      <c r="BD44" s="51" t="s">
        <v>178</v>
      </c>
      <c r="BE44" s="47" t="s">
        <v>178</v>
      </c>
      <c r="BF44" s="51" t="s">
        <v>178</v>
      </c>
      <c r="BG44" s="49" t="s">
        <v>178</v>
      </c>
      <c r="BH44" s="52" t="s">
        <v>178</v>
      </c>
      <c r="BI44" s="13">
        <v>56.158147445742436</v>
      </c>
      <c r="BJ44" s="44">
        <v>1138.9985925985982</v>
      </c>
      <c r="BK44" s="44">
        <v>41.634670164563204</v>
      </c>
      <c r="BL44" s="45">
        <v>0.91700000000000004</v>
      </c>
      <c r="BM44" s="7">
        <v>9.0512540894220228E-2</v>
      </c>
      <c r="BN44" s="143">
        <v>9.0512540894220228E-2</v>
      </c>
      <c r="BO44" s="138"/>
      <c r="BP44" s="10" t="s">
        <v>178</v>
      </c>
      <c r="BQ44" s="9" t="s">
        <v>178</v>
      </c>
      <c r="BR44" s="53" t="s">
        <v>178</v>
      </c>
      <c r="BS44" s="54" t="s">
        <v>178</v>
      </c>
      <c r="BT44" s="53" t="s">
        <v>178</v>
      </c>
      <c r="BU44" s="54" t="s">
        <v>178</v>
      </c>
      <c r="BV44" s="12">
        <v>2.6704150837468879</v>
      </c>
      <c r="BW44" s="55">
        <v>2.9254321075033518</v>
      </c>
      <c r="BX44" s="32">
        <v>50.712899999999998</v>
      </c>
      <c r="BY44" s="56">
        <v>2.5095299999999998</v>
      </c>
      <c r="BZ44" s="56">
        <v>14.7874</v>
      </c>
      <c r="CA44" s="56">
        <v>9.8771199999999997</v>
      </c>
      <c r="CB44" s="56">
        <v>5.8972600000000002</v>
      </c>
      <c r="CC44" s="56">
        <v>0.156746</v>
      </c>
      <c r="CD44" s="56">
        <v>10.852</v>
      </c>
      <c r="CE44" s="56">
        <v>2.7217600000000002</v>
      </c>
      <c r="CF44" s="56">
        <v>0.49653199999999997</v>
      </c>
      <c r="CG44" s="56">
        <v>0.26178099999999999</v>
      </c>
      <c r="CH44" s="57">
        <v>267.52999999999997</v>
      </c>
      <c r="CI44" s="57">
        <v>1221.75</v>
      </c>
      <c r="CJ44" s="57">
        <v>0</v>
      </c>
      <c r="CK44" s="134">
        <f t="shared" si="1"/>
        <v>1221.75</v>
      </c>
      <c r="CL44" s="134">
        <f t="shared" si="2"/>
        <v>1142.0559620593115</v>
      </c>
      <c r="CM44" s="134">
        <f t="shared" si="3"/>
        <v>0</v>
      </c>
      <c r="CN44" s="57"/>
      <c r="CO44" s="33">
        <v>98.421999999999997</v>
      </c>
      <c r="CP44" s="58">
        <v>4</v>
      </c>
      <c r="CQ44" s="59">
        <f t="shared" si="4"/>
        <v>0.93477058486540732</v>
      </c>
      <c r="CR44" s="59">
        <f t="shared" si="5"/>
        <v>0.93477058486540721</v>
      </c>
      <c r="CS44" s="59">
        <f t="shared" si="6"/>
        <v>6.9781202137404463</v>
      </c>
    </row>
    <row r="45" spans="1:97" s="59" customFormat="1" ht="13" customHeight="1" x14ac:dyDescent="0.35">
      <c r="A45" s="41" t="s">
        <v>123</v>
      </c>
      <c r="B45" s="149">
        <v>0.14000000000000001</v>
      </c>
      <c r="C45" s="149">
        <v>6.2</v>
      </c>
      <c r="D45" s="42">
        <v>8</v>
      </c>
      <c r="E45" s="42" t="s">
        <v>119</v>
      </c>
      <c r="F45" s="43">
        <v>43301</v>
      </c>
      <c r="G45" s="44">
        <v>78</v>
      </c>
      <c r="H45" s="45">
        <v>6.95</v>
      </c>
      <c r="I45" s="42" t="s">
        <v>70</v>
      </c>
      <c r="J45" s="46" t="s">
        <v>71</v>
      </c>
      <c r="K45" s="2" t="s">
        <v>72</v>
      </c>
      <c r="L45" s="47" t="s">
        <v>72</v>
      </c>
      <c r="M45" s="6" t="s">
        <v>72</v>
      </c>
      <c r="N45" s="48" t="s">
        <v>120</v>
      </c>
      <c r="O45" s="48"/>
      <c r="P45" s="48" t="s">
        <v>150</v>
      </c>
      <c r="Q45" s="10" t="s">
        <v>178</v>
      </c>
      <c r="R45" s="49">
        <v>81.916520825279193</v>
      </c>
      <c r="S45" s="49">
        <v>79.664928401743424</v>
      </c>
      <c r="T45" s="11">
        <v>50.545781056875214</v>
      </c>
      <c r="U45" s="8">
        <v>0.19246620327712716</v>
      </c>
      <c r="V45" s="45">
        <v>2.2889982121931172</v>
      </c>
      <c r="W45" s="8">
        <v>2.7231296131176638E-2</v>
      </c>
      <c r="X45" s="45">
        <v>13.566256626631167</v>
      </c>
      <c r="Y45" s="8">
        <v>8.4839163403397061E-2</v>
      </c>
      <c r="Z45" s="45">
        <v>11.557482416720578</v>
      </c>
      <c r="AA45" s="8">
        <v>0.18491509567456255</v>
      </c>
      <c r="AB45" s="45">
        <v>7.5439515453192207</v>
      </c>
      <c r="AC45" s="8">
        <v>2.0536597533760702E-2</v>
      </c>
      <c r="AD45" s="45">
        <v>0.18380284020681895</v>
      </c>
      <c r="AE45" s="8">
        <v>6.3127453074712375E-3</v>
      </c>
      <c r="AF45" s="45">
        <v>11.186863574992074</v>
      </c>
      <c r="AG45" s="8">
        <v>2.2261858514234227E-2</v>
      </c>
      <c r="AH45" s="45">
        <v>2.3904413097936015</v>
      </c>
      <c r="AI45" s="8">
        <v>4.5236233258272161E-2</v>
      </c>
      <c r="AJ45" s="45">
        <v>0.46402684248934628</v>
      </c>
      <c r="AK45" s="8">
        <v>1.6620931068441647E-2</v>
      </c>
      <c r="AL45" s="45">
        <v>0.22297393730007545</v>
      </c>
      <c r="AM45" s="8">
        <v>6.8511194948758479E-3</v>
      </c>
      <c r="AN45" s="44">
        <v>96.905951542061288</v>
      </c>
      <c r="AO45" s="50">
        <v>16.451820299247288</v>
      </c>
      <c r="AP45" s="44">
        <v>397.31042324562281</v>
      </c>
      <c r="AQ45" s="50">
        <v>18.110640753847548</v>
      </c>
      <c r="AR45" s="50"/>
      <c r="AS45" s="44"/>
      <c r="AT45" s="44" t="str">
        <f t="shared" si="0"/>
        <v/>
      </c>
      <c r="AU45" s="44"/>
      <c r="AV45" s="50"/>
      <c r="AW45" s="45">
        <v>97.457410999999993</v>
      </c>
      <c r="AX45" s="45">
        <v>4.0999589490968802</v>
      </c>
      <c r="AY45" s="44">
        <v>678.341660794429</v>
      </c>
      <c r="AZ45" s="12" t="s">
        <v>178</v>
      </c>
      <c r="BA45" s="9" t="s">
        <v>178</v>
      </c>
      <c r="BB45" s="47" t="s">
        <v>178</v>
      </c>
      <c r="BC45" s="47" t="s">
        <v>178</v>
      </c>
      <c r="BD45" s="51" t="s">
        <v>178</v>
      </c>
      <c r="BE45" s="47" t="s">
        <v>178</v>
      </c>
      <c r="BF45" s="51" t="s">
        <v>178</v>
      </c>
      <c r="BG45" s="49" t="s">
        <v>178</v>
      </c>
      <c r="BH45" s="52" t="s">
        <v>178</v>
      </c>
      <c r="BI45" s="13">
        <v>53.783807204214042</v>
      </c>
      <c r="BJ45" s="44">
        <v>1138.9985925985982</v>
      </c>
      <c r="BK45" s="44">
        <v>26.634833462318284</v>
      </c>
      <c r="BL45" s="45">
        <v>0.96499999999999997</v>
      </c>
      <c r="BM45" s="7">
        <v>3.62694300518136E-2</v>
      </c>
      <c r="BN45" s="143">
        <v>3.62694300518136E-2</v>
      </c>
      <c r="BO45" s="138"/>
      <c r="BP45" s="10" t="s">
        <v>178</v>
      </c>
      <c r="BQ45" s="9" t="s">
        <v>178</v>
      </c>
      <c r="BR45" s="53" t="s">
        <v>178</v>
      </c>
      <c r="BS45" s="54" t="s">
        <v>178</v>
      </c>
      <c r="BT45" s="53" t="s">
        <v>178</v>
      </c>
      <c r="BU45" s="54" t="s">
        <v>178</v>
      </c>
      <c r="BV45" s="12">
        <v>2.6973601580571489</v>
      </c>
      <c r="BW45" s="55">
        <v>2.9623442566195588</v>
      </c>
      <c r="BX45" s="32">
        <v>49.692900000000002</v>
      </c>
      <c r="BY45" s="56">
        <v>2.3048500000000001</v>
      </c>
      <c r="BZ45" s="56">
        <v>13.7005</v>
      </c>
      <c r="CA45" s="56">
        <v>10.876200000000001</v>
      </c>
      <c r="CB45" s="56">
        <v>6.2719300000000002</v>
      </c>
      <c r="CC45" s="56">
        <v>0.17185400000000001</v>
      </c>
      <c r="CD45" s="56">
        <v>11.286199999999999</v>
      </c>
      <c r="CE45" s="56">
        <v>2.4093100000000001</v>
      </c>
      <c r="CF45" s="56">
        <v>0.46957700000000002</v>
      </c>
      <c r="CG45" s="56">
        <v>0.22439600000000001</v>
      </c>
      <c r="CH45" s="57">
        <v>97.44</v>
      </c>
      <c r="CI45" s="57">
        <v>399.5</v>
      </c>
      <c r="CJ45" s="57">
        <v>0</v>
      </c>
      <c r="CK45" s="134">
        <f t="shared" si="1"/>
        <v>399.5</v>
      </c>
      <c r="CL45" s="134">
        <f t="shared" si="2"/>
        <v>397.31042324562281</v>
      </c>
      <c r="CM45" s="134">
        <f t="shared" si="3"/>
        <v>0</v>
      </c>
      <c r="CN45" s="57"/>
      <c r="CO45" s="33">
        <v>97.457499999999996</v>
      </c>
      <c r="CP45" s="58">
        <v>4</v>
      </c>
      <c r="CQ45" s="59">
        <f t="shared" si="4"/>
        <v>0.99451920712296071</v>
      </c>
      <c r="CR45" s="59">
        <f t="shared" si="5"/>
        <v>0.99451920712296071</v>
      </c>
      <c r="CS45" s="59">
        <f t="shared" si="6"/>
        <v>0.5510997512953697</v>
      </c>
    </row>
    <row r="46" spans="1:97" s="59" customFormat="1" ht="22.25" customHeight="1" x14ac:dyDescent="0.35">
      <c r="A46" s="41" t="s">
        <v>124</v>
      </c>
      <c r="B46" s="149"/>
      <c r="C46" s="149"/>
      <c r="D46" s="42">
        <v>8</v>
      </c>
      <c r="E46" s="42" t="s">
        <v>119</v>
      </c>
      <c r="F46" s="43">
        <v>43301</v>
      </c>
      <c r="G46" s="44">
        <v>78</v>
      </c>
      <c r="H46" s="45">
        <v>6.95</v>
      </c>
      <c r="I46" s="42" t="s">
        <v>70</v>
      </c>
      <c r="J46" s="46" t="s">
        <v>71</v>
      </c>
      <c r="K46" s="2" t="s">
        <v>72</v>
      </c>
      <c r="L46" s="47" t="s">
        <v>72</v>
      </c>
      <c r="M46" s="6" t="s">
        <v>72</v>
      </c>
      <c r="N46" s="60" t="s">
        <v>125</v>
      </c>
      <c r="O46" s="60"/>
      <c r="P46" s="48" t="s">
        <v>150</v>
      </c>
      <c r="Q46" s="10" t="s">
        <v>178</v>
      </c>
      <c r="R46" s="49">
        <v>89.53897275446775</v>
      </c>
      <c r="S46" s="49">
        <v>86.995101589080576</v>
      </c>
      <c r="T46" s="11">
        <v>48.79383284715118</v>
      </c>
      <c r="U46" s="8">
        <v>0.17259061791697231</v>
      </c>
      <c r="V46" s="45">
        <v>1.7539971583034171</v>
      </c>
      <c r="W46" s="8">
        <v>2.1301418489015851E-2</v>
      </c>
      <c r="X46" s="45">
        <v>11.77325438122082</v>
      </c>
      <c r="Y46" s="8">
        <v>6.470345142831338E-2</v>
      </c>
      <c r="Z46" s="45">
        <v>11.545475574049838</v>
      </c>
      <c r="AA46" s="8">
        <v>0.22735465955174683</v>
      </c>
      <c r="AB46" s="45">
        <v>14.451411369499892</v>
      </c>
      <c r="AC46" s="8">
        <v>3.7831338225417899E-2</v>
      </c>
      <c r="AD46" s="45">
        <v>0.11639798075697733</v>
      </c>
      <c r="AE46" s="8">
        <v>5.8516058478070669E-3</v>
      </c>
      <c r="AF46" s="45">
        <v>8.9726788269732012</v>
      </c>
      <c r="AG46" s="8">
        <v>1.7380078887847091E-2</v>
      </c>
      <c r="AH46" s="45">
        <v>2.0038514445834807</v>
      </c>
      <c r="AI46" s="8">
        <v>3.3348496511047203E-2</v>
      </c>
      <c r="AJ46" s="45">
        <v>0.32511160142466083</v>
      </c>
      <c r="AK46" s="8">
        <v>1.1454657052995075E-2</v>
      </c>
      <c r="AL46" s="45">
        <v>0.19265872677016938</v>
      </c>
      <c r="AM46" s="8">
        <v>5.0533613396908346E-3</v>
      </c>
      <c r="AN46" s="44">
        <v>95.466380190633927</v>
      </c>
      <c r="AO46" s="50">
        <v>11.995732536473916</v>
      </c>
      <c r="AP46" s="44">
        <v>823.47043780834315</v>
      </c>
      <c r="AQ46" s="50">
        <v>14.817834029896314</v>
      </c>
      <c r="AR46" s="50">
        <v>30.957535255952749</v>
      </c>
      <c r="AS46" s="44">
        <v>617.83451247300491</v>
      </c>
      <c r="AT46" s="44">
        <f t="shared" si="0"/>
        <v>5.0106516601086408</v>
      </c>
      <c r="AU46" s="44"/>
      <c r="AV46" s="50"/>
      <c r="AW46" s="45">
        <v>99.398035999999976</v>
      </c>
      <c r="AX46" s="45">
        <v>8.6257637103656783</v>
      </c>
      <c r="AY46" s="44">
        <v>668.26466133443762</v>
      </c>
      <c r="AZ46" s="12" t="s">
        <v>178</v>
      </c>
      <c r="BA46" s="9" t="s">
        <v>178</v>
      </c>
      <c r="BB46" s="47" t="s">
        <v>178</v>
      </c>
      <c r="BC46" s="47" t="s">
        <v>178</v>
      </c>
      <c r="BD46" s="51" t="s">
        <v>178</v>
      </c>
      <c r="BE46" s="47" t="s">
        <v>178</v>
      </c>
      <c r="BF46" s="51" t="s">
        <v>178</v>
      </c>
      <c r="BG46" s="49" t="s">
        <v>178</v>
      </c>
      <c r="BH46" s="52" t="s">
        <v>178</v>
      </c>
      <c r="BI46" s="13">
        <v>69.055763674481156</v>
      </c>
      <c r="BJ46" s="44">
        <v>1138.9985925985982</v>
      </c>
      <c r="BK46" s="44">
        <v>165.4747759283498</v>
      </c>
      <c r="BL46" s="45">
        <v>0.73799999999999999</v>
      </c>
      <c r="BM46" s="7">
        <v>0.3550135501355014</v>
      </c>
      <c r="BN46" s="143">
        <v>0.3550135501355014</v>
      </c>
      <c r="BO46" s="138"/>
      <c r="BP46" s="10" t="s">
        <v>178</v>
      </c>
      <c r="BQ46" s="9" t="s">
        <v>178</v>
      </c>
      <c r="BR46" s="53" t="s">
        <v>178</v>
      </c>
      <c r="BS46" s="54" t="s">
        <v>178</v>
      </c>
      <c r="BT46" s="53" t="s">
        <v>178</v>
      </c>
      <c r="BU46" s="54" t="s">
        <v>178</v>
      </c>
      <c r="BV46" s="12">
        <v>2.6276324512883269</v>
      </c>
      <c r="BW46" s="55">
        <v>2.868456350071094</v>
      </c>
      <c r="BX46" s="32">
        <v>52.346699999999998</v>
      </c>
      <c r="BY46" s="56">
        <v>2.3083399999999998</v>
      </c>
      <c r="BZ46" s="56">
        <v>15.857200000000001</v>
      </c>
      <c r="CA46" s="56">
        <v>6.6996200000000004</v>
      </c>
      <c r="CB46" s="56">
        <v>6.5969100000000003</v>
      </c>
      <c r="CC46" s="56">
        <v>0.112828</v>
      </c>
      <c r="CD46" s="56">
        <v>11.9779</v>
      </c>
      <c r="CE46" s="56">
        <v>2.7025199999999998</v>
      </c>
      <c r="CF46" s="56">
        <v>0.44076599999999999</v>
      </c>
      <c r="CG46" s="56">
        <v>0.25950899999999999</v>
      </c>
      <c r="CH46" s="57">
        <v>128.14000000000001</v>
      </c>
      <c r="CI46" s="57">
        <v>1105.5328396583727</v>
      </c>
      <c r="CJ46" s="57">
        <v>829.29000000000008</v>
      </c>
      <c r="CK46" s="134">
        <f t="shared" si="1"/>
        <v>829.29000000000008</v>
      </c>
      <c r="CL46" s="134">
        <f t="shared" si="2"/>
        <v>617.83451247300468</v>
      </c>
      <c r="CM46" s="134">
        <f t="shared" si="3"/>
        <v>276.24283965837265</v>
      </c>
      <c r="CN46" s="57"/>
      <c r="CO46" s="33">
        <v>99.398099999999999</v>
      </c>
      <c r="CP46" s="58">
        <v>4</v>
      </c>
      <c r="CQ46" s="59">
        <f t="shared" si="4"/>
        <v>0.74501623373368131</v>
      </c>
      <c r="CR46" s="59">
        <f t="shared" si="5"/>
        <v>0.74486293691900518</v>
      </c>
      <c r="CS46" s="59">
        <f t="shared" si="6"/>
        <v>34.252887401852014</v>
      </c>
    </row>
    <row r="47" spans="1:97" s="59" customFormat="1" ht="13" customHeight="1" x14ac:dyDescent="0.35">
      <c r="A47" s="41" t="s">
        <v>126</v>
      </c>
      <c r="B47" s="149">
        <v>0.14699999999999999</v>
      </c>
      <c r="C47" s="149"/>
      <c r="D47" s="42">
        <v>8</v>
      </c>
      <c r="E47" s="42" t="s">
        <v>119</v>
      </c>
      <c r="F47" s="43">
        <v>43301</v>
      </c>
      <c r="G47" s="44">
        <v>78</v>
      </c>
      <c r="H47" s="45">
        <v>6.95</v>
      </c>
      <c r="I47" s="42" t="s">
        <v>70</v>
      </c>
      <c r="J47" s="46" t="s">
        <v>71</v>
      </c>
      <c r="K47" s="2">
        <v>155</v>
      </c>
      <c r="L47" s="47">
        <v>110</v>
      </c>
      <c r="M47" s="6">
        <v>5.9323890660984535E-2</v>
      </c>
      <c r="N47" s="60">
        <v>10</v>
      </c>
      <c r="O47" s="46">
        <f>N47</f>
        <v>10</v>
      </c>
      <c r="P47" s="46" t="s">
        <v>151</v>
      </c>
      <c r="Q47" s="10" t="s">
        <v>178</v>
      </c>
      <c r="R47" s="49">
        <v>89.53897275446775</v>
      </c>
      <c r="S47" s="49">
        <v>87.847170105174015</v>
      </c>
      <c r="T47" s="11">
        <v>48.813342909165641</v>
      </c>
      <c r="U47" s="8">
        <v>0.18212795186181702</v>
      </c>
      <c r="V47" s="45">
        <v>1.7510388195393987</v>
      </c>
      <c r="W47" s="8">
        <v>2.1359171520741585E-2</v>
      </c>
      <c r="X47" s="45">
        <v>11.732461821234756</v>
      </c>
      <c r="Y47" s="8">
        <v>6.8031383818139002E-2</v>
      </c>
      <c r="Z47" s="45">
        <v>11.540800838694912</v>
      </c>
      <c r="AA47" s="8">
        <v>0.24912549730448774</v>
      </c>
      <c r="AB47" s="45">
        <v>14.432774407699236</v>
      </c>
      <c r="AC47" s="8">
        <v>3.7891228618997262E-2</v>
      </c>
      <c r="AD47" s="45">
        <v>0.12442911955466213</v>
      </c>
      <c r="AE47" s="8">
        <v>6.2712773972027937E-3</v>
      </c>
      <c r="AF47" s="45">
        <v>9.0020454155231775</v>
      </c>
      <c r="AG47" s="8">
        <v>1.7506817842292854E-2</v>
      </c>
      <c r="AH47" s="45">
        <v>2.0580977758597743</v>
      </c>
      <c r="AI47" s="8">
        <v>3.5560842420193112E-2</v>
      </c>
      <c r="AJ47" s="45">
        <v>0.30906587760351556</v>
      </c>
      <c r="AK47" s="8">
        <v>1.2396972323142375E-2</v>
      </c>
      <c r="AL47" s="45">
        <v>0.1685813877837358</v>
      </c>
      <c r="AM47" s="8">
        <v>5.1445476365799304E-3</v>
      </c>
      <c r="AN47" s="44">
        <v>73.03919215988347</v>
      </c>
      <c r="AO47" s="50">
        <v>12.181184311656725</v>
      </c>
      <c r="AP47" s="44">
        <v>800.4737587292725</v>
      </c>
      <c r="AQ47" s="50">
        <v>14.687592983683167</v>
      </c>
      <c r="AR47" s="50">
        <v>30.09299844846889</v>
      </c>
      <c r="AS47" s="44">
        <v>600.57708125202066</v>
      </c>
      <c r="AT47" s="44">
        <f t="shared" si="0"/>
        <v>5.0106804584907128</v>
      </c>
      <c r="AU47" s="44"/>
      <c r="AV47" s="50"/>
      <c r="AW47" s="45">
        <v>97.733543999999995</v>
      </c>
      <c r="AX47" s="45">
        <v>10.959510025480951</v>
      </c>
      <c r="AY47" s="44">
        <v>511.27434511918432</v>
      </c>
      <c r="AZ47" s="12" t="s">
        <v>178</v>
      </c>
      <c r="BA47" s="9" t="s">
        <v>178</v>
      </c>
      <c r="BB47" s="47" t="s">
        <v>178</v>
      </c>
      <c r="BC47" s="47" t="s">
        <v>178</v>
      </c>
      <c r="BD47" s="51" t="s">
        <v>178</v>
      </c>
      <c r="BE47" s="47" t="s">
        <v>178</v>
      </c>
      <c r="BF47" s="51" t="s">
        <v>178</v>
      </c>
      <c r="BG47" s="49" t="s">
        <v>178</v>
      </c>
      <c r="BH47" s="52" t="s">
        <v>178</v>
      </c>
      <c r="BI47" s="13">
        <v>69.036838816204479</v>
      </c>
      <c r="BJ47" s="44">
        <v>1138.9985925985982</v>
      </c>
      <c r="BK47" s="44">
        <v>165.10017299615652</v>
      </c>
      <c r="BL47" s="45">
        <v>0.73299999999999998</v>
      </c>
      <c r="BM47" s="7">
        <v>0.36425648021828105</v>
      </c>
      <c r="BN47" s="143">
        <v>0.36425648021828105</v>
      </c>
      <c r="BO47" s="138"/>
      <c r="BP47" s="10" t="s">
        <v>178</v>
      </c>
      <c r="BQ47" s="9" t="s">
        <v>178</v>
      </c>
      <c r="BR47" s="53" t="s">
        <v>178</v>
      </c>
      <c r="BS47" s="54" t="s">
        <v>178</v>
      </c>
      <c r="BT47" s="53" t="s">
        <v>178</v>
      </c>
      <c r="BU47" s="54" t="s">
        <v>178</v>
      </c>
      <c r="BV47" s="12">
        <v>2.6212714256724481</v>
      </c>
      <c r="BW47" s="55">
        <v>2.8607261114047708</v>
      </c>
      <c r="BX47" s="32">
        <v>51.6526</v>
      </c>
      <c r="BY47" s="56">
        <v>2.2819500000000001</v>
      </c>
      <c r="BZ47" s="56">
        <v>15.6325</v>
      </c>
      <c r="CA47" s="56">
        <v>6.1532799999999996</v>
      </c>
      <c r="CB47" s="56">
        <v>6.5472599999999996</v>
      </c>
      <c r="CC47" s="56">
        <v>0.11265</v>
      </c>
      <c r="CD47" s="56">
        <v>11.8895</v>
      </c>
      <c r="CE47" s="56">
        <v>2.7400699999999998</v>
      </c>
      <c r="CF47" s="56">
        <v>0.40806900000000002</v>
      </c>
      <c r="CG47" s="56">
        <v>0.226159</v>
      </c>
      <c r="CH47" s="57">
        <v>97.05</v>
      </c>
      <c r="CI47" s="57">
        <v>1063.8332324949993</v>
      </c>
      <c r="CJ47" s="57">
        <v>798.01</v>
      </c>
      <c r="CK47" s="134">
        <f t="shared" si="1"/>
        <v>798.01</v>
      </c>
      <c r="CL47" s="134">
        <f t="shared" si="2"/>
        <v>600.57708125202078</v>
      </c>
      <c r="CM47" s="134">
        <f t="shared" si="3"/>
        <v>265.82323249499927</v>
      </c>
      <c r="CN47" s="57"/>
      <c r="CO47" s="33">
        <v>97.733599999999996</v>
      </c>
      <c r="CP47" s="58">
        <v>4</v>
      </c>
      <c r="CQ47" s="59">
        <f t="shared" si="4"/>
        <v>0.75259342771647064</v>
      </c>
      <c r="CR47" s="59">
        <f t="shared" si="5"/>
        <v>0.75244289638511108</v>
      </c>
      <c r="CS47" s="59">
        <f t="shared" si="6"/>
        <v>32.900450626114441</v>
      </c>
    </row>
    <row r="48" spans="1:97" s="59" customFormat="1" ht="13" customHeight="1" x14ac:dyDescent="0.35">
      <c r="A48" s="41" t="s">
        <v>127</v>
      </c>
      <c r="B48" s="149">
        <v>0.126</v>
      </c>
      <c r="C48" s="149"/>
      <c r="D48" s="42">
        <v>8</v>
      </c>
      <c r="E48" s="42" t="s">
        <v>119</v>
      </c>
      <c r="F48" s="43">
        <v>43301</v>
      </c>
      <c r="G48" s="44">
        <v>78</v>
      </c>
      <c r="H48" s="45">
        <v>6.95</v>
      </c>
      <c r="I48" s="42" t="s">
        <v>70</v>
      </c>
      <c r="J48" s="46" t="s">
        <v>71</v>
      </c>
      <c r="K48" s="2">
        <v>85</v>
      </c>
      <c r="L48" s="47">
        <v>75</v>
      </c>
      <c r="M48" s="6">
        <v>3.1989228754938571E-2</v>
      </c>
      <c r="N48" s="60">
        <v>7</v>
      </c>
      <c r="O48" s="46">
        <f>N48</f>
        <v>7</v>
      </c>
      <c r="P48" s="46" t="s">
        <v>151</v>
      </c>
      <c r="Q48" s="10" t="s">
        <v>178</v>
      </c>
      <c r="R48" s="49">
        <v>87.387400561904855</v>
      </c>
      <c r="S48" s="49">
        <v>86.201705850078042</v>
      </c>
      <c r="T48" s="11">
        <v>49.543587530940478</v>
      </c>
      <c r="U48" s="8">
        <v>0.17764101027156365</v>
      </c>
      <c r="V48" s="45">
        <v>1.6619235714391685</v>
      </c>
      <c r="W48" s="8">
        <v>2.2092116227498012E-2</v>
      </c>
      <c r="X48" s="45">
        <v>12.628009842644358</v>
      </c>
      <c r="Y48" s="8">
        <v>7.0957166146113942E-2</v>
      </c>
      <c r="Z48" s="45">
        <v>11.547157374987362</v>
      </c>
      <c r="AA48" s="8">
        <v>0.2228543637585686</v>
      </c>
      <c r="AB48" s="45">
        <v>11.687658160012413</v>
      </c>
      <c r="AC48" s="8">
        <v>3.0878559105589592E-2</v>
      </c>
      <c r="AD48" s="45">
        <v>0.13849363095326403</v>
      </c>
      <c r="AE48" s="8">
        <v>6.2301082897063915E-3</v>
      </c>
      <c r="AF48" s="45">
        <v>9.8741944561533685</v>
      </c>
      <c r="AG48" s="8">
        <v>1.9116637951002043E-2</v>
      </c>
      <c r="AH48" s="45">
        <v>2.1386226634884467</v>
      </c>
      <c r="AI48" s="8">
        <v>3.6561679192732136E-2</v>
      </c>
      <c r="AJ48" s="45">
        <v>0.3472376544190533</v>
      </c>
      <c r="AK48" s="8">
        <v>1.252079951433855E-2</v>
      </c>
      <c r="AL48" s="45">
        <v>0.35526627070619904</v>
      </c>
      <c r="AM48" s="8">
        <v>5.8871173718724242E-3</v>
      </c>
      <c r="AN48" s="44">
        <v>87.463635328608902</v>
      </c>
      <c r="AO48" s="50">
        <v>13.482256994999076</v>
      </c>
      <c r="AP48" s="44">
        <v>1006.1082010039964</v>
      </c>
      <c r="AQ48" s="50">
        <v>16.206604803970908</v>
      </c>
      <c r="AR48" s="50">
        <v>68.121909442978932</v>
      </c>
      <c r="AS48" s="44">
        <v>691.02480723024382</v>
      </c>
      <c r="AT48" s="44">
        <f t="shared" si="0"/>
        <v>9.8580989756394182</v>
      </c>
      <c r="AU48" s="44"/>
      <c r="AV48" s="50"/>
      <c r="AW48" s="45">
        <v>100.191299</v>
      </c>
      <c r="AX48" s="45">
        <v>11.503160110187</v>
      </c>
      <c r="AY48" s="44">
        <v>612.24544730026241</v>
      </c>
      <c r="AZ48" s="12" t="s">
        <v>178</v>
      </c>
      <c r="BA48" s="9" t="s">
        <v>178</v>
      </c>
      <c r="BB48" s="47" t="s">
        <v>178</v>
      </c>
      <c r="BC48" s="47" t="s">
        <v>178</v>
      </c>
      <c r="BD48" s="51" t="s">
        <v>178</v>
      </c>
      <c r="BE48" s="47" t="s">
        <v>178</v>
      </c>
      <c r="BF48" s="51" t="s">
        <v>178</v>
      </c>
      <c r="BG48" s="49" t="s">
        <v>178</v>
      </c>
      <c r="BH48" s="52" t="s">
        <v>178</v>
      </c>
      <c r="BI48" s="13">
        <v>64.343931736607331</v>
      </c>
      <c r="BJ48" s="44">
        <v>1138.9985925985982</v>
      </c>
      <c r="BK48" s="44">
        <v>109.9233364176514</v>
      </c>
      <c r="BL48" s="45">
        <v>0.80500000000000005</v>
      </c>
      <c r="BM48" s="7">
        <v>0.2422360248447204</v>
      </c>
      <c r="BN48" s="143">
        <v>0.2422360248447204</v>
      </c>
      <c r="BO48" s="138"/>
      <c r="BP48" s="10" t="s">
        <v>178</v>
      </c>
      <c r="BQ48" s="9" t="s">
        <v>178</v>
      </c>
      <c r="BR48" s="53" t="s">
        <v>178</v>
      </c>
      <c r="BS48" s="54" t="s">
        <v>178</v>
      </c>
      <c r="BT48" s="53" t="s">
        <v>178</v>
      </c>
      <c r="BU48" s="54" t="s">
        <v>178</v>
      </c>
      <c r="BV48" s="12">
        <v>2.63402925000501</v>
      </c>
      <c r="BW48" s="55">
        <v>2.8753138832819891</v>
      </c>
      <c r="BX48" s="32">
        <v>52.669800000000002</v>
      </c>
      <c r="BY48" s="56">
        <v>2.0420400000000001</v>
      </c>
      <c r="BZ48" s="56">
        <v>15.710900000000001</v>
      </c>
      <c r="CA48" s="56">
        <v>7.1876800000000003</v>
      </c>
      <c r="CB48" s="56">
        <v>6.6097000000000001</v>
      </c>
      <c r="CC48" s="56">
        <v>0.12912999999999999</v>
      </c>
      <c r="CD48" s="56">
        <v>12.205500000000001</v>
      </c>
      <c r="CE48" s="56">
        <v>2.6617500000000001</v>
      </c>
      <c r="CF48" s="56">
        <v>0.43388300000000002</v>
      </c>
      <c r="CG48" s="56">
        <v>0.44436999999999999</v>
      </c>
      <c r="CH48" s="57">
        <v>108.47000000000001</v>
      </c>
      <c r="CI48" s="57">
        <v>1248.1413177005561</v>
      </c>
      <c r="CJ48" s="57">
        <v>856.99</v>
      </c>
      <c r="CK48" s="134">
        <f t="shared" si="1"/>
        <v>856.99</v>
      </c>
      <c r="CL48" s="134">
        <f t="shared" si="2"/>
        <v>691.02480723024371</v>
      </c>
      <c r="CM48" s="134">
        <f t="shared" si="3"/>
        <v>391.15131770055609</v>
      </c>
      <c r="CN48" s="57"/>
      <c r="CO48" s="33">
        <v>100.191</v>
      </c>
      <c r="CP48" s="58">
        <v>4</v>
      </c>
      <c r="CQ48" s="59">
        <f t="shared" si="4"/>
        <v>0.80633940562928819</v>
      </c>
      <c r="CR48" s="59">
        <f t="shared" si="5"/>
        <v>0.8060851657867909</v>
      </c>
      <c r="CS48" s="59">
        <f t="shared" si="6"/>
        <v>24.05637052307441</v>
      </c>
    </row>
    <row r="49" spans="1:97" s="59" customFormat="1" ht="13" customHeight="1" x14ac:dyDescent="0.35">
      <c r="A49" s="41" t="s">
        <v>128</v>
      </c>
      <c r="B49" s="149">
        <v>0.13300000000000001</v>
      </c>
      <c r="C49" s="149">
        <v>4.0999999999999996</v>
      </c>
      <c r="D49" s="42">
        <v>8</v>
      </c>
      <c r="E49" s="42" t="s">
        <v>119</v>
      </c>
      <c r="F49" s="43">
        <v>43301</v>
      </c>
      <c r="G49" s="44">
        <v>78</v>
      </c>
      <c r="H49" s="45">
        <v>6.95</v>
      </c>
      <c r="I49" s="42" t="s">
        <v>70</v>
      </c>
      <c r="J49" s="46" t="s">
        <v>71</v>
      </c>
      <c r="K49" s="2" t="s">
        <v>72</v>
      </c>
      <c r="L49" s="47" t="s">
        <v>72</v>
      </c>
      <c r="M49" s="6" t="s">
        <v>72</v>
      </c>
      <c r="N49" s="48" t="s">
        <v>120</v>
      </c>
      <c r="O49" s="48"/>
      <c r="P49" s="48" t="s">
        <v>150</v>
      </c>
      <c r="Q49" s="10" t="s">
        <v>178</v>
      </c>
      <c r="R49" s="49">
        <v>85.211478462079029</v>
      </c>
      <c r="S49" s="49">
        <v>81.667701836344818</v>
      </c>
      <c r="T49" s="11">
        <v>50.437168427748055</v>
      </c>
      <c r="U49" s="8">
        <v>0.18330733181875469</v>
      </c>
      <c r="V49" s="45">
        <v>2.1133032015049995</v>
      </c>
      <c r="W49" s="8">
        <v>2.5925792345743184E-2</v>
      </c>
      <c r="X49" s="45">
        <v>13.058306290724717</v>
      </c>
      <c r="Y49" s="8">
        <v>7.655262304955586E-2</v>
      </c>
      <c r="Z49" s="45">
        <v>11.546365852973397</v>
      </c>
      <c r="AA49" s="8">
        <v>0.19363717390070506</v>
      </c>
      <c r="AB49" s="45">
        <v>9.6669817231789263</v>
      </c>
      <c r="AC49" s="8">
        <v>2.6689376499890234E-2</v>
      </c>
      <c r="AD49" s="45">
        <v>0.17468634539756289</v>
      </c>
      <c r="AE49" s="8">
        <v>6.2699995267201849E-3</v>
      </c>
      <c r="AF49" s="45">
        <v>10.003303135294924</v>
      </c>
      <c r="AG49" s="8">
        <v>2.0283197602280756E-2</v>
      </c>
      <c r="AH49" s="45">
        <v>2.2809619353061086</v>
      </c>
      <c r="AI49" s="8">
        <v>4.0404959722012405E-2</v>
      </c>
      <c r="AJ49" s="45">
        <v>0.45980658731082658</v>
      </c>
      <c r="AK49" s="8">
        <v>1.4940771325443074E-2</v>
      </c>
      <c r="AL49" s="45">
        <v>0.19476523567314485</v>
      </c>
      <c r="AM49" s="8">
        <v>6.3308634620791397E-3</v>
      </c>
      <c r="AN49" s="44">
        <v>83.097228694032239</v>
      </c>
      <c r="AO49" s="50">
        <v>14.936228274380129</v>
      </c>
      <c r="AP49" s="44">
        <v>560.41542017899201</v>
      </c>
      <c r="AQ49" s="50">
        <v>17.946575291185987</v>
      </c>
      <c r="AR49" s="50"/>
      <c r="AS49" s="44"/>
      <c r="AT49" s="44" t="str">
        <f t="shared" si="0"/>
        <v/>
      </c>
      <c r="AU49" s="44"/>
      <c r="AV49" s="50"/>
      <c r="AW49" s="45">
        <v>98.311639</v>
      </c>
      <c r="AX49" s="45">
        <v>6.7440927812703242</v>
      </c>
      <c r="AY49" s="44">
        <v>581.6806008582256</v>
      </c>
      <c r="AZ49" s="12" t="s">
        <v>178</v>
      </c>
      <c r="BA49" s="9" t="s">
        <v>178</v>
      </c>
      <c r="BB49" s="47" t="s">
        <v>178</v>
      </c>
      <c r="BC49" s="47" t="s">
        <v>178</v>
      </c>
      <c r="BD49" s="51" t="s">
        <v>178</v>
      </c>
      <c r="BE49" s="47" t="s">
        <v>178</v>
      </c>
      <c r="BF49" s="51" t="s">
        <v>178</v>
      </c>
      <c r="BG49" s="49" t="s">
        <v>178</v>
      </c>
      <c r="BH49" s="52" t="s">
        <v>178</v>
      </c>
      <c r="BI49" s="13">
        <v>59.882569018247928</v>
      </c>
      <c r="BJ49" s="44">
        <v>1138.9985925985982</v>
      </c>
      <c r="BK49" s="44">
        <v>69.307740037298345</v>
      </c>
      <c r="BL49" s="45">
        <v>0.88200000000000001</v>
      </c>
      <c r="BM49" s="7">
        <v>0.13378684807256236</v>
      </c>
      <c r="BN49" s="143">
        <v>0.13378684807256236</v>
      </c>
      <c r="BO49" s="138"/>
      <c r="BP49" s="10" t="s">
        <v>178</v>
      </c>
      <c r="BQ49" s="9" t="s">
        <v>178</v>
      </c>
      <c r="BR49" s="53" t="s">
        <v>178</v>
      </c>
      <c r="BS49" s="54" t="s">
        <v>178</v>
      </c>
      <c r="BT49" s="53" t="s">
        <v>178</v>
      </c>
      <c r="BU49" s="54" t="s">
        <v>178</v>
      </c>
      <c r="BV49" s="12">
        <v>2.6632820278977549</v>
      </c>
      <c r="BW49" s="55">
        <v>2.9139221166325671</v>
      </c>
      <c r="BX49" s="32">
        <v>51.282400000000003</v>
      </c>
      <c r="BY49" s="56">
        <v>2.3307000000000002</v>
      </c>
      <c r="BZ49" s="56">
        <v>14.552</v>
      </c>
      <c r="CA49" s="56">
        <v>9.3847699999999996</v>
      </c>
      <c r="CB49" s="56">
        <v>6.1540299999999997</v>
      </c>
      <c r="CC49" s="56">
        <v>0.16484699999999999</v>
      </c>
      <c r="CD49" s="56">
        <v>11.106400000000001</v>
      </c>
      <c r="CE49" s="56">
        <v>2.53966</v>
      </c>
      <c r="CF49" s="56">
        <v>0.513351</v>
      </c>
      <c r="CG49" s="56">
        <v>0.212034</v>
      </c>
      <c r="CH49" s="57">
        <v>92.26</v>
      </c>
      <c r="CI49" s="57">
        <v>622.21</v>
      </c>
      <c r="CJ49" s="57">
        <v>0</v>
      </c>
      <c r="CK49" s="134">
        <f t="shared" si="1"/>
        <v>622.21</v>
      </c>
      <c r="CL49" s="134">
        <f t="shared" si="2"/>
        <v>560.41542017899201</v>
      </c>
      <c r="CM49" s="134">
        <f t="shared" si="3"/>
        <v>0</v>
      </c>
      <c r="CN49" s="57"/>
      <c r="CO49" s="33">
        <v>98.311700000000002</v>
      </c>
      <c r="CP49" s="58">
        <v>4</v>
      </c>
      <c r="CQ49" s="59">
        <f t="shared" si="4"/>
        <v>0.9006853316066793</v>
      </c>
      <c r="CR49" s="59">
        <f t="shared" si="5"/>
        <v>0.90068533160667941</v>
      </c>
      <c r="CS49" s="59">
        <f t="shared" si="6"/>
        <v>11.026566649659886</v>
      </c>
    </row>
    <row r="50" spans="1:97" s="59" customFormat="1" ht="13" customHeight="1" x14ac:dyDescent="0.35">
      <c r="A50" s="41" t="s">
        <v>129</v>
      </c>
      <c r="B50" s="149">
        <v>0.15</v>
      </c>
      <c r="C50" s="149">
        <v>9.1</v>
      </c>
      <c r="D50" s="42">
        <v>8</v>
      </c>
      <c r="E50" s="42" t="s">
        <v>119</v>
      </c>
      <c r="F50" s="43">
        <v>43301</v>
      </c>
      <c r="G50" s="44">
        <v>78</v>
      </c>
      <c r="H50" s="45">
        <v>6.95</v>
      </c>
      <c r="I50" s="42" t="s">
        <v>70</v>
      </c>
      <c r="J50" s="46" t="s">
        <v>71</v>
      </c>
      <c r="K50" s="2">
        <v>185</v>
      </c>
      <c r="L50" s="47">
        <v>125</v>
      </c>
      <c r="M50" s="6">
        <v>1.561940259108828E-2</v>
      </c>
      <c r="N50" s="60">
        <v>10.5</v>
      </c>
      <c r="O50" s="46">
        <f>N50</f>
        <v>10.5</v>
      </c>
      <c r="P50" s="46" t="s">
        <v>151</v>
      </c>
      <c r="Q50" s="10" t="s">
        <v>178</v>
      </c>
      <c r="R50" s="49">
        <v>88.867518252114294</v>
      </c>
      <c r="S50" s="49">
        <v>86.391269009802571</v>
      </c>
      <c r="T50" s="11">
        <v>48.4164040998117</v>
      </c>
      <c r="U50" s="8">
        <v>0.17704474903582246</v>
      </c>
      <c r="V50" s="45">
        <v>1.956725139785136</v>
      </c>
      <c r="W50" s="8">
        <v>2.2593326826529071E-2</v>
      </c>
      <c r="X50" s="45">
        <v>12.033357885283772</v>
      </c>
      <c r="Y50" s="8">
        <v>6.835934014187775E-2</v>
      </c>
      <c r="Z50" s="45">
        <v>11.541667978363405</v>
      </c>
      <c r="AA50" s="8">
        <v>0.22519294642624188</v>
      </c>
      <c r="AB50" s="45">
        <v>13.501403464517439</v>
      </c>
      <c r="AC50" s="8">
        <v>3.5471697266188089E-2</v>
      </c>
      <c r="AD50" s="45">
        <v>0.12643454749380881</v>
      </c>
      <c r="AE50" s="8">
        <v>6.1217584943742322E-3</v>
      </c>
      <c r="AF50" s="45">
        <v>9.6933153078586738</v>
      </c>
      <c r="AG50" s="8">
        <v>1.8499401465589042E-2</v>
      </c>
      <c r="AH50" s="45">
        <v>2.0500458772210428</v>
      </c>
      <c r="AI50" s="8">
        <v>3.532864560673795E-2</v>
      </c>
      <c r="AJ50" s="45">
        <v>0.42245194043566275</v>
      </c>
      <c r="AK50" s="8">
        <v>1.3335413668150437E-2</v>
      </c>
      <c r="AL50" s="45">
        <v>0.17660698697547897</v>
      </c>
      <c r="AM50" s="8">
        <v>5.3619647315625166E-3</v>
      </c>
      <c r="AN50" s="44">
        <v>115.07685731887719</v>
      </c>
      <c r="AO50" s="50">
        <v>13.333149919537068</v>
      </c>
      <c r="AP50" s="44">
        <v>843.52505155915287</v>
      </c>
      <c r="AQ50" s="50">
        <v>16.018116964505751</v>
      </c>
      <c r="AR50" s="50">
        <v>20.578561899096435</v>
      </c>
      <c r="AS50" s="44">
        <v>700.79086521996351</v>
      </c>
      <c r="AT50" s="44">
        <f t="shared" si="0"/>
        <v>2.9364769035106155</v>
      </c>
      <c r="AU50" s="44"/>
      <c r="AV50" s="50"/>
      <c r="AW50" s="45">
        <v>98.073328000000004</v>
      </c>
      <c r="AX50" s="45">
        <v>7.3301015617914445</v>
      </c>
      <c r="AY50" s="44">
        <v>805.53800123214035</v>
      </c>
      <c r="AZ50" s="12" t="s">
        <v>178</v>
      </c>
      <c r="BA50" s="9" t="s">
        <v>178</v>
      </c>
      <c r="BB50" s="47" t="s">
        <v>178</v>
      </c>
      <c r="BC50" s="47" t="s">
        <v>178</v>
      </c>
      <c r="BD50" s="51" t="s">
        <v>178</v>
      </c>
      <c r="BE50" s="47" t="s">
        <v>178</v>
      </c>
      <c r="BF50" s="51" t="s">
        <v>178</v>
      </c>
      <c r="BG50" s="49" t="s">
        <v>178</v>
      </c>
      <c r="BH50" s="52" t="s">
        <v>178</v>
      </c>
      <c r="BI50" s="13">
        <v>67.591445083868109</v>
      </c>
      <c r="BJ50" s="44">
        <v>1138.9985925985982</v>
      </c>
      <c r="BK50" s="44">
        <v>146.37961703820224</v>
      </c>
      <c r="BL50" s="45">
        <v>0.76600000000000001</v>
      </c>
      <c r="BM50" s="7">
        <v>0.30548302872062671</v>
      </c>
      <c r="BN50" s="143">
        <v>0.30548302872062671</v>
      </c>
      <c r="BO50" s="138"/>
      <c r="BP50" s="10" t="s">
        <v>178</v>
      </c>
      <c r="BQ50" s="9" t="s">
        <v>178</v>
      </c>
      <c r="BR50" s="53" t="s">
        <v>178</v>
      </c>
      <c r="BS50" s="54" t="s">
        <v>178</v>
      </c>
      <c r="BT50" s="53" t="s">
        <v>178</v>
      </c>
      <c r="BU50" s="54" t="s">
        <v>178</v>
      </c>
      <c r="BV50" s="12">
        <v>2.6429388592864549</v>
      </c>
      <c r="BW50" s="55">
        <v>2.894207985977499</v>
      </c>
      <c r="BX50" s="32">
        <v>50.674100000000003</v>
      </c>
      <c r="BY50" s="56">
        <v>2.4577399999999998</v>
      </c>
      <c r="BZ50" s="56">
        <v>15.399699999999999</v>
      </c>
      <c r="CA50" s="56">
        <v>7.0360100000000001</v>
      </c>
      <c r="CB50" s="56">
        <v>6.5747799999999996</v>
      </c>
      <c r="CC50" s="56">
        <v>0.117257</v>
      </c>
      <c r="CD50" s="56">
        <v>12.313700000000001</v>
      </c>
      <c r="CE50" s="56">
        <v>2.6274299999999999</v>
      </c>
      <c r="CF50" s="56">
        <v>0.54312700000000003</v>
      </c>
      <c r="CG50" s="56">
        <v>0.225385</v>
      </c>
      <c r="CH50" s="57">
        <v>146.83000000000001</v>
      </c>
      <c r="CI50" s="57">
        <v>1076.4325637916079</v>
      </c>
      <c r="CJ50" s="57">
        <v>894.16</v>
      </c>
      <c r="CK50" s="134">
        <f t="shared" si="1"/>
        <v>894.16</v>
      </c>
      <c r="CL50" s="134">
        <f t="shared" si="2"/>
        <v>700.79086521996339</v>
      </c>
      <c r="CM50" s="134">
        <f t="shared" si="3"/>
        <v>182.27256379160792</v>
      </c>
      <c r="CN50" s="57"/>
      <c r="CO50" s="33">
        <v>98.073300000000003</v>
      </c>
      <c r="CP50" s="58">
        <v>4</v>
      </c>
      <c r="CQ50" s="59">
        <f t="shared" si="4"/>
        <v>0.78374213252657621</v>
      </c>
      <c r="CR50" s="59">
        <f t="shared" si="5"/>
        <v>0.78363018728078471</v>
      </c>
      <c r="CS50" s="59">
        <f t="shared" si="6"/>
        <v>27.611214604943136</v>
      </c>
    </row>
    <row r="51" spans="1:97" s="64" customFormat="1" ht="20.399999999999999" customHeight="1" x14ac:dyDescent="0.35">
      <c r="A51" s="65" t="s">
        <v>130</v>
      </c>
      <c r="B51" s="150">
        <v>0.16700000000000001</v>
      </c>
      <c r="C51" s="150">
        <v>7.4</v>
      </c>
      <c r="D51" s="14">
        <v>8</v>
      </c>
      <c r="E51" s="14" t="s">
        <v>119</v>
      </c>
      <c r="F51" s="15">
        <v>43301</v>
      </c>
      <c r="G51" s="16">
        <v>78</v>
      </c>
      <c r="H51" s="17">
        <v>6.95</v>
      </c>
      <c r="I51" s="14" t="s">
        <v>70</v>
      </c>
      <c r="J51" s="18" t="s">
        <v>71</v>
      </c>
      <c r="K51" s="4" t="s">
        <v>72</v>
      </c>
      <c r="L51" s="25" t="s">
        <v>72</v>
      </c>
      <c r="M51" s="39" t="s">
        <v>72</v>
      </c>
      <c r="N51" s="1" t="s">
        <v>125</v>
      </c>
      <c r="O51" s="60"/>
      <c r="P51" s="48" t="s">
        <v>150</v>
      </c>
      <c r="Q51" s="28" t="s">
        <v>178</v>
      </c>
      <c r="R51" s="24">
        <v>88.867518252114294</v>
      </c>
      <c r="S51" s="24">
        <v>87.819203423796395</v>
      </c>
      <c r="T51" s="19">
        <v>48.948677823310049</v>
      </c>
      <c r="U51" s="20">
        <v>0.18153057708874942</v>
      </c>
      <c r="V51" s="17">
        <v>1.8726060525319121</v>
      </c>
      <c r="W51" s="20">
        <v>2.2269967479735763E-2</v>
      </c>
      <c r="X51" s="17">
        <v>11.868870194691814</v>
      </c>
      <c r="Y51" s="20">
        <v>6.8900453122013233E-2</v>
      </c>
      <c r="Z51" s="17">
        <v>11.543723163062479</v>
      </c>
      <c r="AA51" s="20">
        <v>0.24706338062512839</v>
      </c>
      <c r="AB51" s="17">
        <v>13.530732800797304</v>
      </c>
      <c r="AC51" s="20">
        <v>3.5730200185081419E-2</v>
      </c>
      <c r="AD51" s="17">
        <v>0.11942128630830522</v>
      </c>
      <c r="AE51" s="20">
        <v>6.4061757720795705E-3</v>
      </c>
      <c r="AF51" s="17">
        <v>9.5175754567056021</v>
      </c>
      <c r="AG51" s="20">
        <v>1.834436528676351E-2</v>
      </c>
      <c r="AH51" s="17">
        <v>1.9639282126500279</v>
      </c>
      <c r="AI51" s="20">
        <v>3.508773784002666E-2</v>
      </c>
      <c r="AJ51" s="17">
        <v>0.3773311231254014</v>
      </c>
      <c r="AK51" s="20">
        <v>1.2733265148540545E-2</v>
      </c>
      <c r="AL51" s="17">
        <v>0.1886655615627007</v>
      </c>
      <c r="AM51" s="20">
        <v>5.2681839417399162E-3</v>
      </c>
      <c r="AN51" s="16">
        <v>99.951792985700777</v>
      </c>
      <c r="AO51" s="21">
        <v>12.53575397268062</v>
      </c>
      <c r="AP51" s="16">
        <v>703.84379542455702</v>
      </c>
      <c r="AQ51" s="21">
        <v>15.158578357591862</v>
      </c>
      <c r="AR51" s="21">
        <v>17.170910436705039</v>
      </c>
      <c r="AS51" s="16">
        <v>584.73145955839618</v>
      </c>
      <c r="AT51" s="44">
        <f t="shared" si="0"/>
        <v>2.9365463677416876</v>
      </c>
      <c r="AU51" s="16"/>
      <c r="AV51" s="21"/>
      <c r="AW51" s="17">
        <v>98.300865999999985</v>
      </c>
      <c r="AX51" s="17">
        <v>7.0418326114995224</v>
      </c>
      <c r="AY51" s="16">
        <v>699.66255089990545</v>
      </c>
      <c r="AZ51" s="22" t="s">
        <v>178</v>
      </c>
      <c r="BA51" s="29" t="s">
        <v>178</v>
      </c>
      <c r="BB51" s="25" t="s">
        <v>178</v>
      </c>
      <c r="BC51" s="25" t="s">
        <v>178</v>
      </c>
      <c r="BD51" s="26" t="s">
        <v>178</v>
      </c>
      <c r="BE51" s="25" t="s">
        <v>178</v>
      </c>
      <c r="BF51" s="26" t="s">
        <v>178</v>
      </c>
      <c r="BG51" s="24" t="s">
        <v>178</v>
      </c>
      <c r="BH51" s="27" t="s">
        <v>178</v>
      </c>
      <c r="BI51" s="63">
        <v>67.635063410388611</v>
      </c>
      <c r="BJ51" s="16">
        <v>1138.9985925985982</v>
      </c>
      <c r="BK51" s="16">
        <v>146.96913669742776</v>
      </c>
      <c r="BL51" s="17">
        <v>0.754</v>
      </c>
      <c r="BM51" s="40">
        <v>0.32625994694960214</v>
      </c>
      <c r="BN51" s="144">
        <v>0.32625994694960214</v>
      </c>
      <c r="BO51" s="139"/>
      <c r="BP51" s="28" t="s">
        <v>178</v>
      </c>
      <c r="BQ51" s="29" t="s">
        <v>178</v>
      </c>
      <c r="BR51" s="30" t="s">
        <v>178</v>
      </c>
      <c r="BS51" s="31" t="s">
        <v>178</v>
      </c>
      <c r="BT51" s="30" t="s">
        <v>178</v>
      </c>
      <c r="BU51" s="31" t="s">
        <v>178</v>
      </c>
      <c r="BV51" s="22">
        <v>2.625167076850857</v>
      </c>
      <c r="BW51" s="23">
        <v>2.866709458676135</v>
      </c>
      <c r="BX51" s="34">
        <v>51.819299999999998</v>
      </c>
      <c r="BY51" s="35">
        <v>2.39676</v>
      </c>
      <c r="BZ51" s="35">
        <v>15.478400000000001</v>
      </c>
      <c r="CA51" s="35">
        <v>6.2091500000000002</v>
      </c>
      <c r="CB51" s="35">
        <v>6.5894399999999997</v>
      </c>
      <c r="CC51" s="35">
        <v>0.106263</v>
      </c>
      <c r="CD51" s="35">
        <v>12.316800000000001</v>
      </c>
      <c r="CE51" s="35">
        <v>2.5614499999999998</v>
      </c>
      <c r="CF51" s="35">
        <v>0.48858800000000002</v>
      </c>
      <c r="CG51" s="35">
        <v>0.24576600000000001</v>
      </c>
      <c r="CH51" s="36">
        <v>129.85</v>
      </c>
      <c r="CI51" s="36">
        <v>914.49095548744856</v>
      </c>
      <c r="CJ51" s="36">
        <v>759.64</v>
      </c>
      <c r="CK51" s="134">
        <f t="shared" si="1"/>
        <v>759.64</v>
      </c>
      <c r="CL51" s="134">
        <f t="shared" si="2"/>
        <v>584.73145955839607</v>
      </c>
      <c r="CM51" s="134">
        <f t="shared" si="3"/>
        <v>154.85095548744857</v>
      </c>
      <c r="CN51" s="36"/>
      <c r="CO51" s="37">
        <v>98.300899999999999</v>
      </c>
      <c r="CP51" s="66">
        <v>4</v>
      </c>
      <c r="CQ51" s="59">
        <f t="shared" si="4"/>
        <v>0.76974811694802292</v>
      </c>
      <c r="CR51" s="59">
        <f t="shared" si="5"/>
        <v>0.7696563768084389</v>
      </c>
      <c r="CS51" s="59">
        <f t="shared" si="6"/>
        <v>29.928112094222502</v>
      </c>
    </row>
    <row r="52" spans="1:97" s="59" customFormat="1" ht="13" customHeight="1" x14ac:dyDescent="0.35">
      <c r="A52" s="41" t="s">
        <v>132</v>
      </c>
      <c r="B52" s="149">
        <v>0.14699999999999999</v>
      </c>
      <c r="C52" s="149"/>
      <c r="D52" s="42">
        <v>8</v>
      </c>
      <c r="E52" s="42" t="s">
        <v>131</v>
      </c>
      <c r="F52" s="43">
        <v>43313</v>
      </c>
      <c r="G52" s="44">
        <v>90</v>
      </c>
      <c r="H52" s="45">
        <v>1.2</v>
      </c>
      <c r="I52" s="42" t="s">
        <v>70</v>
      </c>
      <c r="J52" s="46" t="s">
        <v>71</v>
      </c>
      <c r="K52" s="2" t="s">
        <v>72</v>
      </c>
      <c r="L52" s="47" t="s">
        <v>72</v>
      </c>
      <c r="M52" s="6" t="s">
        <v>72</v>
      </c>
      <c r="N52" s="48" t="s">
        <v>120</v>
      </c>
      <c r="O52" s="48"/>
      <c r="P52" s="48" t="s">
        <v>150</v>
      </c>
      <c r="Q52" s="10" t="s">
        <v>178</v>
      </c>
      <c r="R52" s="49">
        <v>88.815557498780009</v>
      </c>
      <c r="S52" s="49">
        <v>87.3681274068433</v>
      </c>
      <c r="T52" s="11">
        <v>49.072230716528338</v>
      </c>
      <c r="U52" s="8">
        <v>0.17668996464023912</v>
      </c>
      <c r="V52" s="45">
        <v>1.7642640107909693</v>
      </c>
      <c r="W52" s="8">
        <v>2.2342110153453599E-2</v>
      </c>
      <c r="X52" s="45">
        <v>11.85208075508609</v>
      </c>
      <c r="Y52" s="8">
        <v>6.7304648025522495E-2</v>
      </c>
      <c r="Z52" s="45">
        <v>11.545993995534756</v>
      </c>
      <c r="AA52" s="8">
        <v>0.23058389148542505</v>
      </c>
      <c r="AB52" s="45">
        <v>13.361439726775293</v>
      </c>
      <c r="AC52" s="8">
        <v>3.5178132127051259E-2</v>
      </c>
      <c r="AD52" s="45">
        <v>0.12644895640481349</v>
      </c>
      <c r="AE52" s="8">
        <v>6.3784520630323664E-3</v>
      </c>
      <c r="AF52" s="45">
        <v>9.5258213824959501</v>
      </c>
      <c r="AG52" s="8">
        <v>1.8623361835634882E-2</v>
      </c>
      <c r="AH52" s="45">
        <v>2.2218888053988657</v>
      </c>
      <c r="AI52" s="8">
        <v>3.6272556937017017E-2</v>
      </c>
      <c r="AJ52" s="45">
        <v>0.28300480719172544</v>
      </c>
      <c r="AK52" s="8">
        <v>1.130465532375419E-2</v>
      </c>
      <c r="AL52" s="45">
        <v>0.17662711370831091</v>
      </c>
      <c r="AM52" s="8">
        <v>5.2990253637857773E-3</v>
      </c>
      <c r="AN52" s="44">
        <v>83.27366448712381</v>
      </c>
      <c r="AO52" s="50">
        <v>12.870028120149472</v>
      </c>
      <c r="AP52" s="44">
        <v>618.72363636199771</v>
      </c>
      <c r="AQ52" s="50">
        <v>15.951932792685025</v>
      </c>
      <c r="AR52" s="50"/>
      <c r="AS52" s="44"/>
      <c r="AT52" s="44" t="str">
        <f t="shared" si="0"/>
        <v/>
      </c>
      <c r="AU52" s="44"/>
      <c r="AV52" s="50"/>
      <c r="AW52" s="45">
        <v>99.180695</v>
      </c>
      <c r="AX52" s="45">
        <v>7.4300037133308559</v>
      </c>
      <c r="AY52" s="44">
        <v>582.91565140986665</v>
      </c>
      <c r="AZ52" s="12" t="s">
        <v>178</v>
      </c>
      <c r="BA52" s="9" t="s">
        <v>178</v>
      </c>
      <c r="BB52" s="47" t="s">
        <v>178</v>
      </c>
      <c r="BC52" s="47" t="s">
        <v>178</v>
      </c>
      <c r="BD52" s="51" t="s">
        <v>178</v>
      </c>
      <c r="BE52" s="47" t="s">
        <v>178</v>
      </c>
      <c r="BF52" s="51" t="s">
        <v>178</v>
      </c>
      <c r="BG52" s="49" t="s">
        <v>178</v>
      </c>
      <c r="BH52" s="52" t="s">
        <v>178</v>
      </c>
      <c r="BI52" s="13">
        <v>67.354518432650195</v>
      </c>
      <c r="BJ52" s="44">
        <v>1146.5966671971989</v>
      </c>
      <c r="BK52" s="44">
        <v>135.96827131098439</v>
      </c>
      <c r="BL52" s="45">
        <v>0.76400000000000001</v>
      </c>
      <c r="BM52" s="7">
        <v>0.30890052356020936</v>
      </c>
      <c r="BN52" s="143">
        <v>0.30890052356020936</v>
      </c>
      <c r="BO52" s="138"/>
      <c r="BP52" s="10" t="s">
        <v>178</v>
      </c>
      <c r="BQ52" s="9" t="s">
        <v>178</v>
      </c>
      <c r="BR52" s="53" t="s">
        <v>178</v>
      </c>
      <c r="BS52" s="54" t="s">
        <v>178</v>
      </c>
      <c r="BT52" s="53" t="s">
        <v>178</v>
      </c>
      <c r="BU52" s="54" t="s">
        <v>178</v>
      </c>
      <c r="BV52" s="12">
        <v>2.6272646690752222</v>
      </c>
      <c r="BW52" s="55">
        <v>2.8730650155296051</v>
      </c>
      <c r="BX52" s="32">
        <v>52.218800000000002</v>
      </c>
      <c r="BY52" s="56">
        <v>2.2480000000000002</v>
      </c>
      <c r="BZ52" s="56">
        <v>15.3733</v>
      </c>
      <c r="CA52" s="56">
        <v>6.6337200000000003</v>
      </c>
      <c r="CB52" s="56">
        <v>6.7537500000000001</v>
      </c>
      <c r="CC52" s="56">
        <v>0.114325</v>
      </c>
      <c r="CD52" s="56">
        <v>12.2685</v>
      </c>
      <c r="CE52" s="56">
        <v>2.8794</v>
      </c>
      <c r="CF52" s="56">
        <v>0.37072699999999997</v>
      </c>
      <c r="CG52" s="56">
        <v>0.22936500000000001</v>
      </c>
      <c r="CH52" s="57">
        <v>107.72</v>
      </c>
      <c r="CI52" s="57">
        <v>800.36</v>
      </c>
      <c r="CJ52" s="57">
        <v>0</v>
      </c>
      <c r="CK52" s="134">
        <f t="shared" si="1"/>
        <v>800.36</v>
      </c>
      <c r="CL52" s="134">
        <f t="shared" si="2"/>
        <v>618.72363636199793</v>
      </c>
      <c r="CM52" s="134">
        <f t="shared" si="3"/>
        <v>0</v>
      </c>
      <c r="CN52" s="57"/>
      <c r="CO52" s="33">
        <v>99.180599999999998</v>
      </c>
      <c r="CP52" s="58">
        <v>4</v>
      </c>
      <c r="CQ52" s="59">
        <f t="shared" si="4"/>
        <v>0.7730566699510194</v>
      </c>
      <c r="CR52" s="59">
        <f t="shared" si="5"/>
        <v>0.77305666995101918</v>
      </c>
      <c r="CS52" s="59">
        <f t="shared" si="6"/>
        <v>29.356622725130865</v>
      </c>
    </row>
    <row r="53" spans="1:97" s="59" customFormat="1" ht="13" customHeight="1" x14ac:dyDescent="0.35">
      <c r="A53" s="41" t="s">
        <v>133</v>
      </c>
      <c r="B53" s="149"/>
      <c r="C53" s="149"/>
      <c r="D53" s="42">
        <v>8</v>
      </c>
      <c r="E53" s="42" t="s">
        <v>131</v>
      </c>
      <c r="F53" s="43">
        <v>43313</v>
      </c>
      <c r="G53" s="44">
        <v>90</v>
      </c>
      <c r="H53" s="45">
        <v>1.2</v>
      </c>
      <c r="I53" s="42" t="s">
        <v>70</v>
      </c>
      <c r="J53" s="46" t="s">
        <v>71</v>
      </c>
      <c r="K53" s="2" t="s">
        <v>72</v>
      </c>
      <c r="L53" s="47" t="s">
        <v>72</v>
      </c>
      <c r="M53" s="6" t="s">
        <v>72</v>
      </c>
      <c r="N53" s="48" t="s">
        <v>120</v>
      </c>
      <c r="O53" s="48"/>
      <c r="P53" s="48" t="s">
        <v>150</v>
      </c>
      <c r="Q53" s="10" t="s">
        <v>178</v>
      </c>
      <c r="R53" s="49">
        <v>89.332669901288469</v>
      </c>
      <c r="S53" s="49">
        <v>87.952848552982715</v>
      </c>
      <c r="T53" s="11">
        <v>48.916474722093206</v>
      </c>
      <c r="U53" s="8">
        <v>0.17863709570811775</v>
      </c>
      <c r="V53" s="45">
        <v>1.7983776686291575</v>
      </c>
      <c r="W53" s="8">
        <v>2.1967363060072024E-2</v>
      </c>
      <c r="X53" s="45">
        <v>11.502792878251897</v>
      </c>
      <c r="Y53" s="8">
        <v>6.658932288841389E-2</v>
      </c>
      <c r="Z53" s="45">
        <v>11.543938795893526</v>
      </c>
      <c r="AA53" s="8">
        <v>0.23794482085483695</v>
      </c>
      <c r="AB53" s="45">
        <v>14.096992807608133</v>
      </c>
      <c r="AC53" s="8">
        <v>3.6563370245093214E-2</v>
      </c>
      <c r="AD53" s="45">
        <v>0.11741639912366708</v>
      </c>
      <c r="AE53" s="8">
        <v>6.3319258971819073E-3</v>
      </c>
      <c r="AF53" s="45">
        <v>9.4324507296012552</v>
      </c>
      <c r="AG53" s="8">
        <v>1.8307726594604962E-2</v>
      </c>
      <c r="AH53" s="45">
        <v>1.9950752261354714</v>
      </c>
      <c r="AI53" s="8">
        <v>3.4595801466324752E-2</v>
      </c>
      <c r="AJ53" s="45">
        <v>0.32214242836493279</v>
      </c>
      <c r="AK53" s="8">
        <v>1.2041909471981044E-2</v>
      </c>
      <c r="AL53" s="45">
        <v>0.20974382407561043</v>
      </c>
      <c r="AM53" s="8">
        <v>5.2209852176549098E-3</v>
      </c>
      <c r="AN53" s="44">
        <v>70.629396346237087</v>
      </c>
      <c r="AO53" s="50">
        <v>12.713715118700753</v>
      </c>
      <c r="AP53" s="44">
        <v>575.31580588522354</v>
      </c>
      <c r="AQ53" s="50">
        <v>15.179304817217503</v>
      </c>
      <c r="AR53" s="50"/>
      <c r="AS53" s="44"/>
      <c r="AT53" s="44" t="str">
        <f t="shared" si="0"/>
        <v/>
      </c>
      <c r="AU53" s="44"/>
      <c r="AV53" s="50"/>
      <c r="AW53" s="45">
        <v>99.522190999999992</v>
      </c>
      <c r="AX53" s="45">
        <v>8.1455574540794533</v>
      </c>
      <c r="AY53" s="44">
        <v>494.40577442365964</v>
      </c>
      <c r="AZ53" s="12" t="s">
        <v>178</v>
      </c>
      <c r="BA53" s="9" t="s">
        <v>178</v>
      </c>
      <c r="BB53" s="47" t="s">
        <v>178</v>
      </c>
      <c r="BC53" s="47" t="s">
        <v>178</v>
      </c>
      <c r="BD53" s="51" t="s">
        <v>178</v>
      </c>
      <c r="BE53" s="47" t="s">
        <v>178</v>
      </c>
      <c r="BF53" s="51" t="s">
        <v>178</v>
      </c>
      <c r="BG53" s="49" t="s">
        <v>178</v>
      </c>
      <c r="BH53" s="52" t="s">
        <v>178</v>
      </c>
      <c r="BI53" s="13">
        <v>68.525540503046528</v>
      </c>
      <c r="BJ53" s="44">
        <v>1146.5966671971989</v>
      </c>
      <c r="BK53" s="44">
        <v>150.75288823572464</v>
      </c>
      <c r="BL53" s="45">
        <v>0.748</v>
      </c>
      <c r="BM53" s="7">
        <v>0.33689839572192515</v>
      </c>
      <c r="BN53" s="143">
        <v>0.33689839572192515</v>
      </c>
      <c r="BO53" s="138"/>
      <c r="BP53" s="10" t="s">
        <v>178</v>
      </c>
      <c r="BQ53" s="9" t="s">
        <v>178</v>
      </c>
      <c r="BR53" s="53" t="s">
        <v>178</v>
      </c>
      <c r="BS53" s="54" t="s">
        <v>178</v>
      </c>
      <c r="BT53" s="53" t="s">
        <v>178</v>
      </c>
      <c r="BU53" s="54" t="s">
        <v>178</v>
      </c>
      <c r="BV53" s="12">
        <v>2.6269701177489271</v>
      </c>
      <c r="BW53" s="55">
        <v>2.8723598489115929</v>
      </c>
      <c r="BX53" s="32">
        <v>52.4724</v>
      </c>
      <c r="BY53" s="56">
        <v>2.34131</v>
      </c>
      <c r="BZ53" s="56">
        <v>15.298999999999999</v>
      </c>
      <c r="CA53" s="56">
        <v>6.4615299999999998</v>
      </c>
      <c r="CB53" s="56">
        <v>6.9439000000000002</v>
      </c>
      <c r="CC53" s="56">
        <v>0.106756</v>
      </c>
      <c r="CD53" s="56">
        <v>12.45</v>
      </c>
      <c r="CE53" s="56">
        <v>2.6543000000000001</v>
      </c>
      <c r="CF53" s="56">
        <v>0.42627300000000001</v>
      </c>
      <c r="CG53" s="56">
        <v>0.28108300000000003</v>
      </c>
      <c r="CH53" s="57">
        <v>93.640000000000015</v>
      </c>
      <c r="CI53" s="57">
        <v>762.75</v>
      </c>
      <c r="CJ53" s="57">
        <v>0</v>
      </c>
      <c r="CK53" s="134">
        <f t="shared" si="1"/>
        <v>762.75</v>
      </c>
      <c r="CL53" s="134">
        <f t="shared" si="2"/>
        <v>575.31580588522354</v>
      </c>
      <c r="CM53" s="134">
        <f t="shared" si="3"/>
        <v>0</v>
      </c>
      <c r="CN53" s="57"/>
      <c r="CO53" s="33">
        <v>99.522300000000001</v>
      </c>
      <c r="CP53" s="58">
        <v>4</v>
      </c>
      <c r="CQ53" s="59">
        <f t="shared" si="4"/>
        <v>0.75426523223234809</v>
      </c>
      <c r="CR53" s="59">
        <f t="shared" si="5"/>
        <v>0.75426523223234809</v>
      </c>
      <c r="CS53" s="59">
        <f t="shared" si="6"/>
        <v>32.579357667112305</v>
      </c>
    </row>
    <row r="54" spans="1:97" s="59" customFormat="1" ht="13" customHeight="1" x14ac:dyDescent="0.35">
      <c r="A54" s="41" t="s">
        <v>134</v>
      </c>
      <c r="B54" s="149"/>
      <c r="C54" s="149"/>
      <c r="D54" s="42">
        <v>8</v>
      </c>
      <c r="E54" s="67" t="s">
        <v>135</v>
      </c>
      <c r="F54" s="43">
        <v>43316</v>
      </c>
      <c r="G54" s="44">
        <v>93</v>
      </c>
      <c r="H54" s="45">
        <v>0.2</v>
      </c>
      <c r="I54" s="42" t="s">
        <v>70</v>
      </c>
      <c r="J54" s="46" t="s">
        <v>71</v>
      </c>
      <c r="K54" s="2" t="s">
        <v>72</v>
      </c>
      <c r="L54" s="47" t="s">
        <v>72</v>
      </c>
      <c r="M54" s="6" t="s">
        <v>72</v>
      </c>
      <c r="N54" s="60" t="s">
        <v>136</v>
      </c>
      <c r="O54" s="60"/>
      <c r="P54" s="48" t="s">
        <v>150</v>
      </c>
      <c r="Q54" s="10" t="s">
        <v>178</v>
      </c>
      <c r="R54" s="49">
        <v>89.234204208522328</v>
      </c>
      <c r="S54" s="49">
        <v>83.405402485660971</v>
      </c>
      <c r="T54" s="11">
        <v>47.458503794293485</v>
      </c>
      <c r="U54" s="8">
        <v>0.18537386499058625</v>
      </c>
      <c r="V54" s="45">
        <v>2.4333320302173904</v>
      </c>
      <c r="W54" s="8">
        <v>2.5913282789394053E-2</v>
      </c>
      <c r="X54" s="45">
        <v>11.352873645311156</v>
      </c>
      <c r="Y54" s="8">
        <v>6.8430467655741081E-2</v>
      </c>
      <c r="Z54" s="45">
        <v>11.539512720618553</v>
      </c>
      <c r="AA54" s="8">
        <v>0.22395078522286049</v>
      </c>
      <c r="AB54" s="45">
        <v>13.832363726411023</v>
      </c>
      <c r="AC54" s="8">
        <v>4.200805869528669E-2</v>
      </c>
      <c r="AD54" s="45">
        <v>0.13245353731492601</v>
      </c>
      <c r="AE54" s="8">
        <v>6.0542657557130265E-3</v>
      </c>
      <c r="AF54" s="45">
        <v>10.445767601881665</v>
      </c>
      <c r="AG54" s="8">
        <v>1.843594415591299E-2</v>
      </c>
      <c r="AH54" s="45">
        <v>2.0540332642701027</v>
      </c>
      <c r="AI54" s="8">
        <v>3.7224834041714214E-2</v>
      </c>
      <c r="AJ54" s="45">
        <v>0.41943620149726568</v>
      </c>
      <c r="AK54" s="8">
        <v>1.3044214204844064E-2</v>
      </c>
      <c r="AL54" s="45">
        <v>0.24985553629861043</v>
      </c>
      <c r="AM54" s="8">
        <v>5.4829298307512275E-3</v>
      </c>
      <c r="AN54" s="44">
        <v>141.48771466054592</v>
      </c>
      <c r="AO54" s="50">
        <v>13.532804700279906</v>
      </c>
      <c r="AP54" s="44">
        <v>677.1917041977423</v>
      </c>
      <c r="AQ54" s="50">
        <v>15.013340082063948</v>
      </c>
      <c r="AR54" s="50"/>
      <c r="AS54" s="44"/>
      <c r="AT54" s="44" t="str">
        <f t="shared" si="0"/>
        <v/>
      </c>
      <c r="AU54" s="44"/>
      <c r="AV54" s="50"/>
      <c r="AW54" s="45">
        <v>98.143764999999988</v>
      </c>
      <c r="AX54" s="45">
        <v>4.7862226471213072</v>
      </c>
      <c r="AY54" s="44">
        <v>990.41400262382149</v>
      </c>
      <c r="AZ54" s="12" t="s">
        <v>178</v>
      </c>
      <c r="BA54" s="9" t="s">
        <v>178</v>
      </c>
      <c r="BB54" s="47" t="s">
        <v>178</v>
      </c>
      <c r="BC54" s="47" t="s">
        <v>178</v>
      </c>
      <c r="BD54" s="51" t="s">
        <v>178</v>
      </c>
      <c r="BE54" s="47" t="s">
        <v>178</v>
      </c>
      <c r="BF54" s="51" t="s">
        <v>178</v>
      </c>
      <c r="BG54" s="49" t="s">
        <v>178</v>
      </c>
      <c r="BH54" s="52" t="s">
        <v>178</v>
      </c>
      <c r="BI54" s="13">
        <v>68.123716707914852</v>
      </c>
      <c r="BJ54" s="44">
        <v>1120.2404198575427</v>
      </c>
      <c r="BK54" s="44">
        <v>171.79009104331885</v>
      </c>
      <c r="BL54" s="45">
        <v>0.73499999999999999</v>
      </c>
      <c r="BM54" s="7">
        <v>0.36054421768707479</v>
      </c>
      <c r="BN54" s="143">
        <v>0.36054421768707479</v>
      </c>
      <c r="BO54" s="138"/>
      <c r="BP54" s="10" t="s">
        <v>178</v>
      </c>
      <c r="BQ54" s="9" t="s">
        <v>178</v>
      </c>
      <c r="BR54" s="53" t="s">
        <v>178</v>
      </c>
      <c r="BS54" s="54" t="s">
        <v>178</v>
      </c>
      <c r="BT54" s="53" t="s">
        <v>178</v>
      </c>
      <c r="BU54" s="54" t="s">
        <v>178</v>
      </c>
      <c r="BV54" s="12">
        <v>2.6533048504978538</v>
      </c>
      <c r="BW54" s="55">
        <v>2.9106736321111439</v>
      </c>
      <c r="BX54" s="32">
        <v>49.897399999999998</v>
      </c>
      <c r="BY54" s="56">
        <v>3.1726000000000001</v>
      </c>
      <c r="BZ54" s="56">
        <v>15.163399999999999</v>
      </c>
      <c r="CA54" s="56">
        <v>7.0117500000000001</v>
      </c>
      <c r="CB54" s="56">
        <v>5.1874799999999999</v>
      </c>
      <c r="CC54" s="56">
        <v>0.12328600000000001</v>
      </c>
      <c r="CD54" s="56">
        <v>13.8428</v>
      </c>
      <c r="CE54" s="56">
        <v>2.7442500000000001</v>
      </c>
      <c r="CF54" s="56">
        <v>0.55632899999999996</v>
      </c>
      <c r="CG54" s="56">
        <v>0.33552700000000002</v>
      </c>
      <c r="CH54" s="57">
        <v>188.28</v>
      </c>
      <c r="CI54" s="57">
        <v>901.15</v>
      </c>
      <c r="CJ54" s="57">
        <v>0</v>
      </c>
      <c r="CK54" s="134">
        <f t="shared" si="1"/>
        <v>901.15</v>
      </c>
      <c r="CL54" s="134">
        <f t="shared" si="2"/>
        <v>677.19170419774241</v>
      </c>
      <c r="CM54" s="134">
        <f t="shared" si="3"/>
        <v>0</v>
      </c>
      <c r="CN54" s="57"/>
      <c r="CO54" s="33">
        <v>98.143699999999995</v>
      </c>
      <c r="CP54" s="58">
        <v>2</v>
      </c>
      <c r="CQ54" s="59">
        <f t="shared" si="4"/>
        <v>0.75147500881955553</v>
      </c>
      <c r="CR54" s="59">
        <f t="shared" si="5"/>
        <v>0.75147500881955531</v>
      </c>
      <c r="CS54" s="59">
        <f t="shared" si="6"/>
        <v>33.071624240816334</v>
      </c>
    </row>
    <row r="55" spans="1:97" s="59" customFormat="1" ht="13" customHeight="1" x14ac:dyDescent="0.35">
      <c r="A55" s="41" t="s">
        <v>137</v>
      </c>
      <c r="B55" s="149"/>
      <c r="C55" s="149"/>
      <c r="D55" s="42">
        <v>8</v>
      </c>
      <c r="E55" s="67" t="s">
        <v>135</v>
      </c>
      <c r="F55" s="43">
        <v>43316</v>
      </c>
      <c r="G55" s="44">
        <v>93</v>
      </c>
      <c r="H55" s="45">
        <v>0.2</v>
      </c>
      <c r="I55" s="42" t="s">
        <v>70</v>
      </c>
      <c r="J55" s="46" t="s">
        <v>71</v>
      </c>
      <c r="K55" s="2" t="s">
        <v>72</v>
      </c>
      <c r="L55" s="47" t="s">
        <v>72</v>
      </c>
      <c r="M55" s="6" t="s">
        <v>72</v>
      </c>
      <c r="N55" s="60" t="s">
        <v>136</v>
      </c>
      <c r="O55" s="60"/>
      <c r="P55" s="48" t="s">
        <v>150</v>
      </c>
      <c r="Q55" s="10" t="s">
        <v>178</v>
      </c>
      <c r="R55" s="49">
        <v>88.672206441544006</v>
      </c>
      <c r="S55" s="49">
        <v>76.433205453653656</v>
      </c>
      <c r="T55" s="11">
        <v>48.154068594593511</v>
      </c>
      <c r="U55" s="8">
        <v>0.18422976179193962</v>
      </c>
      <c r="V55" s="45">
        <v>2.0586293205297168</v>
      </c>
      <c r="W55" s="8">
        <v>2.3515105139614793E-2</v>
      </c>
      <c r="X55" s="45">
        <v>12.507276675947359</v>
      </c>
      <c r="Y55" s="8">
        <v>6.739808689644429E-2</v>
      </c>
      <c r="Z55" s="45">
        <v>11.538155855464071</v>
      </c>
      <c r="AA55" s="8">
        <v>0.26943093882769814</v>
      </c>
      <c r="AB55" s="45">
        <v>13.27575136382541</v>
      </c>
      <c r="AC55" s="8">
        <v>5.9785089389255884E-2</v>
      </c>
      <c r="AD55" s="45">
        <v>0.10734568094380104</v>
      </c>
      <c r="AE55" s="8">
        <v>6.8895638832221894E-3</v>
      </c>
      <c r="AF55" s="45">
        <v>9.8426960349498316</v>
      </c>
      <c r="AG55" s="8">
        <v>1.7227769296933038E-2</v>
      </c>
      <c r="AH55" s="45">
        <v>1.8288894986967223</v>
      </c>
      <c r="AI55" s="8">
        <v>3.3204403293588348E-2</v>
      </c>
      <c r="AJ55" s="45">
        <v>0.37520826797179052</v>
      </c>
      <c r="AK55" s="8">
        <v>1.1355978396780618E-2</v>
      </c>
      <c r="AL55" s="45">
        <v>0.23876889780023031</v>
      </c>
      <c r="AM55" s="8">
        <v>5.0131679013238556E-3</v>
      </c>
      <c r="AN55" s="44">
        <v>311.8190434250119</v>
      </c>
      <c r="AO55" s="50">
        <v>13.510121330666806</v>
      </c>
      <c r="AP55" s="44">
        <v>420.27904935031472</v>
      </c>
      <c r="AQ55" s="50">
        <v>13.265225606739047</v>
      </c>
      <c r="AR55" s="50"/>
      <c r="AS55" s="44"/>
      <c r="AT55" s="44" t="str">
        <f t="shared" si="0"/>
        <v/>
      </c>
      <c r="AU55" s="44"/>
      <c r="AV55" s="50"/>
      <c r="AW55" s="45">
        <v>98.341461999999993</v>
      </c>
      <c r="AX55" s="45">
        <v>1.3478299616789953</v>
      </c>
      <c r="AY55" s="44">
        <v>2182.7333039750833</v>
      </c>
      <c r="AZ55" s="12" t="s">
        <v>178</v>
      </c>
      <c r="BA55" s="9" t="s">
        <v>178</v>
      </c>
      <c r="BB55" s="47" t="s">
        <v>178</v>
      </c>
      <c r="BC55" s="47" t="s">
        <v>178</v>
      </c>
      <c r="BD55" s="51" t="s">
        <v>178</v>
      </c>
      <c r="BE55" s="47" t="s">
        <v>178</v>
      </c>
      <c r="BF55" s="51" t="s">
        <v>178</v>
      </c>
      <c r="BG55" s="49" t="s">
        <v>178</v>
      </c>
      <c r="BH55" s="52" t="s">
        <v>178</v>
      </c>
      <c r="BI55" s="13">
        <v>67.227857455661152</v>
      </c>
      <c r="BJ55" s="44">
        <v>1063.5261215457626</v>
      </c>
      <c r="BK55" s="44">
        <v>217.31648086712812</v>
      </c>
      <c r="BL55" s="45">
        <v>0.68100000000000005</v>
      </c>
      <c r="BM55" s="7">
        <v>0.46842878120411147</v>
      </c>
      <c r="BN55" s="143">
        <v>0.46842878120411147</v>
      </c>
      <c r="BO55" s="138"/>
      <c r="BP55" s="10" t="s">
        <v>178</v>
      </c>
      <c r="BQ55" s="9" t="s">
        <v>178</v>
      </c>
      <c r="BR55" s="53" t="s">
        <v>178</v>
      </c>
      <c r="BS55" s="54" t="s">
        <v>178</v>
      </c>
      <c r="BT55" s="53" t="s">
        <v>178</v>
      </c>
      <c r="BU55" s="54" t="s">
        <v>178</v>
      </c>
      <c r="BV55" s="12">
        <v>2.597077299359063</v>
      </c>
      <c r="BW55" s="55">
        <v>2.8172300080803638</v>
      </c>
      <c r="BX55" s="32">
        <v>52.107199999999999</v>
      </c>
      <c r="BY55" s="56">
        <v>2.8829699999999998</v>
      </c>
      <c r="BZ55" s="56">
        <v>18.058700000000002</v>
      </c>
      <c r="CA55" s="56">
        <v>5.0756399999999999</v>
      </c>
      <c r="CB55" s="56">
        <v>2.4231199999999999</v>
      </c>
      <c r="CC55" s="56">
        <v>8.6803000000000005E-2</v>
      </c>
      <c r="CD55" s="56">
        <v>14.0746</v>
      </c>
      <c r="CE55" s="56">
        <v>2.6402700000000001</v>
      </c>
      <c r="CF55" s="56">
        <v>0.53756700000000002</v>
      </c>
      <c r="CG55" s="56">
        <v>0.34921200000000002</v>
      </c>
      <c r="CH55" s="57">
        <v>448.84</v>
      </c>
      <c r="CI55" s="57">
        <v>604.96</v>
      </c>
      <c r="CJ55" s="57">
        <v>0</v>
      </c>
      <c r="CK55" s="134">
        <f t="shared" si="1"/>
        <v>604.96</v>
      </c>
      <c r="CL55" s="134">
        <f t="shared" si="2"/>
        <v>420.27904935031466</v>
      </c>
      <c r="CM55" s="134">
        <f t="shared" si="3"/>
        <v>0</v>
      </c>
      <c r="CN55" s="57"/>
      <c r="CO55" s="33">
        <v>98.341499999999996</v>
      </c>
      <c r="CP55" s="58">
        <v>2</v>
      </c>
      <c r="CQ55" s="59">
        <f t="shared" si="4"/>
        <v>0.69472204666476234</v>
      </c>
      <c r="CR55" s="59">
        <f t="shared" si="5"/>
        <v>0.69472204666476245</v>
      </c>
      <c r="CS55" s="59">
        <f t="shared" si="6"/>
        <v>43.942459405286314</v>
      </c>
    </row>
    <row r="56" spans="1:97" s="61" customFormat="1" ht="13" customHeight="1" x14ac:dyDescent="0.35">
      <c r="A56" s="41" t="s">
        <v>138</v>
      </c>
      <c r="B56" s="149"/>
      <c r="C56" s="149"/>
      <c r="D56" s="42">
        <v>8</v>
      </c>
      <c r="E56" s="67" t="s">
        <v>135</v>
      </c>
      <c r="F56" s="43">
        <v>43316</v>
      </c>
      <c r="G56" s="44">
        <v>93</v>
      </c>
      <c r="H56" s="45">
        <v>0.2</v>
      </c>
      <c r="I56" s="42" t="s">
        <v>70</v>
      </c>
      <c r="J56" s="46" t="s">
        <v>71</v>
      </c>
      <c r="K56" s="2">
        <v>42.5</v>
      </c>
      <c r="L56" s="47">
        <v>35</v>
      </c>
      <c r="M56" s="6">
        <v>4.5287868708059231E-2</v>
      </c>
      <c r="N56" s="60" t="s">
        <v>136</v>
      </c>
      <c r="O56" s="60"/>
      <c r="P56" s="48" t="s">
        <v>150</v>
      </c>
      <c r="Q56" s="10" t="s">
        <v>178</v>
      </c>
      <c r="R56" s="49">
        <v>89.11873786125247</v>
      </c>
      <c r="S56" s="49">
        <v>84.168816611450296</v>
      </c>
      <c r="T56" s="11">
        <v>48.460208707751683</v>
      </c>
      <c r="U56" s="8">
        <v>0.1785635117348445</v>
      </c>
      <c r="V56" s="45">
        <v>1.9910342743933263</v>
      </c>
      <c r="W56" s="8">
        <v>2.3130542027623314E-2</v>
      </c>
      <c r="X56" s="45">
        <v>11.165949019172048</v>
      </c>
      <c r="Y56" s="8">
        <v>6.7554773182422242E-2</v>
      </c>
      <c r="Z56" s="45">
        <v>11.541776809373815</v>
      </c>
      <c r="AA56" s="8">
        <v>0.2271658282509359</v>
      </c>
      <c r="AB56" s="45">
        <v>14.041608652878743</v>
      </c>
      <c r="AC56" s="8">
        <v>4.662649548470589E-2</v>
      </c>
      <c r="AD56" s="45">
        <v>0.1219307783965671</v>
      </c>
      <c r="AE56" s="8">
        <v>6.2714730075939095E-3</v>
      </c>
      <c r="AF56" s="45">
        <v>10.011871692784787</v>
      </c>
      <c r="AG56" s="8">
        <v>1.8735515854858956E-2</v>
      </c>
      <c r="AH56" s="45">
        <v>1.9784899556282476</v>
      </c>
      <c r="AI56" s="8">
        <v>3.534601983079199E-2</v>
      </c>
      <c r="AJ56" s="45">
        <v>0.32113456038602034</v>
      </c>
      <c r="AK56" s="8">
        <v>1.14228044831148E-2</v>
      </c>
      <c r="AL56" s="45">
        <v>0.30407428686551302</v>
      </c>
      <c r="AM56" s="8">
        <v>8.1002957426677749E-3</v>
      </c>
      <c r="AN56" s="44">
        <v>87.78663837611488</v>
      </c>
      <c r="AO56" s="50">
        <v>10.633024893349351</v>
      </c>
      <c r="AP56" s="44">
        <v>531.42598531634735</v>
      </c>
      <c r="AQ56" s="50">
        <v>13.451906252414904</v>
      </c>
      <c r="AR56" s="50"/>
      <c r="AS56" s="44"/>
      <c r="AT56" s="44" t="str">
        <f t="shared" si="0"/>
        <v/>
      </c>
      <c r="AU56" s="44"/>
      <c r="AV56" s="50"/>
      <c r="AW56" s="45">
        <v>99.581537999999981</v>
      </c>
      <c r="AX56" s="45">
        <v>6.0536090132474936</v>
      </c>
      <c r="AY56" s="44">
        <v>614.50646863280417</v>
      </c>
      <c r="AZ56" s="12">
        <v>0.23193753772848058</v>
      </c>
      <c r="BA56" s="9">
        <v>1.7395315329636042E-2</v>
      </c>
      <c r="BB56" s="47" t="s">
        <v>107</v>
      </c>
      <c r="BC56" s="47">
        <v>388.90194175737236</v>
      </c>
      <c r="BD56" s="51">
        <v>126.14872488827783</v>
      </c>
      <c r="BE56" s="47">
        <v>72.2</v>
      </c>
      <c r="BF56" s="51">
        <v>25.75</v>
      </c>
      <c r="BG56" s="49">
        <v>3.1596412234574403</v>
      </c>
      <c r="BH56" s="52">
        <v>1.1711545475321876</v>
      </c>
      <c r="BI56" s="13">
        <v>68.444620852653031</v>
      </c>
      <c r="BJ56" s="44">
        <v>1116.0913048159589</v>
      </c>
      <c r="BK56" s="44">
        <v>180.14502910690385</v>
      </c>
      <c r="BL56" s="45">
        <v>0.71899999999999997</v>
      </c>
      <c r="BM56" s="7">
        <v>0.39082058414464549</v>
      </c>
      <c r="BN56" s="143">
        <v>0.39082058414464549</v>
      </c>
      <c r="BO56" s="138"/>
      <c r="BP56" s="10" t="s">
        <v>178</v>
      </c>
      <c r="BQ56" s="9" t="s">
        <v>178</v>
      </c>
      <c r="BR56" s="53" t="s">
        <v>178</v>
      </c>
      <c r="BS56" s="54" t="s">
        <v>178</v>
      </c>
      <c r="BT56" s="53" t="s">
        <v>178</v>
      </c>
      <c r="BU56" s="54" t="s">
        <v>178</v>
      </c>
      <c r="BV56" s="12">
        <v>2.6303888286400579</v>
      </c>
      <c r="BW56" s="55">
        <v>2.8704010038338161</v>
      </c>
      <c r="BX56" s="32">
        <v>52.33625</v>
      </c>
      <c r="BY56" s="56">
        <v>2.6880500000000001</v>
      </c>
      <c r="BZ56" s="56">
        <v>15.476400000000002</v>
      </c>
      <c r="CA56" s="56">
        <v>6.462955</v>
      </c>
      <c r="CB56" s="56">
        <v>5.0579150000000004</v>
      </c>
      <c r="CC56" s="56">
        <v>0.1152835</v>
      </c>
      <c r="CD56" s="56">
        <v>13.754950000000001</v>
      </c>
      <c r="CE56" s="56">
        <v>2.735595</v>
      </c>
      <c r="CF56" s="56">
        <v>0.4430615</v>
      </c>
      <c r="CG56" s="56">
        <v>0.42562</v>
      </c>
      <c r="CH56" s="57">
        <v>121.15500000000002</v>
      </c>
      <c r="CI56" s="57">
        <v>733.42500000000007</v>
      </c>
      <c r="CJ56" s="57">
        <v>0</v>
      </c>
      <c r="CK56" s="134">
        <f t="shared" si="1"/>
        <v>733.42500000000007</v>
      </c>
      <c r="CL56" s="134">
        <f t="shared" si="2"/>
        <v>531.42598531634724</v>
      </c>
      <c r="CM56" s="134">
        <f t="shared" si="3"/>
        <v>0</v>
      </c>
      <c r="CN56" s="57"/>
      <c r="CO56" s="33">
        <v>99.581549999999993</v>
      </c>
      <c r="CP56" s="58">
        <v>3</v>
      </c>
      <c r="CQ56" s="59">
        <f t="shared" si="4"/>
        <v>0.72458122550546711</v>
      </c>
      <c r="CR56" s="59">
        <f t="shared" si="5"/>
        <v>0.72458122550546722</v>
      </c>
      <c r="CS56" s="59">
        <f t="shared" si="6"/>
        <v>38.010752252433932</v>
      </c>
    </row>
    <row r="57" spans="1:97" s="59" customFormat="1" ht="13" customHeight="1" x14ac:dyDescent="0.35">
      <c r="A57" s="41" t="s">
        <v>139</v>
      </c>
      <c r="B57" s="149"/>
      <c r="C57" s="149"/>
      <c r="D57" s="42">
        <v>8</v>
      </c>
      <c r="E57" s="67" t="s">
        <v>135</v>
      </c>
      <c r="F57" s="43">
        <v>43316</v>
      </c>
      <c r="G57" s="44">
        <v>93</v>
      </c>
      <c r="H57" s="45">
        <v>0.2</v>
      </c>
      <c r="I57" s="42" t="s">
        <v>70</v>
      </c>
      <c r="J57" s="46" t="s">
        <v>71</v>
      </c>
      <c r="K57" s="2">
        <v>57.5</v>
      </c>
      <c r="L57" s="47">
        <v>47.5</v>
      </c>
      <c r="M57" s="3">
        <v>3.7987958838565726E-2</v>
      </c>
      <c r="N57" s="60" t="s">
        <v>136</v>
      </c>
      <c r="O57" s="60"/>
      <c r="P57" s="48" t="s">
        <v>150</v>
      </c>
      <c r="Q57" s="10" t="s">
        <v>178</v>
      </c>
      <c r="R57" s="49">
        <v>89.495163634758953</v>
      </c>
      <c r="S57" s="49">
        <v>83.981873366481977</v>
      </c>
      <c r="T57" s="11">
        <v>48.273734738542487</v>
      </c>
      <c r="U57" s="8">
        <v>0.17806587711801949</v>
      </c>
      <c r="V57" s="45">
        <v>1.9101172206420263</v>
      </c>
      <c r="W57" s="8">
        <v>2.2885496443956245E-2</v>
      </c>
      <c r="X57" s="45">
        <v>11.405010386764882</v>
      </c>
      <c r="Y57" s="8">
        <v>6.6715090908731456E-2</v>
      </c>
      <c r="Z57" s="45">
        <v>11.542486645881224</v>
      </c>
      <c r="AA57" s="8">
        <v>0.24204825346145842</v>
      </c>
      <c r="AB57" s="45">
        <v>14.409418560446113</v>
      </c>
      <c r="AC57" s="8">
        <v>5.1106533232169453E-2</v>
      </c>
      <c r="AD57" s="45">
        <v>0.12443106664544851</v>
      </c>
      <c r="AE57" s="8">
        <v>6.1268799552152359E-3</v>
      </c>
      <c r="AF57" s="45">
        <v>9.8541376972443917</v>
      </c>
      <c r="AG57" s="8">
        <v>1.835618916104988E-2</v>
      </c>
      <c r="AH57" s="45">
        <v>1.7545783873352157</v>
      </c>
      <c r="AI57" s="8">
        <v>3.4252440632961248E-2</v>
      </c>
      <c r="AJ57" s="45">
        <v>0.26692470748136538</v>
      </c>
      <c r="AK57" s="8">
        <v>1.0629969512031772E-2</v>
      </c>
      <c r="AL57" s="45">
        <v>0.40088879939400551</v>
      </c>
      <c r="AM57" s="8">
        <v>5.8053709262244424E-3</v>
      </c>
      <c r="AN57" s="44">
        <v>80.295968967208225</v>
      </c>
      <c r="AO57" s="50">
        <v>12.445393414103471</v>
      </c>
      <c r="AP57" s="44">
        <v>502.42192726136051</v>
      </c>
      <c r="AQ57" s="50">
        <v>13.577952584238266</v>
      </c>
      <c r="AR57" s="50"/>
      <c r="AS57" s="44"/>
      <c r="AT57" s="44" t="str">
        <f t="shared" si="0"/>
        <v/>
      </c>
      <c r="AU57" s="44"/>
      <c r="AV57" s="50"/>
      <c r="AW57" s="45">
        <v>99.047316000000009</v>
      </c>
      <c r="AX57" s="45">
        <v>6.2571251548946716</v>
      </c>
      <c r="AY57" s="44">
        <v>562.07178277045762</v>
      </c>
      <c r="AZ57" s="12">
        <v>0.21870465724276622</v>
      </c>
      <c r="BA57" s="9">
        <v>1.6402849293207466E-2</v>
      </c>
      <c r="BB57" s="47" t="s">
        <v>107</v>
      </c>
      <c r="BC57" s="47">
        <v>97.140185998254282</v>
      </c>
      <c r="BD57" s="51">
        <v>103.65375775422686</v>
      </c>
      <c r="BE57" s="47">
        <v>19.100000000000001</v>
      </c>
      <c r="BF57" s="51">
        <v>113.05</v>
      </c>
      <c r="BG57" s="49">
        <v>0.87371137413437994</v>
      </c>
      <c r="BH57" s="52">
        <v>4.7948469944372736</v>
      </c>
      <c r="BI57" s="13">
        <v>68.99908416868783</v>
      </c>
      <c r="BJ57" s="44">
        <v>1109.352681742532</v>
      </c>
      <c r="BK57" s="44">
        <v>194.27663132243492</v>
      </c>
      <c r="BL57" s="45">
        <v>0.70150000000000001</v>
      </c>
      <c r="BM57" s="7">
        <v>0.42551674982181042</v>
      </c>
      <c r="BN57" s="143">
        <v>0.42551674982181042</v>
      </c>
      <c r="BO57" s="138"/>
      <c r="BP57" s="10">
        <v>-0.71985723723944073</v>
      </c>
      <c r="BQ57" s="9">
        <v>0.46400479537338063</v>
      </c>
      <c r="BR57" s="53">
        <v>4.4315E-2</v>
      </c>
      <c r="BS57" s="54">
        <v>1.5726507200000002E-5</v>
      </c>
      <c r="BT57" s="53">
        <v>4.4131958404938866E-2</v>
      </c>
      <c r="BU57" s="54">
        <v>2.0477440329110204E-5</v>
      </c>
      <c r="BV57" s="12">
        <v>2.6252184639989751</v>
      </c>
      <c r="BW57" s="55">
        <v>2.8588542536273032</v>
      </c>
      <c r="BX57" s="32">
        <v>52.124650000000003</v>
      </c>
      <c r="BY57" s="56">
        <v>2.6237750000000002</v>
      </c>
      <c r="BZ57" s="56">
        <v>16.097349999999999</v>
      </c>
      <c r="CA57" s="56">
        <v>6.0884</v>
      </c>
      <c r="CB57" s="56">
        <v>4.6987199999999998</v>
      </c>
      <c r="CC57" s="56">
        <v>0.11916299999999999</v>
      </c>
      <c r="CD57" s="56">
        <v>13.7895</v>
      </c>
      <c r="CE57" s="56">
        <v>2.4797950000000002</v>
      </c>
      <c r="CF57" s="56">
        <v>0.3761835</v>
      </c>
      <c r="CG57" s="56">
        <v>0.56778850000000003</v>
      </c>
      <c r="CH57" s="57">
        <v>112.98</v>
      </c>
      <c r="CI57" s="57">
        <v>706.93000000000006</v>
      </c>
      <c r="CJ57" s="57">
        <v>0</v>
      </c>
      <c r="CK57" s="134">
        <f t="shared" si="1"/>
        <v>706.93000000000006</v>
      </c>
      <c r="CL57" s="134">
        <f t="shared" si="2"/>
        <v>502.42192726136051</v>
      </c>
      <c r="CM57" s="134">
        <f t="shared" si="3"/>
        <v>0</v>
      </c>
      <c r="CN57" s="57"/>
      <c r="CO57" s="33">
        <v>99.047300000000007</v>
      </c>
      <c r="CP57" s="58">
        <v>3</v>
      </c>
      <c r="CQ57" s="59">
        <f t="shared" si="4"/>
        <v>0.71070958547714835</v>
      </c>
      <c r="CR57" s="59">
        <f t="shared" si="5"/>
        <v>0.71070958547714835</v>
      </c>
      <c r="CS57" s="59">
        <f t="shared" si="6"/>
        <v>40.704448122594414</v>
      </c>
    </row>
    <row r="58" spans="1:97" s="124" customFormat="1" ht="19.75" customHeight="1" x14ac:dyDescent="0.35">
      <c r="A58" s="95" t="s">
        <v>140</v>
      </c>
      <c r="B58" s="149"/>
      <c r="C58" s="149"/>
      <c r="D58" s="96">
        <v>8</v>
      </c>
      <c r="E58" s="97" t="s">
        <v>135</v>
      </c>
      <c r="F58" s="98">
        <v>43316</v>
      </c>
      <c r="G58" s="99">
        <v>93</v>
      </c>
      <c r="H58" s="100">
        <v>0.2</v>
      </c>
      <c r="I58" s="96" t="s">
        <v>70</v>
      </c>
      <c r="J58" s="101" t="s">
        <v>71</v>
      </c>
      <c r="K58" s="102">
        <v>25</v>
      </c>
      <c r="L58" s="103">
        <v>25</v>
      </c>
      <c r="M58" s="104">
        <v>4.7856772742180781E-2</v>
      </c>
      <c r="N58" s="105" t="s">
        <v>141</v>
      </c>
      <c r="O58" s="105"/>
      <c r="P58" s="106" t="s">
        <v>150</v>
      </c>
      <c r="Q58" s="107" t="s">
        <v>178</v>
      </c>
      <c r="R58" s="108">
        <v>89.279066643612737</v>
      </c>
      <c r="S58" s="108">
        <v>79.77653845460398</v>
      </c>
      <c r="T58" s="109">
        <v>49.246977572655297</v>
      </c>
      <c r="U58" s="110">
        <v>0.17798300917555779</v>
      </c>
      <c r="V58" s="100">
        <v>1.8032606304112309</v>
      </c>
      <c r="W58" s="110">
        <v>2.0659596390495388E-2</v>
      </c>
      <c r="X58" s="100">
        <v>11.417640207467439</v>
      </c>
      <c r="Y58" s="110">
        <v>6.4660722552135827E-2</v>
      </c>
      <c r="Z58" s="100">
        <v>11.543075699287918</v>
      </c>
      <c r="AA58" s="110">
        <v>0.28049904810783627</v>
      </c>
      <c r="AB58" s="100">
        <v>14.121025927182437</v>
      </c>
      <c r="AC58" s="110">
        <v>6.5089315698495451E-2</v>
      </c>
      <c r="AD58" s="100">
        <v>9.9344909521820748E-2</v>
      </c>
      <c r="AE58" s="110">
        <v>6.899752328564256E-3</v>
      </c>
      <c r="AF58" s="100">
        <v>9.2912577501266504</v>
      </c>
      <c r="AG58" s="110">
        <v>1.6895594743140306E-2</v>
      </c>
      <c r="AH58" s="100">
        <v>1.9076229596058709</v>
      </c>
      <c r="AI58" s="110">
        <v>3.4567081839538182E-2</v>
      </c>
      <c r="AJ58" s="100">
        <v>0.30606260004197294</v>
      </c>
      <c r="AK58" s="110">
        <v>1.0629033793037651E-2</v>
      </c>
      <c r="AL58" s="100">
        <v>0.21976298166948224</v>
      </c>
      <c r="AM58" s="110">
        <v>5.0521092093015604E-3</v>
      </c>
      <c r="AN58" s="99">
        <v>133.75101064031264</v>
      </c>
      <c r="AO58" s="111">
        <v>11.535369287774829</v>
      </c>
      <c r="AP58" s="99">
        <v>450.56127209290804</v>
      </c>
      <c r="AQ58" s="111">
        <v>11.736034283101837</v>
      </c>
      <c r="AR58" s="111">
        <v>117.29900178194245</v>
      </c>
      <c r="AS58" s="99">
        <v>305.93660965829457</v>
      </c>
      <c r="AT58" s="44">
        <f t="shared" si="0"/>
        <v>38.340949751961865</v>
      </c>
      <c r="AU58" s="99"/>
      <c r="AV58" s="111"/>
      <c r="AW58" s="100">
        <v>98.06220399999998</v>
      </c>
      <c r="AX58" s="100">
        <v>3.3686569539618008</v>
      </c>
      <c r="AY58" s="99">
        <v>936.2570744821885</v>
      </c>
      <c r="AZ58" s="112" t="s">
        <v>178</v>
      </c>
      <c r="BA58" s="113" t="s">
        <v>178</v>
      </c>
      <c r="BB58" s="103" t="s">
        <v>178</v>
      </c>
      <c r="BC58" s="103">
        <v>490.96379209436901</v>
      </c>
      <c r="BD58" s="114">
        <v>145.3157822985394</v>
      </c>
      <c r="BE58" s="103">
        <v>92.4</v>
      </c>
      <c r="BF58" s="114">
        <v>30</v>
      </c>
      <c r="BG58" s="108">
        <v>3.9802462995187202</v>
      </c>
      <c r="BH58" s="115">
        <v>1.3594860600000001</v>
      </c>
      <c r="BI58" s="116">
        <v>68.56387924381211</v>
      </c>
      <c r="BJ58" s="99">
        <v>1068.9888466712414</v>
      </c>
      <c r="BK58" s="99">
        <v>228.84377446512553</v>
      </c>
      <c r="BL58" s="100">
        <v>0.66300000000000003</v>
      </c>
      <c r="BM58" s="117">
        <v>0.50829562594268474</v>
      </c>
      <c r="BN58" s="145">
        <v>0.50829562594268474</v>
      </c>
      <c r="BO58" s="140"/>
      <c r="BP58" s="107" t="s">
        <v>178</v>
      </c>
      <c r="BQ58" s="113" t="s">
        <v>178</v>
      </c>
      <c r="BR58" s="118" t="s">
        <v>178</v>
      </c>
      <c r="BS58" s="119" t="s">
        <v>178</v>
      </c>
      <c r="BT58" s="118" t="s">
        <v>178</v>
      </c>
      <c r="BU58" s="119" t="s">
        <v>178</v>
      </c>
      <c r="BV58" s="112">
        <v>2.5771996145665121</v>
      </c>
      <c r="BW58" s="120">
        <v>2.7871567843923968</v>
      </c>
      <c r="BX58" s="121">
        <v>53.953499999999998</v>
      </c>
      <c r="BY58" s="100">
        <v>2.5848300000000002</v>
      </c>
      <c r="BZ58" s="100">
        <v>16.883299999999998</v>
      </c>
      <c r="CA58" s="100">
        <v>4.6201699999999999</v>
      </c>
      <c r="CB58" s="100">
        <v>2.68275</v>
      </c>
      <c r="CC58" s="100">
        <v>8.0845E-2</v>
      </c>
      <c r="CD58" s="100">
        <v>13.5966</v>
      </c>
      <c r="CE58" s="100">
        <v>2.8188900000000001</v>
      </c>
      <c r="CF58" s="100">
        <v>0.45413500000000001</v>
      </c>
      <c r="CG58" s="100">
        <v>0.32237700000000002</v>
      </c>
      <c r="CH58" s="99">
        <v>197.14</v>
      </c>
      <c r="CI58" s="99">
        <v>664.19312000667003</v>
      </c>
      <c r="CJ58" s="99">
        <v>450.93</v>
      </c>
      <c r="CK58" s="134">
        <f t="shared" si="1"/>
        <v>450.93</v>
      </c>
      <c r="CL58" s="134">
        <f t="shared" si="2"/>
        <v>305.93660965829457</v>
      </c>
      <c r="CM58" s="134">
        <f t="shared" si="3"/>
        <v>213.26312000667002</v>
      </c>
      <c r="CN58" s="99"/>
      <c r="CO58" s="122">
        <v>98.062200000000004</v>
      </c>
      <c r="CP58" s="123">
        <v>3</v>
      </c>
      <c r="CQ58" s="59">
        <f t="shared" si="4"/>
        <v>0.67845698813184874</v>
      </c>
      <c r="CR58" s="59">
        <f t="shared" si="5"/>
        <v>0.67835883649078355</v>
      </c>
      <c r="CS58" s="59">
        <f t="shared" si="6"/>
        <v>47.414605103855891</v>
      </c>
    </row>
    <row r="59" spans="1:97" s="124" customFormat="1" ht="19.75" customHeight="1" x14ac:dyDescent="0.35">
      <c r="A59" s="95" t="s">
        <v>142</v>
      </c>
      <c r="B59" s="149"/>
      <c r="C59" s="149"/>
      <c r="D59" s="96">
        <v>8</v>
      </c>
      <c r="E59" s="97" t="s">
        <v>135</v>
      </c>
      <c r="F59" s="98">
        <v>43316</v>
      </c>
      <c r="G59" s="99">
        <v>93</v>
      </c>
      <c r="H59" s="100">
        <v>0.2</v>
      </c>
      <c r="I59" s="96" t="s">
        <v>70</v>
      </c>
      <c r="J59" s="101" t="s">
        <v>71</v>
      </c>
      <c r="K59" s="102">
        <v>30</v>
      </c>
      <c r="L59" s="103">
        <v>32.5</v>
      </c>
      <c r="M59" s="104">
        <v>3.8409154430368048E-2</v>
      </c>
      <c r="N59" s="105" t="s">
        <v>141</v>
      </c>
      <c r="O59" s="105"/>
      <c r="P59" s="106" t="s">
        <v>150</v>
      </c>
      <c r="Q59" s="107" t="s">
        <v>178</v>
      </c>
      <c r="R59" s="108">
        <v>89.417265064899098</v>
      </c>
      <c r="S59" s="108">
        <v>79.560078303646534</v>
      </c>
      <c r="T59" s="109">
        <v>48.9254133340336</v>
      </c>
      <c r="U59" s="110">
        <v>0.1772161644161365</v>
      </c>
      <c r="V59" s="100">
        <v>1.9207687962041375</v>
      </c>
      <c r="W59" s="110">
        <v>2.1347424401012782E-2</v>
      </c>
      <c r="X59" s="100">
        <v>11.434294495271653</v>
      </c>
      <c r="Y59" s="110">
        <v>6.465155924927507E-2</v>
      </c>
      <c r="Z59" s="100">
        <v>11.54267643361546</v>
      </c>
      <c r="AA59" s="110">
        <v>0.26938644541064771</v>
      </c>
      <c r="AB59" s="100">
        <v>14.271292085067419</v>
      </c>
      <c r="AC59" s="110">
        <v>6.370205291551119E-2</v>
      </c>
      <c r="AD59" s="100">
        <v>0.10537132894536803</v>
      </c>
      <c r="AE59" s="110">
        <v>6.5217265881498745E-3</v>
      </c>
      <c r="AF59" s="100">
        <v>9.4181897347836099</v>
      </c>
      <c r="AG59" s="110">
        <v>1.6971106992593323E-2</v>
      </c>
      <c r="AH59" s="100">
        <v>1.8746061187614051</v>
      </c>
      <c r="AI59" s="110">
        <v>3.4285608609086721E-2</v>
      </c>
      <c r="AJ59" s="100">
        <v>0.27998667405483513</v>
      </c>
      <c r="AK59" s="110">
        <v>1.0417380185556034E-2</v>
      </c>
      <c r="AL59" s="100">
        <v>0.18665778270322342</v>
      </c>
      <c r="AM59" s="110">
        <v>4.9959328856083157E-3</v>
      </c>
      <c r="AN59" s="99">
        <v>58.13223850792658</v>
      </c>
      <c r="AO59" s="111">
        <v>11.399150649019324</v>
      </c>
      <c r="AP59" s="99">
        <v>514.41307591447685</v>
      </c>
      <c r="AQ59" s="111">
        <v>11.752894646620421</v>
      </c>
      <c r="AR59" s="111">
        <v>133.92216341200375</v>
      </c>
      <c r="AS59" s="99">
        <v>349.29992708474515</v>
      </c>
      <c r="AT59" s="44">
        <f t="shared" si="0"/>
        <v>38.340163575102132</v>
      </c>
      <c r="AU59" s="99"/>
      <c r="AV59" s="111"/>
      <c r="AW59" s="100">
        <v>98.818872999999996</v>
      </c>
      <c r="AX59" s="100">
        <v>8.8490154364919977</v>
      </c>
      <c r="AY59" s="99">
        <v>406.92566955548602</v>
      </c>
      <c r="AZ59" s="112" t="s">
        <v>178</v>
      </c>
      <c r="BA59" s="113" t="s">
        <v>178</v>
      </c>
      <c r="BB59" s="103" t="s">
        <v>178</v>
      </c>
      <c r="BC59" s="103">
        <v>55.068613415475653</v>
      </c>
      <c r="BD59" s="114">
        <v>126.84392136609043</v>
      </c>
      <c r="BE59" s="103">
        <v>11.2</v>
      </c>
      <c r="BF59" s="114">
        <v>128</v>
      </c>
      <c r="BG59" s="108">
        <v>0.51588255760384005</v>
      </c>
      <c r="BH59" s="115">
        <v>5.37063161856</v>
      </c>
      <c r="BI59" s="116">
        <v>68.792321357680706</v>
      </c>
      <c r="BJ59" s="99">
        <v>1072.0587859972861</v>
      </c>
      <c r="BK59" s="99">
        <v>228.79418491256911</v>
      </c>
      <c r="BL59" s="100">
        <v>0.66500000000000004</v>
      </c>
      <c r="BM59" s="117">
        <v>0.50375939849624052</v>
      </c>
      <c r="BN59" s="145">
        <v>0.50375939849624052</v>
      </c>
      <c r="BO59" s="140"/>
      <c r="BP59" s="107" t="s">
        <v>178</v>
      </c>
      <c r="BQ59" s="113" t="s">
        <v>178</v>
      </c>
      <c r="BR59" s="118" t="s">
        <v>178</v>
      </c>
      <c r="BS59" s="119" t="s">
        <v>178</v>
      </c>
      <c r="BT59" s="118" t="s">
        <v>178</v>
      </c>
      <c r="BU59" s="119" t="s">
        <v>178</v>
      </c>
      <c r="BV59" s="112">
        <v>2.5877446100928769</v>
      </c>
      <c r="BW59" s="120">
        <v>2.8028245409822179</v>
      </c>
      <c r="BX59" s="121">
        <v>53.7849</v>
      </c>
      <c r="BY59" s="100">
        <v>2.7629299999999999</v>
      </c>
      <c r="BZ59" s="100">
        <v>16.979399999999998</v>
      </c>
      <c r="CA59" s="100">
        <v>4.9818800000000003</v>
      </c>
      <c r="CB59" s="100">
        <v>2.8543799999999999</v>
      </c>
      <c r="CC59" s="100">
        <v>8.9972999999999997E-2</v>
      </c>
      <c r="CD59" s="100">
        <v>13.833500000000001</v>
      </c>
      <c r="CE59" s="100">
        <v>2.78017</v>
      </c>
      <c r="CF59" s="100">
        <v>0.41574</v>
      </c>
      <c r="CG59" s="100">
        <v>0.275669</v>
      </c>
      <c r="CH59" s="99">
        <v>86.08</v>
      </c>
      <c r="CI59" s="99">
        <v>761.84908402867393</v>
      </c>
      <c r="CJ59" s="99">
        <v>517.23</v>
      </c>
      <c r="CK59" s="134">
        <f t="shared" si="1"/>
        <v>517.23</v>
      </c>
      <c r="CL59" s="134">
        <f t="shared" si="2"/>
        <v>349.29992708474521</v>
      </c>
      <c r="CM59" s="134">
        <f t="shared" si="3"/>
        <v>244.61908402867391</v>
      </c>
      <c r="CN59" s="99"/>
      <c r="CO59" s="122">
        <v>98.818899999999999</v>
      </c>
      <c r="CP59" s="123">
        <v>3</v>
      </c>
      <c r="CQ59" s="59">
        <f t="shared" si="4"/>
        <v>0.67532804958093151</v>
      </c>
      <c r="CR59" s="59">
        <f t="shared" si="5"/>
        <v>0.67521650507768505</v>
      </c>
      <c r="CS59" s="59">
        <f t="shared" si="6"/>
        <v>48.100645123440501</v>
      </c>
    </row>
    <row r="60" spans="1:97" s="124" customFormat="1" ht="13" customHeight="1" x14ac:dyDescent="0.35">
      <c r="A60" s="95" t="s">
        <v>143</v>
      </c>
      <c r="B60" s="149"/>
      <c r="C60" s="149"/>
      <c r="D60" s="96">
        <v>8</v>
      </c>
      <c r="E60" s="97" t="s">
        <v>135</v>
      </c>
      <c r="F60" s="98">
        <v>43316</v>
      </c>
      <c r="G60" s="99">
        <v>93</v>
      </c>
      <c r="H60" s="100">
        <v>0.2</v>
      </c>
      <c r="I60" s="96" t="s">
        <v>70</v>
      </c>
      <c r="J60" s="101" t="s">
        <v>71</v>
      </c>
      <c r="K60" s="102">
        <v>30</v>
      </c>
      <c r="L60" s="103">
        <v>26.5</v>
      </c>
      <c r="M60" s="104">
        <v>4.5430089776834506E-2</v>
      </c>
      <c r="N60" s="105">
        <v>2</v>
      </c>
      <c r="O60" s="46">
        <f>N60</f>
        <v>2</v>
      </c>
      <c r="P60" s="101" t="s">
        <v>151</v>
      </c>
      <c r="Q60" s="107" t="s">
        <v>178</v>
      </c>
      <c r="R60" s="108">
        <v>89.417265064899098</v>
      </c>
      <c r="S60" s="108">
        <v>78.091630524481985</v>
      </c>
      <c r="T60" s="109">
        <v>48.518978204736939</v>
      </c>
      <c r="U60" s="110">
        <v>0.17649214992776904</v>
      </c>
      <c r="V60" s="100">
        <v>1.8726376679016099</v>
      </c>
      <c r="W60" s="110">
        <v>2.2078772632093558E-2</v>
      </c>
      <c r="X60" s="100">
        <v>11.726565460573585</v>
      </c>
      <c r="Y60" s="110">
        <v>6.5521480917027267E-2</v>
      </c>
      <c r="Z60" s="100">
        <v>11.545925171065392</v>
      </c>
      <c r="AA60" s="110">
        <v>0.25582190942277877</v>
      </c>
      <c r="AB60" s="100">
        <v>14.266568642491578</v>
      </c>
      <c r="AC60" s="110">
        <v>6.5559020217155123E-2</v>
      </c>
      <c r="AD60" s="100">
        <v>0.10436994504917868</v>
      </c>
      <c r="AE60" s="110">
        <v>6.4908086305864414E-3</v>
      </c>
      <c r="AF60" s="100">
        <v>9.4173804263605074</v>
      </c>
      <c r="AG60" s="110">
        <v>1.751303150988132E-2</v>
      </c>
      <c r="AH60" s="100">
        <v>1.9900538560819359</v>
      </c>
      <c r="AI60" s="110">
        <v>3.5243256775054257E-2</v>
      </c>
      <c r="AJ60" s="100">
        <v>0.28199956306556934</v>
      </c>
      <c r="AK60" s="110">
        <v>1.0541256467216209E-2</v>
      </c>
      <c r="AL60" s="100">
        <v>0.23583593352458646</v>
      </c>
      <c r="AM60" s="110">
        <v>5.2029416146393698E-3</v>
      </c>
      <c r="AN60" s="99">
        <v>86.460844550042481</v>
      </c>
      <c r="AO60" s="111">
        <v>11.627427296778812</v>
      </c>
      <c r="AP60" s="99">
        <v>457.11959820338154</v>
      </c>
      <c r="AQ60" s="111">
        <v>12.424122575903263</v>
      </c>
      <c r="AR60" s="111">
        <v>119.00639465782274</v>
      </c>
      <c r="AS60" s="99">
        <v>310.39044694142666</v>
      </c>
      <c r="AT60" s="44">
        <f t="shared" si="0"/>
        <v>38.340869002414976</v>
      </c>
      <c r="AU60" s="99"/>
      <c r="AV60" s="111"/>
      <c r="AW60" s="100">
        <v>99.698686000000009</v>
      </c>
      <c r="AX60" s="100">
        <v>5.2870128736575817</v>
      </c>
      <c r="AY60" s="99">
        <v>605.22591185029739</v>
      </c>
      <c r="AZ60" s="112" t="s">
        <v>178</v>
      </c>
      <c r="BA60" s="113" t="s">
        <v>178</v>
      </c>
      <c r="BB60" s="103" t="s">
        <v>178</v>
      </c>
      <c r="BC60" s="103">
        <v>81.908169558760562</v>
      </c>
      <c r="BD60" s="114">
        <v>106.92251656929177</v>
      </c>
      <c r="BE60" s="103">
        <v>15.6</v>
      </c>
      <c r="BF60" s="114">
        <v>160.44999999999999</v>
      </c>
      <c r="BG60" s="108">
        <v>0.71578635992448003</v>
      </c>
      <c r="BH60" s="115">
        <v>6.5848510870377028</v>
      </c>
      <c r="BI60" s="116">
        <v>68.779171583097934</v>
      </c>
      <c r="BJ60" s="99">
        <v>1072.0776691480166</v>
      </c>
      <c r="BK60" s="99">
        <v>228.68036056606411</v>
      </c>
      <c r="BL60" s="100">
        <v>0.67100000000000004</v>
      </c>
      <c r="BM60" s="117">
        <v>0.49031296572280181</v>
      </c>
      <c r="BN60" s="145">
        <v>0.49031296572280181</v>
      </c>
      <c r="BO60" s="140"/>
      <c r="BP60" s="107" t="s">
        <v>178</v>
      </c>
      <c r="BQ60" s="113" t="s">
        <v>178</v>
      </c>
      <c r="BR60" s="118" t="s">
        <v>178</v>
      </c>
      <c r="BS60" s="119" t="s">
        <v>178</v>
      </c>
      <c r="BT60" s="118" t="s">
        <v>178</v>
      </c>
      <c r="BU60" s="119" t="s">
        <v>178</v>
      </c>
      <c r="BV60" s="112">
        <v>2.596938800349931</v>
      </c>
      <c r="BW60" s="120">
        <v>2.8170176909376941</v>
      </c>
      <c r="BX60" s="121">
        <v>53.4681</v>
      </c>
      <c r="BY60" s="100">
        <v>2.6984599999999999</v>
      </c>
      <c r="BZ60" s="100">
        <v>17.4251</v>
      </c>
      <c r="CA60" s="100">
        <v>5.4904200000000003</v>
      </c>
      <c r="CB60" s="100">
        <v>2.8807299999999998</v>
      </c>
      <c r="CC60" s="100">
        <v>9.2785999999999993E-2</v>
      </c>
      <c r="CD60" s="100">
        <v>13.847799999999999</v>
      </c>
      <c r="CE60" s="100">
        <v>2.9616099999999999</v>
      </c>
      <c r="CF60" s="100">
        <v>0.42278900000000003</v>
      </c>
      <c r="CG60" s="100">
        <v>0.35213499999999998</v>
      </c>
      <c r="CH60" s="99">
        <v>128.01</v>
      </c>
      <c r="CI60" s="99">
        <v>676.88986827016436</v>
      </c>
      <c r="CJ60" s="99">
        <v>459.55</v>
      </c>
      <c r="CK60" s="134">
        <f t="shared" si="1"/>
        <v>459.55</v>
      </c>
      <c r="CL60" s="134">
        <f t="shared" si="2"/>
        <v>310.39044694142666</v>
      </c>
      <c r="CM60" s="134">
        <f t="shared" si="3"/>
        <v>217.33986827016435</v>
      </c>
      <c r="CN60" s="99"/>
      <c r="CO60" s="122">
        <v>99.698599999999999</v>
      </c>
      <c r="CP60" s="123">
        <v>3</v>
      </c>
      <c r="CQ60" s="59">
        <f t="shared" si="4"/>
        <v>0.67542258065809302</v>
      </c>
      <c r="CR60" s="59">
        <f t="shared" si="5"/>
        <v>0.67532344570554748</v>
      </c>
      <c r="CS60" s="59">
        <f t="shared" si="6"/>
        <v>48.07719269323534</v>
      </c>
    </row>
    <row r="61" spans="1:97" s="124" customFormat="1" ht="13" customHeight="1" x14ac:dyDescent="0.35">
      <c r="A61" s="95" t="s">
        <v>144</v>
      </c>
      <c r="B61" s="149"/>
      <c r="C61" s="149"/>
      <c r="D61" s="96">
        <v>8</v>
      </c>
      <c r="E61" s="97" t="s">
        <v>135</v>
      </c>
      <c r="F61" s="98">
        <v>43316</v>
      </c>
      <c r="G61" s="99">
        <v>93</v>
      </c>
      <c r="H61" s="100">
        <v>0.2</v>
      </c>
      <c r="I61" s="96" t="s">
        <v>70</v>
      </c>
      <c r="J61" s="101" t="s">
        <v>71</v>
      </c>
      <c r="K61" s="102">
        <v>65</v>
      </c>
      <c r="L61" s="103">
        <v>52.5</v>
      </c>
      <c r="M61" s="104">
        <v>4.0399046388273213E-2</v>
      </c>
      <c r="N61" s="105">
        <v>3.2</v>
      </c>
      <c r="O61" s="46">
        <f>N61</f>
        <v>3.2</v>
      </c>
      <c r="P61" s="101" t="s">
        <v>151</v>
      </c>
      <c r="Q61" s="107" t="s">
        <v>178</v>
      </c>
      <c r="R61" s="108">
        <v>89.27682654397988</v>
      </c>
      <c r="S61" s="108">
        <v>80.242563028552524</v>
      </c>
      <c r="T61" s="109">
        <v>49.097176578197512</v>
      </c>
      <c r="U61" s="110">
        <v>0.17740037327117217</v>
      </c>
      <c r="V61" s="100">
        <v>1.729098913503277</v>
      </c>
      <c r="W61" s="110">
        <v>2.1626358840859537E-2</v>
      </c>
      <c r="X61" s="100">
        <v>11.484508395897562</v>
      </c>
      <c r="Y61" s="110">
        <v>6.5628912298860365E-2</v>
      </c>
      <c r="Z61" s="100">
        <v>11.543717238553796</v>
      </c>
      <c r="AA61" s="110">
        <v>0.24645605429967588</v>
      </c>
      <c r="AB61" s="100">
        <v>14.111775346304745</v>
      </c>
      <c r="AC61" s="110">
        <v>5.8264556932069569E-2</v>
      </c>
      <c r="AD61" s="100">
        <v>0.11841768531247049</v>
      </c>
      <c r="AE61" s="110">
        <v>6.2867001790908074E-3</v>
      </c>
      <c r="AF61" s="100">
        <v>9.4573581897010328</v>
      </c>
      <c r="AG61" s="110">
        <v>1.7720252040042826E-2</v>
      </c>
      <c r="AH61" s="100">
        <v>1.9348245532410431</v>
      </c>
      <c r="AI61" s="110">
        <v>3.5232574667153418E-2</v>
      </c>
      <c r="AJ61" s="100">
        <v>0.26894864121815332</v>
      </c>
      <c r="AK61" s="110">
        <v>1.0264640051003795E-2</v>
      </c>
      <c r="AL61" s="100">
        <v>0.20672917944380442</v>
      </c>
      <c r="AM61" s="110">
        <v>5.1852019517274472E-3</v>
      </c>
      <c r="AN61" s="99">
        <v>83.878110806482624</v>
      </c>
      <c r="AO61" s="111">
        <v>12.105540585923992</v>
      </c>
      <c r="AP61" s="99">
        <v>458.09636712657999</v>
      </c>
      <c r="AQ61" s="111">
        <v>13.442213317952657</v>
      </c>
      <c r="AR61" s="111">
        <v>32.721169080469998</v>
      </c>
      <c r="AS61" s="99">
        <v>390.5746754595225</v>
      </c>
      <c r="AT61" s="44">
        <f t="shared" si="0"/>
        <v>8.377698590409782</v>
      </c>
      <c r="AU61" s="99"/>
      <c r="AV61" s="111"/>
      <c r="AW61" s="100">
        <v>100.08023999999999</v>
      </c>
      <c r="AX61" s="100">
        <v>5.4614530861748429</v>
      </c>
      <c r="AY61" s="99">
        <v>587.1467756453784</v>
      </c>
      <c r="AZ61" s="112" t="s">
        <v>178</v>
      </c>
      <c r="BA61" s="113" t="s">
        <v>178</v>
      </c>
      <c r="BB61" s="103" t="s">
        <v>178</v>
      </c>
      <c r="BC61" s="103">
        <v>263.14772888689168</v>
      </c>
      <c r="BD61" s="114">
        <v>112.42427775495854</v>
      </c>
      <c r="BE61" s="103">
        <v>50.7</v>
      </c>
      <c r="BF61" s="114">
        <v>24.4</v>
      </c>
      <c r="BG61" s="108">
        <v>2.2578548905325397</v>
      </c>
      <c r="BH61" s="115">
        <v>1.11104559617152</v>
      </c>
      <c r="BI61" s="116">
        <v>68.548554960983111</v>
      </c>
      <c r="BJ61" s="99">
        <v>1084.6802111985344</v>
      </c>
      <c r="BK61" s="99">
        <v>212.9664732621909</v>
      </c>
      <c r="BL61" s="100">
        <v>0.68700000000000006</v>
      </c>
      <c r="BM61" s="117">
        <v>0.45560407569141192</v>
      </c>
      <c r="BN61" s="145">
        <v>0.45560407569141192</v>
      </c>
      <c r="BO61" s="140"/>
      <c r="BP61" s="107">
        <v>-1.1257478514722363</v>
      </c>
      <c r="BQ61" s="113">
        <v>0.55645365604827579</v>
      </c>
      <c r="BR61" s="118">
        <v>4.4297000000000003E-2</v>
      </c>
      <c r="BS61" s="119">
        <v>2.0790353980000001E-5</v>
      </c>
      <c r="BT61" s="118">
        <v>4.4114032753324546E-2</v>
      </c>
      <c r="BU61" s="119">
        <v>2.454741480862083E-5</v>
      </c>
      <c r="BV61" s="112">
        <v>2.6018076961452632</v>
      </c>
      <c r="BW61" s="120">
        <v>2.8214977182038519</v>
      </c>
      <c r="BX61" s="121">
        <v>54.159599999999998</v>
      </c>
      <c r="BY61" s="100">
        <v>2.4517799999999998</v>
      </c>
      <c r="BZ61" s="100">
        <v>16.727399999999999</v>
      </c>
      <c r="CA61" s="100">
        <v>5.8867200000000004</v>
      </c>
      <c r="CB61" s="100">
        <v>3.51925</v>
      </c>
      <c r="CC61" s="100">
        <v>0.109668</v>
      </c>
      <c r="CD61" s="100">
        <v>13.643000000000001</v>
      </c>
      <c r="CE61" s="100">
        <v>2.8143199999999999</v>
      </c>
      <c r="CF61" s="100">
        <v>0.395422</v>
      </c>
      <c r="CG61" s="100">
        <v>0.30420700000000001</v>
      </c>
      <c r="CH61" s="99">
        <v>121.75999999999999</v>
      </c>
      <c r="CI61" s="99">
        <v>665.03144936635874</v>
      </c>
      <c r="CJ61" s="99">
        <v>566.97</v>
      </c>
      <c r="CK61" s="134">
        <f t="shared" si="1"/>
        <v>566.97</v>
      </c>
      <c r="CL61" s="134">
        <f t="shared" si="2"/>
        <v>390.5746754595225</v>
      </c>
      <c r="CM61" s="134">
        <f t="shared" si="3"/>
        <v>98.061449366358715</v>
      </c>
      <c r="CN61" s="99"/>
      <c r="CO61" s="122">
        <v>100.08</v>
      </c>
      <c r="CP61" s="123">
        <v>3</v>
      </c>
      <c r="CQ61" s="59">
        <f t="shared" si="4"/>
        <v>0.68888067350922</v>
      </c>
      <c r="CR61" s="59">
        <f t="shared" si="5"/>
        <v>0.68883414094634732</v>
      </c>
      <c r="CS61" s="59">
        <f t="shared" si="6"/>
        <v>45.172827616552347</v>
      </c>
    </row>
    <row r="62" spans="1:97" s="124" customFormat="1" ht="13" customHeight="1" x14ac:dyDescent="0.35">
      <c r="A62" s="95" t="s">
        <v>145</v>
      </c>
      <c r="B62" s="149"/>
      <c r="C62" s="149"/>
      <c r="D62" s="96">
        <v>8</v>
      </c>
      <c r="E62" s="97" t="s">
        <v>135</v>
      </c>
      <c r="F62" s="98">
        <v>43316</v>
      </c>
      <c r="G62" s="99">
        <v>93</v>
      </c>
      <c r="H62" s="100">
        <v>0.2</v>
      </c>
      <c r="I62" s="96" t="s">
        <v>70</v>
      </c>
      <c r="J62" s="101" t="s">
        <v>71</v>
      </c>
      <c r="K62" s="102">
        <v>42.5</v>
      </c>
      <c r="L62" s="103">
        <v>36</v>
      </c>
      <c r="M62" s="104">
        <v>4.3353575436579403E-2</v>
      </c>
      <c r="N62" s="105">
        <v>2.2999999999999998</v>
      </c>
      <c r="O62" s="46">
        <f>N62</f>
        <v>2.2999999999999998</v>
      </c>
      <c r="P62" s="101" t="s">
        <v>151</v>
      </c>
      <c r="Q62" s="107" t="s">
        <v>178</v>
      </c>
      <c r="R62" s="108">
        <v>89.408227878290262</v>
      </c>
      <c r="S62" s="108">
        <v>81.239066603282055</v>
      </c>
      <c r="T62" s="109">
        <v>48.745475495617455</v>
      </c>
      <c r="U62" s="110">
        <v>0.17798971667945251</v>
      </c>
      <c r="V62" s="100">
        <v>1.7251039132227042</v>
      </c>
      <c r="W62" s="110">
        <v>2.1296062787951639E-2</v>
      </c>
      <c r="X62" s="100">
        <v>11.710434882720032</v>
      </c>
      <c r="Y62" s="110">
        <v>6.5956682389944038E-2</v>
      </c>
      <c r="Z62" s="100">
        <v>11.541838339717463</v>
      </c>
      <c r="AA62" s="110">
        <v>0.26991743141263258</v>
      </c>
      <c r="AB62" s="100">
        <v>14.264471799038695</v>
      </c>
      <c r="AC62" s="110">
        <v>6.2218345158893011E-2</v>
      </c>
      <c r="AD62" s="100">
        <v>0.11139414448383952</v>
      </c>
      <c r="AE62" s="110">
        <v>6.4644584109295206E-3</v>
      </c>
      <c r="AF62" s="100">
        <v>9.3942395181371339</v>
      </c>
      <c r="AG62" s="110">
        <v>1.7635805847398843E-2</v>
      </c>
      <c r="AH62" s="100">
        <v>1.9830164819825846</v>
      </c>
      <c r="AI62" s="110">
        <v>3.539287817042517E-2</v>
      </c>
      <c r="AJ62" s="100">
        <v>0.28199778918881907</v>
      </c>
      <c r="AK62" s="110">
        <v>1.0395735699330139E-2</v>
      </c>
      <c r="AL62" s="100">
        <v>0.20171372109235808</v>
      </c>
      <c r="AM62" s="110">
        <v>5.1499933559532116E-3</v>
      </c>
      <c r="AN62" s="99">
        <v>72.094102175114088</v>
      </c>
      <c r="AO62" s="111">
        <v>11.931429721777032</v>
      </c>
      <c r="AP62" s="99">
        <v>413.95367808099445</v>
      </c>
      <c r="AQ62" s="111">
        <v>12.46166107759756</v>
      </c>
      <c r="AR62" s="111">
        <v>57.569716819211145</v>
      </c>
      <c r="AS62" s="99">
        <v>331.04504581407525</v>
      </c>
      <c r="AT62" s="44">
        <f t="shared" si="0"/>
        <v>17.390297044814865</v>
      </c>
      <c r="AU62" s="99"/>
      <c r="AV62" s="111"/>
      <c r="AW62" s="100">
        <v>98.141759000000022</v>
      </c>
      <c r="AX62" s="100">
        <v>5.7418521847392618</v>
      </c>
      <c r="AY62" s="99">
        <v>504.65871522579863</v>
      </c>
      <c r="AZ62" s="112" t="s">
        <v>178</v>
      </c>
      <c r="BA62" s="113" t="s">
        <v>178</v>
      </c>
      <c r="BB62" s="103" t="s">
        <v>178</v>
      </c>
      <c r="BC62" s="103">
        <v>265.29589014950744</v>
      </c>
      <c r="BD62" s="114">
        <v>122.2477450207227</v>
      </c>
      <c r="BE62" s="103">
        <v>48.9</v>
      </c>
      <c r="BF62" s="114">
        <v>25.8</v>
      </c>
      <c r="BG62" s="108">
        <v>2.1809458481368198</v>
      </c>
      <c r="BH62" s="115">
        <v>1.1733781433793602</v>
      </c>
      <c r="BI62" s="116">
        <v>68.783617245597327</v>
      </c>
      <c r="BJ62" s="99">
        <v>1078.7812986518818</v>
      </c>
      <c r="BK62" s="99">
        <v>221.93458450879598</v>
      </c>
      <c r="BL62" s="100">
        <v>0.67</v>
      </c>
      <c r="BM62" s="117">
        <v>0.49253731343283569</v>
      </c>
      <c r="BN62" s="145">
        <v>0.49253731343283569</v>
      </c>
      <c r="BO62" s="140"/>
      <c r="BP62" s="107" t="s">
        <v>178</v>
      </c>
      <c r="BQ62" s="113" t="s">
        <v>178</v>
      </c>
      <c r="BR62" s="118" t="s">
        <v>178</v>
      </c>
      <c r="BS62" s="119" t="s">
        <v>178</v>
      </c>
      <c r="BT62" s="118" t="s">
        <v>178</v>
      </c>
      <c r="BU62" s="119" t="s">
        <v>178</v>
      </c>
      <c r="BV62" s="112">
        <v>2.5898839192683498</v>
      </c>
      <c r="BW62" s="120">
        <v>2.8069368180023502</v>
      </c>
      <c r="BX62" s="121">
        <v>53.049300000000002</v>
      </c>
      <c r="BY62" s="100">
        <v>2.44645</v>
      </c>
      <c r="BZ62" s="100">
        <v>17.139900000000001</v>
      </c>
      <c r="CA62" s="100">
        <v>4.9624300000000003</v>
      </c>
      <c r="CB62" s="100">
        <v>3.1630600000000002</v>
      </c>
      <c r="CC62" s="100">
        <v>9.9068000000000003E-2</v>
      </c>
      <c r="CD62" s="100">
        <v>13.6069</v>
      </c>
      <c r="CE62" s="100">
        <v>2.903</v>
      </c>
      <c r="CF62" s="100">
        <v>0.417466</v>
      </c>
      <c r="CG62" s="100">
        <v>0.29534199999999999</v>
      </c>
      <c r="CH62" s="99">
        <v>105.22999999999999</v>
      </c>
      <c r="CI62" s="99">
        <v>604.26522079354754</v>
      </c>
      <c r="CJ62" s="99">
        <v>483.20000000000005</v>
      </c>
      <c r="CK62" s="134">
        <f t="shared" si="1"/>
        <v>483.20000000000005</v>
      </c>
      <c r="CL62" s="134">
        <f t="shared" si="2"/>
        <v>331.04504581407519</v>
      </c>
      <c r="CM62" s="134">
        <f t="shared" si="3"/>
        <v>121.0652207935475</v>
      </c>
      <c r="CN62" s="99"/>
      <c r="CO62" s="122">
        <v>98.141800000000003</v>
      </c>
      <c r="CP62" s="123">
        <v>3</v>
      </c>
      <c r="CQ62" s="59">
        <f t="shared" si="4"/>
        <v>0.68510978024436087</v>
      </c>
      <c r="CR62" s="59">
        <f t="shared" si="5"/>
        <v>0.68505295991944126</v>
      </c>
      <c r="CS62" s="59">
        <f t="shared" si="6"/>
        <v>45.974115653422601</v>
      </c>
    </row>
    <row r="63" spans="1:97" s="124" customFormat="1" ht="13" customHeight="1" x14ac:dyDescent="0.35">
      <c r="A63" s="95" t="s">
        <v>146</v>
      </c>
      <c r="B63" s="149"/>
      <c r="C63" s="149"/>
      <c r="D63" s="96">
        <v>8</v>
      </c>
      <c r="E63" s="97" t="s">
        <v>135</v>
      </c>
      <c r="F63" s="98">
        <v>43316</v>
      </c>
      <c r="G63" s="99">
        <v>93</v>
      </c>
      <c r="H63" s="100">
        <v>0.2</v>
      </c>
      <c r="I63" s="96" t="s">
        <v>70</v>
      </c>
      <c r="J63" s="101" t="s">
        <v>71</v>
      </c>
      <c r="K63" s="102">
        <v>107.5</v>
      </c>
      <c r="L63" s="103">
        <v>70</v>
      </c>
      <c r="M63" s="104">
        <v>1.199170978165991E-2</v>
      </c>
      <c r="N63" s="105">
        <v>5.4</v>
      </c>
      <c r="O63" s="46">
        <f>N63</f>
        <v>5.4</v>
      </c>
      <c r="P63" s="101" t="s">
        <v>151</v>
      </c>
      <c r="Q63" s="107" t="s">
        <v>178</v>
      </c>
      <c r="R63" s="108">
        <v>89.599747308476509</v>
      </c>
      <c r="S63" s="108">
        <v>78.167526112048492</v>
      </c>
      <c r="T63" s="109">
        <v>48.175468979404492</v>
      </c>
      <c r="U63" s="110">
        <v>0.17582793615289177</v>
      </c>
      <c r="V63" s="100">
        <v>1.9685161224923278</v>
      </c>
      <c r="W63" s="110">
        <v>2.1941474404523983E-2</v>
      </c>
      <c r="X63" s="100">
        <v>11.84922293916126</v>
      </c>
      <c r="Y63" s="110">
        <v>6.4893335856381171E-2</v>
      </c>
      <c r="Z63" s="100">
        <v>11.542206663176218</v>
      </c>
      <c r="AA63" s="110">
        <v>0.2783668607578198</v>
      </c>
      <c r="AB63" s="100">
        <v>14.60133289022979</v>
      </c>
      <c r="AC63" s="110">
        <v>7.2722814539762884E-2</v>
      </c>
      <c r="AD63" s="100">
        <v>0.10434540098838026</v>
      </c>
      <c r="AE63" s="110">
        <v>6.6547009898146429E-3</v>
      </c>
      <c r="AF63" s="100">
        <v>9.199451746754411</v>
      </c>
      <c r="AG63" s="110">
        <v>1.7117603854220866E-2</v>
      </c>
      <c r="AH63" s="100">
        <v>1.8842371447709436</v>
      </c>
      <c r="AI63" s="110">
        <v>3.387029321954458E-2</v>
      </c>
      <c r="AJ63" s="100">
        <v>0.39129525370642604</v>
      </c>
      <c r="AK63" s="110">
        <v>1.1894593122167939E-2</v>
      </c>
      <c r="AL63" s="100">
        <v>0.22775390408040697</v>
      </c>
      <c r="AM63" s="110">
        <v>4.9232194921637086E-3</v>
      </c>
      <c r="AN63" s="99">
        <v>133.9759762649546</v>
      </c>
      <c r="AO63" s="111">
        <v>11.914470171644785</v>
      </c>
      <c r="AP63" s="99">
        <v>517.7664735122803</v>
      </c>
      <c r="AQ63" s="111">
        <v>12.418107654077614</v>
      </c>
      <c r="AR63" s="111">
        <v>25.361334898502275</v>
      </c>
      <c r="AS63" s="99">
        <v>427.71357608839435</v>
      </c>
      <c r="AT63" s="44">
        <f t="shared" si="0"/>
        <v>5.929513655012185</v>
      </c>
      <c r="AU63" s="99"/>
      <c r="AV63" s="111"/>
      <c r="AW63" s="100">
        <v>98.965724999999992</v>
      </c>
      <c r="AX63" s="100">
        <v>3.8646217623996333</v>
      </c>
      <c r="AY63" s="99">
        <v>937.83183385468215</v>
      </c>
      <c r="AZ63" s="112">
        <v>9.8868933419766158E-2</v>
      </c>
      <c r="BA63" s="113">
        <v>7.4151700064824617E-3</v>
      </c>
      <c r="BB63" s="103" t="s">
        <v>107</v>
      </c>
      <c r="BC63" s="103">
        <v>47.50664277208692</v>
      </c>
      <c r="BD63" s="114">
        <v>32.505097009883301</v>
      </c>
      <c r="BE63" s="103">
        <v>8.9</v>
      </c>
      <c r="BF63" s="114">
        <v>10.75</v>
      </c>
      <c r="BG63" s="108">
        <v>0.41077305848082002</v>
      </c>
      <c r="BH63" s="115">
        <v>0.49535102860093755</v>
      </c>
      <c r="BI63" s="116">
        <v>69.281897214450211</v>
      </c>
      <c r="BJ63" s="99">
        <v>1064.1522451333531</v>
      </c>
      <c r="BK63" s="99">
        <v>243.33454596026581</v>
      </c>
      <c r="BL63" s="100">
        <v>0.65</v>
      </c>
      <c r="BM63" s="117">
        <v>0.53846153846153832</v>
      </c>
      <c r="BN63" s="145">
        <v>0.53846153846153832</v>
      </c>
      <c r="BO63" s="140"/>
      <c r="BP63" s="107">
        <v>-1.0355499371982324</v>
      </c>
      <c r="BQ63" s="113">
        <v>0.68536768477182586</v>
      </c>
      <c r="BR63" s="118">
        <v>4.4301E-2</v>
      </c>
      <c r="BS63" s="119">
        <v>2.7322198739999999E-5</v>
      </c>
      <c r="BT63" s="118">
        <v>4.4118016231461062E-2</v>
      </c>
      <c r="BU63" s="119">
        <v>3.02370626412823E-5</v>
      </c>
      <c r="BV63" s="112">
        <v>2.584614986353019</v>
      </c>
      <c r="BW63" s="120">
        <v>2.8014026710818491</v>
      </c>
      <c r="BX63" s="121">
        <v>53.065100000000001</v>
      </c>
      <c r="BY63" s="100">
        <v>2.8980399999999999</v>
      </c>
      <c r="BZ63" s="100">
        <v>18.025099999999998</v>
      </c>
      <c r="CA63" s="100">
        <v>4.6854699999999996</v>
      </c>
      <c r="CB63" s="100">
        <v>2.4693299999999998</v>
      </c>
      <c r="CC63" s="100">
        <v>9.0911000000000006E-2</v>
      </c>
      <c r="CD63" s="100">
        <v>13.8384</v>
      </c>
      <c r="CE63" s="100">
        <v>2.8644400000000001</v>
      </c>
      <c r="CF63" s="100">
        <v>0.59362400000000004</v>
      </c>
      <c r="CG63" s="100">
        <v>0.35007300000000002</v>
      </c>
      <c r="CH63" s="99">
        <v>203.30999999999997</v>
      </c>
      <c r="CI63" s="99">
        <v>785.78704319245708</v>
      </c>
      <c r="CJ63" s="99">
        <v>649.06000000000006</v>
      </c>
      <c r="CK63" s="134">
        <f t="shared" si="1"/>
        <v>649.06000000000006</v>
      </c>
      <c r="CL63" s="134">
        <f t="shared" si="2"/>
        <v>427.71357608839435</v>
      </c>
      <c r="CM63" s="134">
        <f t="shared" si="3"/>
        <v>136.72704319245702</v>
      </c>
      <c r="CN63" s="99"/>
      <c r="CO63" s="122">
        <v>98.965800000000002</v>
      </c>
      <c r="CP63" s="123">
        <v>3</v>
      </c>
      <c r="CQ63" s="59">
        <f t="shared" si="4"/>
        <v>0.65897386387759882</v>
      </c>
      <c r="CR63" s="59">
        <f t="shared" si="5"/>
        <v>0.65891449597937379</v>
      </c>
      <c r="CS63" s="59">
        <f t="shared" si="6"/>
        <v>51.764759479703912</v>
      </c>
    </row>
    <row r="64" spans="1:97" s="124" customFormat="1" ht="13" customHeight="1" x14ac:dyDescent="0.35">
      <c r="A64" s="95" t="s">
        <v>147</v>
      </c>
      <c r="B64" s="149"/>
      <c r="C64" s="149"/>
      <c r="D64" s="96">
        <v>8</v>
      </c>
      <c r="E64" s="97" t="s">
        <v>135</v>
      </c>
      <c r="F64" s="98">
        <v>43316</v>
      </c>
      <c r="G64" s="99">
        <v>93</v>
      </c>
      <c r="H64" s="100">
        <v>0.2</v>
      </c>
      <c r="I64" s="96" t="s">
        <v>70</v>
      </c>
      <c r="J64" s="101" t="s">
        <v>71</v>
      </c>
      <c r="K64" s="102">
        <v>74</v>
      </c>
      <c r="L64" s="103">
        <v>55</v>
      </c>
      <c r="M64" s="104">
        <v>8.3695327011411632E-3</v>
      </c>
      <c r="N64" s="105">
        <v>3.2</v>
      </c>
      <c r="O64" s="46">
        <f>N64</f>
        <v>3.2</v>
      </c>
      <c r="P64" s="101" t="s">
        <v>151</v>
      </c>
      <c r="Q64" s="107" t="s">
        <v>178</v>
      </c>
      <c r="R64" s="108">
        <v>89.448132667257809</v>
      </c>
      <c r="S64" s="108">
        <v>78.298425783469071</v>
      </c>
      <c r="T64" s="109">
        <v>48.475333195318619</v>
      </c>
      <c r="U64" s="110">
        <v>0.1755800806001038</v>
      </c>
      <c r="V64" s="100">
        <v>1.8732731785577352</v>
      </c>
      <c r="W64" s="110">
        <v>2.1983422732328589E-2</v>
      </c>
      <c r="X64" s="100">
        <v>11.88981637167068</v>
      </c>
      <c r="Y64" s="110">
        <v>6.4878328708149385E-2</v>
      </c>
      <c r="Z64" s="100">
        <v>11.540647080755797</v>
      </c>
      <c r="AA64" s="110">
        <v>0.28598185091996098</v>
      </c>
      <c r="AB64" s="100">
        <v>14.271793086130275</v>
      </c>
      <c r="AC64" s="110">
        <v>7.2716783824865822E-2</v>
      </c>
      <c r="AD64" s="100">
        <v>9.9332643105096818E-2</v>
      </c>
      <c r="AE64" s="110">
        <v>7.1891503784098287E-3</v>
      </c>
      <c r="AF64" s="100">
        <v>9.178737566923493</v>
      </c>
      <c r="AG64" s="110">
        <v>1.7089616113727842E-2</v>
      </c>
      <c r="AH64" s="100">
        <v>2.0087267827919577</v>
      </c>
      <c r="AI64" s="110">
        <v>3.4778292026546836E-2</v>
      </c>
      <c r="AJ64" s="100">
        <v>0.37927009185582422</v>
      </c>
      <c r="AK64" s="110">
        <v>1.1351326287189704E-2</v>
      </c>
      <c r="AL64" s="100">
        <v>0.22876608715113209</v>
      </c>
      <c r="AM64" s="110">
        <v>4.9989507832091072E-3</v>
      </c>
      <c r="AN64" s="99">
        <v>142.96393419062585</v>
      </c>
      <c r="AO64" s="111">
        <v>11.695421971545693</v>
      </c>
      <c r="AP64" s="99">
        <v>447.82437784868733</v>
      </c>
      <c r="AQ64" s="111">
        <v>12.333639003476794</v>
      </c>
      <c r="AR64" s="111">
        <v>23.049784153976553</v>
      </c>
      <c r="AS64" s="99">
        <v>400.07522320325137</v>
      </c>
      <c r="AT64" s="44">
        <f t="shared" si="0"/>
        <v>5.7613625681254703</v>
      </c>
      <c r="AU64" s="99"/>
      <c r="AV64" s="111"/>
      <c r="AW64" s="100">
        <v>99.541288000000023</v>
      </c>
      <c r="AX64" s="100">
        <v>3.1324290310279612</v>
      </c>
      <c r="AY64" s="99">
        <v>1000.7475393343809</v>
      </c>
      <c r="AZ64" s="112" t="s">
        <v>178</v>
      </c>
      <c r="BA64" s="113" t="s">
        <v>178</v>
      </c>
      <c r="BB64" s="103" t="s">
        <v>178</v>
      </c>
      <c r="BC64" s="103">
        <v>46.162175835601907</v>
      </c>
      <c r="BD64" s="114">
        <v>22.720161948198403</v>
      </c>
      <c r="BE64" s="103">
        <v>8.6999999999999993</v>
      </c>
      <c r="BF64" s="114">
        <v>5.15</v>
      </c>
      <c r="BG64" s="108">
        <v>0.40161301126733995</v>
      </c>
      <c r="BH64" s="115">
        <v>0.2384835693802575</v>
      </c>
      <c r="BI64" s="116">
        <v>68.796849598626736</v>
      </c>
      <c r="BJ64" s="99">
        <v>1061.7787820065178</v>
      </c>
      <c r="BK64" s="99">
        <v>239.08425902470071</v>
      </c>
      <c r="BL64" s="100">
        <v>0.65300000000000002</v>
      </c>
      <c r="BM64" s="117">
        <v>0.53139356814701366</v>
      </c>
      <c r="BN64" s="145">
        <v>0.53139356814701366</v>
      </c>
      <c r="BO64" s="140"/>
      <c r="BP64" s="107" t="s">
        <v>178</v>
      </c>
      <c r="BQ64" s="113" t="s">
        <v>178</v>
      </c>
      <c r="BR64" s="118" t="s">
        <v>178</v>
      </c>
      <c r="BS64" s="119" t="s">
        <v>178</v>
      </c>
      <c r="BT64" s="118" t="s">
        <v>178</v>
      </c>
      <c r="BU64" s="119" t="s">
        <v>178</v>
      </c>
      <c r="BV64" s="112">
        <v>2.5761424411713412</v>
      </c>
      <c r="BW64" s="120">
        <v>2.7894504858034121</v>
      </c>
      <c r="BX64" s="121">
        <v>53.840400000000002</v>
      </c>
      <c r="BY64" s="100">
        <v>2.7608999999999999</v>
      </c>
      <c r="BZ64" s="100">
        <v>18.129899999999999</v>
      </c>
      <c r="CA64" s="100">
        <v>4.4553099999999999</v>
      </c>
      <c r="CB64" s="100">
        <v>2.3661500000000002</v>
      </c>
      <c r="CC64" s="100">
        <v>7.9279000000000002E-2</v>
      </c>
      <c r="CD64" s="100">
        <v>13.835599999999999</v>
      </c>
      <c r="CE64" s="100">
        <v>3.06358</v>
      </c>
      <c r="CF64" s="100">
        <v>0.57708800000000005</v>
      </c>
      <c r="CG64" s="100">
        <v>0.35057899999999997</v>
      </c>
      <c r="CH64" s="99">
        <v>217.2</v>
      </c>
      <c r="CI64" s="99">
        <v>680.39608688022702</v>
      </c>
      <c r="CJ64" s="99">
        <v>607.82000000000005</v>
      </c>
      <c r="CK64" s="134">
        <f t="shared" si="1"/>
        <v>607.82000000000005</v>
      </c>
      <c r="CL64" s="134">
        <f t="shared" si="2"/>
        <v>400.07522320325143</v>
      </c>
      <c r="CM64" s="134">
        <f t="shared" si="3"/>
        <v>72.576086880226967</v>
      </c>
      <c r="CN64" s="99"/>
      <c r="CO64" s="122">
        <v>99.541300000000007</v>
      </c>
      <c r="CP64" s="123">
        <v>3</v>
      </c>
      <c r="CQ64" s="59">
        <f t="shared" si="4"/>
        <v>0.65821332500288143</v>
      </c>
      <c r="CR64" s="59">
        <f t="shared" si="5"/>
        <v>0.65818188329398741</v>
      </c>
      <c r="CS64" s="59">
        <f t="shared" si="6"/>
        <v>51.933686627064766</v>
      </c>
    </row>
    <row r="65" spans="1:97" s="124" customFormat="1" ht="13" customHeight="1" x14ac:dyDescent="0.35">
      <c r="A65" s="95" t="s">
        <v>148</v>
      </c>
      <c r="B65" s="149"/>
      <c r="C65" s="149"/>
      <c r="D65" s="96">
        <v>8</v>
      </c>
      <c r="E65" s="97" t="s">
        <v>135</v>
      </c>
      <c r="F65" s="98">
        <v>43316</v>
      </c>
      <c r="G65" s="99">
        <v>93</v>
      </c>
      <c r="H65" s="100">
        <v>0.2</v>
      </c>
      <c r="I65" s="96" t="s">
        <v>70</v>
      </c>
      <c r="J65" s="101" t="s">
        <v>71</v>
      </c>
      <c r="K65" s="102">
        <v>53.5</v>
      </c>
      <c r="L65" s="103">
        <v>32.5</v>
      </c>
      <c r="M65" s="104">
        <v>7.9526706447773293E-2</v>
      </c>
      <c r="N65" s="105" t="s">
        <v>136</v>
      </c>
      <c r="O65" s="105"/>
      <c r="P65" s="106" t="s">
        <v>150</v>
      </c>
      <c r="Q65" s="107" t="s">
        <v>178</v>
      </c>
      <c r="R65" s="108">
        <v>89.288719259208463</v>
      </c>
      <c r="S65" s="108">
        <v>80.141121985976014</v>
      </c>
      <c r="T65" s="109">
        <v>48.429437243866509</v>
      </c>
      <c r="U65" s="110">
        <v>0.17744909026932018</v>
      </c>
      <c r="V65" s="100">
        <v>2.0852524935818693</v>
      </c>
      <c r="W65" s="110">
        <v>2.3158709931095561E-2</v>
      </c>
      <c r="X65" s="100">
        <v>11.681126877545598</v>
      </c>
      <c r="Y65" s="110">
        <v>6.6318896979652486E-2</v>
      </c>
      <c r="Z65" s="100">
        <v>11.546157454837822</v>
      </c>
      <c r="AA65" s="110">
        <v>0.25223446921902332</v>
      </c>
      <c r="AB65" s="100">
        <v>14.121614877733812</v>
      </c>
      <c r="AC65" s="110">
        <v>5.9869927827565873E-2</v>
      </c>
      <c r="AD65" s="100">
        <v>0.11138740461385348</v>
      </c>
      <c r="AE65" s="110">
        <v>6.7858209377401075E-3</v>
      </c>
      <c r="AF65" s="100">
        <v>9.6585925171922486</v>
      </c>
      <c r="AG65" s="110">
        <v>1.7948755646548697E-2</v>
      </c>
      <c r="AH65" s="100">
        <v>1.8439131169185206</v>
      </c>
      <c r="AI65" s="110">
        <v>3.4500628569759821E-2</v>
      </c>
      <c r="AJ65" s="100">
        <v>0.28749992271954072</v>
      </c>
      <c r="AK65" s="110">
        <v>1.0855148957117835E-2</v>
      </c>
      <c r="AL65" s="100">
        <v>0.18464218422476611</v>
      </c>
      <c r="AM65" s="110">
        <v>5.2763535206253398E-3</v>
      </c>
      <c r="AN65" s="99">
        <v>111.62455543042115</v>
      </c>
      <c r="AO65" s="111">
        <v>12.325806659737964</v>
      </c>
      <c r="AP65" s="99">
        <v>392.13451222401977</v>
      </c>
      <c r="AQ65" s="111">
        <v>12.734587891200656</v>
      </c>
      <c r="AR65" s="114" t="s">
        <v>178</v>
      </c>
      <c r="AS65" s="99"/>
      <c r="AT65" s="44" t="e">
        <f t="shared" si="0"/>
        <v>#VALUE!</v>
      </c>
      <c r="AU65" s="99"/>
      <c r="AV65" s="111"/>
      <c r="AW65" s="100">
        <v>98.933223999999981</v>
      </c>
      <c r="AX65" s="100">
        <v>3.5129771465781889</v>
      </c>
      <c r="AY65" s="99">
        <v>781.37188801294803</v>
      </c>
      <c r="AZ65" s="112">
        <v>0.2727119015168139</v>
      </c>
      <c r="BA65" s="113">
        <v>2.0453392613761043E-2</v>
      </c>
      <c r="BB65" s="103" t="s">
        <v>107</v>
      </c>
      <c r="BC65" s="103">
        <v>526.1862833514341</v>
      </c>
      <c r="BD65" s="114">
        <v>231.32476566830312</v>
      </c>
      <c r="BE65" s="103">
        <v>96.7</v>
      </c>
      <c r="BF65" s="114">
        <v>45.9</v>
      </c>
      <c r="BG65" s="108">
        <v>4.1518177630641402</v>
      </c>
      <c r="BH65" s="115">
        <v>2.0522624290666198</v>
      </c>
      <c r="BI65" s="116">
        <v>68.559024330690605</v>
      </c>
      <c r="BJ65" s="99">
        <v>1082.0300760238038</v>
      </c>
      <c r="BK65" s="99">
        <v>215.81438301864591</v>
      </c>
      <c r="BL65" s="100">
        <v>0.68250000000000011</v>
      </c>
      <c r="BM65" s="117">
        <v>0.46520146520146488</v>
      </c>
      <c r="BN65" s="145">
        <v>0.46520146520146488</v>
      </c>
      <c r="BO65" s="140"/>
      <c r="BP65" s="107">
        <v>-1.6218363799791469</v>
      </c>
      <c r="BQ65" s="113">
        <v>0.57894583142941169</v>
      </c>
      <c r="BR65" s="118">
        <v>4.4275000000000002E-2</v>
      </c>
      <c r="BS65" s="119">
        <v>2.1951545000000001E-5</v>
      </c>
      <c r="BT65" s="118">
        <v>4.4092123623573697E-2</v>
      </c>
      <c r="BU65" s="119">
        <v>2.5526951170738282E-5</v>
      </c>
      <c r="BV65" s="112">
        <v>2.6074559993947681</v>
      </c>
      <c r="BW65" s="120">
        <v>2.8327988888117051</v>
      </c>
      <c r="BX65" s="121">
        <v>52.692450000000001</v>
      </c>
      <c r="BY65" s="100">
        <v>2.9376899999999999</v>
      </c>
      <c r="BZ65" s="100">
        <v>16.928849999999997</v>
      </c>
      <c r="CA65" s="100">
        <v>5.6369449999999999</v>
      </c>
      <c r="CB65" s="100">
        <v>3.3484750000000001</v>
      </c>
      <c r="CC65" s="100">
        <v>9.59985E-2</v>
      </c>
      <c r="CD65" s="100">
        <v>13.8582</v>
      </c>
      <c r="CE65" s="100">
        <v>2.676955</v>
      </c>
      <c r="CF65" s="100">
        <v>0.41929949999999999</v>
      </c>
      <c r="CG65" s="100">
        <v>0.26559149999999998</v>
      </c>
      <c r="CH65" s="99">
        <v>161.245</v>
      </c>
      <c r="CI65" s="99">
        <v>566.45000000000005</v>
      </c>
      <c r="CJ65" s="99">
        <v>0</v>
      </c>
      <c r="CK65" s="134">
        <f t="shared" si="1"/>
        <v>566.45000000000005</v>
      </c>
      <c r="CL65" s="134">
        <f t="shared" si="2"/>
        <v>392.13451222401977</v>
      </c>
      <c r="CM65" s="134">
        <f t="shared" si="3"/>
        <v>0</v>
      </c>
      <c r="CN65" s="99"/>
      <c r="CO65" s="122">
        <v>98.933250000000001</v>
      </c>
      <c r="CP65" s="123">
        <v>3</v>
      </c>
      <c r="CQ65" s="59">
        <f t="shared" si="4"/>
        <v>0.69226677063115849</v>
      </c>
      <c r="CR65" s="59">
        <f t="shared" si="5"/>
        <v>0.69226677063115849</v>
      </c>
      <c r="CS65" s="59">
        <f t="shared" si="6"/>
        <v>44.452982928571402</v>
      </c>
    </row>
    <row r="66" spans="1:97" x14ac:dyDescent="0.35">
      <c r="AT66" s="136">
        <f>MIN(AT2:AT64)</f>
        <v>2.9364769035106155</v>
      </c>
    </row>
    <row r="67" spans="1:97" x14ac:dyDescent="0.35">
      <c r="AT67" s="136">
        <f>MAX(AT2:AT64)</f>
        <v>39.473814740525135</v>
      </c>
    </row>
    <row r="68" spans="1:97" x14ac:dyDescent="0.35">
      <c r="AT68" s="136">
        <f>AVERAGE(AT2:AT64)</f>
        <v>15.860509498846413</v>
      </c>
    </row>
  </sheetData>
  <conditionalFormatting sqref="BM1:BM1048576">
    <cfRule type="cellIs" dxfId="17" priority="1" operator="greaterThan">
      <formula>0.27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CE451-D0AC-4A6F-AB4B-5DE4CCF2622E}">
  <dimension ref="A1:CF56"/>
  <sheetViews>
    <sheetView tabSelected="1" topLeftCell="A39" workbookViewId="0">
      <selection activeCell="AZ9" sqref="AZ9"/>
    </sheetView>
  </sheetViews>
  <sheetFormatPr defaultRowHeight="14.5" x14ac:dyDescent="0.35"/>
  <cols>
    <col min="1" max="1" width="27" customWidth="1"/>
  </cols>
  <sheetData>
    <row r="1" spans="1:84" s="125" customFormat="1" ht="61.25" customHeight="1" thickBot="1" x14ac:dyDescent="0.4">
      <c r="A1" s="68" t="s">
        <v>0</v>
      </c>
      <c r="B1" s="69" t="s">
        <v>249</v>
      </c>
      <c r="C1" s="69" t="s">
        <v>2</v>
      </c>
      <c r="D1" s="70" t="s">
        <v>3</v>
      </c>
      <c r="E1" s="70" t="s">
        <v>4</v>
      </c>
      <c r="F1" s="69" t="s">
        <v>5</v>
      </c>
      <c r="G1" s="69" t="s">
        <v>6</v>
      </c>
      <c r="H1" s="69" t="s">
        <v>7</v>
      </c>
      <c r="I1" s="71" t="s">
        <v>8</v>
      </c>
      <c r="J1" s="72" t="s">
        <v>9</v>
      </c>
      <c r="K1" s="73" t="s">
        <v>10</v>
      </c>
      <c r="L1" s="69" t="s">
        <v>11</v>
      </c>
      <c r="M1" s="74" t="s">
        <v>12</v>
      </c>
      <c r="N1" s="75" t="s">
        <v>13</v>
      </c>
      <c r="O1" s="75" t="s">
        <v>14</v>
      </c>
      <c r="P1" s="76" t="s">
        <v>15</v>
      </c>
      <c r="Q1" s="77" t="s">
        <v>16</v>
      </c>
      <c r="R1" s="78" t="s">
        <v>17</v>
      </c>
      <c r="S1" s="77" t="s">
        <v>18</v>
      </c>
      <c r="T1" s="78" t="s">
        <v>19</v>
      </c>
      <c r="U1" s="77" t="s">
        <v>20</v>
      </c>
      <c r="V1" s="78" t="s">
        <v>21</v>
      </c>
      <c r="W1" s="77" t="s">
        <v>22</v>
      </c>
      <c r="X1" s="78" t="s">
        <v>23</v>
      </c>
      <c r="Y1" s="77" t="s">
        <v>24</v>
      </c>
      <c r="Z1" s="78" t="s">
        <v>25</v>
      </c>
      <c r="AA1" s="77" t="s">
        <v>26</v>
      </c>
      <c r="AB1" s="78" t="s">
        <v>27</v>
      </c>
      <c r="AC1" s="77" t="s">
        <v>28</v>
      </c>
      <c r="AD1" s="78" t="s">
        <v>29</v>
      </c>
      <c r="AE1" s="77" t="s">
        <v>30</v>
      </c>
      <c r="AF1" s="78" t="s">
        <v>31</v>
      </c>
      <c r="AG1" s="77" t="s">
        <v>32</v>
      </c>
      <c r="AH1" s="78" t="s">
        <v>33</v>
      </c>
      <c r="AI1" s="77" t="s">
        <v>34</v>
      </c>
      <c r="AJ1" s="72" t="s">
        <v>35</v>
      </c>
      <c r="AK1" s="79" t="s">
        <v>36</v>
      </c>
      <c r="AL1" s="72" t="s">
        <v>37</v>
      </c>
      <c r="AM1" s="79" t="s">
        <v>38</v>
      </c>
      <c r="AN1" s="80" t="s">
        <v>39</v>
      </c>
      <c r="AO1" s="72" t="s">
        <v>40</v>
      </c>
      <c r="AP1" s="72" t="s">
        <v>41</v>
      </c>
      <c r="AQ1" s="79" t="s">
        <v>42</v>
      </c>
      <c r="AR1" s="78" t="s">
        <v>43</v>
      </c>
      <c r="AS1" s="78" t="s">
        <v>44</v>
      </c>
      <c r="AT1" s="81" t="s">
        <v>45</v>
      </c>
      <c r="AU1" s="76" t="s">
        <v>46</v>
      </c>
      <c r="AV1" s="77" t="s">
        <v>47</v>
      </c>
      <c r="AW1" s="81" t="s">
        <v>48</v>
      </c>
      <c r="AX1" s="72" t="s">
        <v>49</v>
      </c>
      <c r="AY1" s="79" t="s">
        <v>50</v>
      </c>
      <c r="AZ1" s="72" t="s">
        <v>51</v>
      </c>
      <c r="BA1" s="79" t="s">
        <v>52</v>
      </c>
      <c r="BB1" s="75" t="s">
        <v>53</v>
      </c>
      <c r="BC1" s="82" t="s">
        <v>54</v>
      </c>
      <c r="BD1" s="74" t="s">
        <v>55</v>
      </c>
      <c r="BE1" s="81" t="s">
        <v>56</v>
      </c>
      <c r="BF1" s="72" t="s">
        <v>57</v>
      </c>
      <c r="BG1" s="78" t="s">
        <v>58</v>
      </c>
      <c r="BH1" s="83" t="s">
        <v>59</v>
      </c>
      <c r="BI1" s="74" t="s">
        <v>179</v>
      </c>
      <c r="BJ1" s="84" t="s">
        <v>60</v>
      </c>
      <c r="BK1" s="85" t="s">
        <v>61</v>
      </c>
      <c r="BL1" s="86" t="s">
        <v>62</v>
      </c>
      <c r="BM1" s="85" t="s">
        <v>63</v>
      </c>
      <c r="BN1" s="86" t="s">
        <v>64</v>
      </c>
      <c r="BO1" s="87" t="s">
        <v>65</v>
      </c>
      <c r="BP1" s="88" t="s">
        <v>66</v>
      </c>
      <c r="BQ1" s="89" t="s">
        <v>15</v>
      </c>
      <c r="BR1" s="90" t="s">
        <v>17</v>
      </c>
      <c r="BS1" s="90" t="s">
        <v>19</v>
      </c>
      <c r="BT1" s="90" t="s">
        <v>21</v>
      </c>
      <c r="BU1" s="90" t="s">
        <v>23</v>
      </c>
      <c r="BV1" s="90" t="s">
        <v>25</v>
      </c>
      <c r="BW1" s="90" t="s">
        <v>27</v>
      </c>
      <c r="BX1" s="90" t="s">
        <v>29</v>
      </c>
      <c r="BY1" s="90" t="s">
        <v>31</v>
      </c>
      <c r="BZ1" s="90" t="s">
        <v>33</v>
      </c>
      <c r="CA1" s="91" t="s">
        <v>35</v>
      </c>
      <c r="CB1" s="91" t="s">
        <v>37</v>
      </c>
      <c r="CC1" s="91" t="s">
        <v>40</v>
      </c>
      <c r="CD1" s="91" t="s">
        <v>41</v>
      </c>
      <c r="CE1" s="92" t="s">
        <v>43</v>
      </c>
      <c r="CF1" s="93" t="s">
        <v>67</v>
      </c>
    </row>
    <row r="2" spans="1:84" s="59" customFormat="1" ht="15" customHeight="1" x14ac:dyDescent="0.35">
      <c r="A2" s="41" t="s">
        <v>181</v>
      </c>
      <c r="B2" s="42">
        <v>8</v>
      </c>
      <c r="C2" s="42" t="s">
        <v>69</v>
      </c>
      <c r="D2" s="43">
        <v>43250</v>
      </c>
      <c r="E2" s="44">
        <v>27</v>
      </c>
      <c r="F2" s="45">
        <v>0.02</v>
      </c>
      <c r="G2" s="125" t="s">
        <v>180</v>
      </c>
      <c r="H2" s="46" t="s">
        <v>178</v>
      </c>
      <c r="I2" s="2" t="s">
        <v>178</v>
      </c>
      <c r="J2" s="47" t="s">
        <v>178</v>
      </c>
      <c r="K2" s="6" t="s">
        <v>178</v>
      </c>
      <c r="L2" s="60" t="s">
        <v>178</v>
      </c>
      <c r="M2" s="10" t="s">
        <v>178</v>
      </c>
      <c r="N2" s="49" t="s">
        <v>178</v>
      </c>
      <c r="O2" s="49">
        <v>78.18780710692306</v>
      </c>
      <c r="P2" s="11">
        <v>51.441254190577467</v>
      </c>
      <c r="Q2" s="8">
        <v>0.52029742138517665</v>
      </c>
      <c r="R2" s="45">
        <v>2.7907860071798662</v>
      </c>
      <c r="S2" s="8">
        <v>5.3938358396567437E-2</v>
      </c>
      <c r="T2" s="45">
        <v>13.886728871925699</v>
      </c>
      <c r="U2" s="8">
        <v>3.7619009646758003E-2</v>
      </c>
      <c r="V2" s="45">
        <v>11.516547941346449</v>
      </c>
      <c r="W2" s="8">
        <v>0.11202180732191513</v>
      </c>
      <c r="X2" s="45">
        <v>6.0766549453887961</v>
      </c>
      <c r="Y2" s="8">
        <v>1.1942996863117686E-2</v>
      </c>
      <c r="Z2" s="45">
        <v>0.2022847797949269</v>
      </c>
      <c r="AA2" s="8">
        <v>1.5763466263557249E-2</v>
      </c>
      <c r="AB2" s="45">
        <v>10.643757363848403</v>
      </c>
      <c r="AC2" s="8">
        <v>9.0362519767011054E-2</v>
      </c>
      <c r="AD2" s="45">
        <v>2.5276604680567241</v>
      </c>
      <c r="AE2" s="8">
        <v>5.3529782328318086E-2</v>
      </c>
      <c r="AF2" s="45">
        <v>0.57698177289018238</v>
      </c>
      <c r="AG2" s="8">
        <v>2.0311950936471403E-2</v>
      </c>
      <c r="AH2" s="45">
        <v>0.32730471210335932</v>
      </c>
      <c r="AI2" s="8">
        <v>3.67029685011344E-2</v>
      </c>
      <c r="AJ2" s="44">
        <v>169.54894898255628</v>
      </c>
      <c r="AK2" s="50">
        <v>18.720916750857938</v>
      </c>
      <c r="AL2" s="44">
        <v>758.56180225293281</v>
      </c>
      <c r="AM2" s="50">
        <v>43.899033482900371</v>
      </c>
      <c r="AN2" s="50"/>
      <c r="AO2" s="44"/>
      <c r="AP2" s="44">
        <v>-69.159480101699245</v>
      </c>
      <c r="AQ2" s="50">
        <v>130.04748638323525</v>
      </c>
      <c r="AR2" s="45">
        <v>97.022129000000035</v>
      </c>
      <c r="AS2" s="45">
        <v>4.4739988469700043</v>
      </c>
      <c r="AT2" s="44">
        <v>1186.8426428778939</v>
      </c>
      <c r="AU2" s="12" t="s">
        <v>178</v>
      </c>
      <c r="AV2" s="9" t="s">
        <v>178</v>
      </c>
      <c r="AW2" s="47" t="s">
        <v>178</v>
      </c>
      <c r="AX2" s="47" t="s">
        <v>178</v>
      </c>
      <c r="AY2" s="51" t="s">
        <v>178</v>
      </c>
      <c r="AZ2" s="47" t="s">
        <v>178</v>
      </c>
      <c r="BA2" s="51" t="s">
        <v>178</v>
      </c>
      <c r="BB2" s="49" t="s">
        <v>178</v>
      </c>
      <c r="BC2" s="52" t="s">
        <v>178</v>
      </c>
      <c r="BD2" s="13">
        <v>48.472939117753036</v>
      </c>
      <c r="BE2" s="44">
        <v>1136.1407644023147</v>
      </c>
      <c r="BF2" s="44"/>
      <c r="BG2" s="45"/>
      <c r="BH2" s="7" t="s">
        <v>178</v>
      </c>
      <c r="BI2" s="10" t="s">
        <v>178</v>
      </c>
      <c r="BJ2" s="9" t="s">
        <v>178</v>
      </c>
      <c r="BK2" s="53" t="s">
        <v>178</v>
      </c>
      <c r="BL2" s="54" t="s">
        <v>178</v>
      </c>
      <c r="BM2" s="53" t="s">
        <v>178</v>
      </c>
      <c r="BN2" s="54" t="s">
        <v>178</v>
      </c>
      <c r="BO2" s="12">
        <v>2.706023457028484</v>
      </c>
      <c r="BP2" s="55">
        <v>2.9612587391024978</v>
      </c>
      <c r="BQ2" s="32">
        <v>49.909399999999998</v>
      </c>
      <c r="BR2" s="56">
        <v>2.7076799999999999</v>
      </c>
      <c r="BS2" s="56">
        <v>13.4732</v>
      </c>
      <c r="BT2" s="56">
        <v>11.1736</v>
      </c>
      <c r="BU2" s="56">
        <v>5.8956999999999997</v>
      </c>
      <c r="BV2" s="56">
        <v>0.19626099999999999</v>
      </c>
      <c r="BW2" s="56">
        <v>10.3268</v>
      </c>
      <c r="BX2" s="56">
        <v>2.4523899999999998</v>
      </c>
      <c r="BY2" s="56">
        <v>0.55979999999999996</v>
      </c>
      <c r="BZ2" s="56">
        <v>0.31755800000000001</v>
      </c>
      <c r="CA2" s="57">
        <v>164.5</v>
      </c>
      <c r="CB2" s="57">
        <v>736.53151500000013</v>
      </c>
      <c r="CC2" s="57"/>
      <c r="CD2" s="57">
        <v>-67.099999999999994</v>
      </c>
      <c r="CE2" s="33">
        <v>97.206000000000003</v>
      </c>
      <c r="CF2" s="58">
        <v>1</v>
      </c>
    </row>
    <row r="3" spans="1:84" s="59" customFormat="1" ht="13" customHeight="1" x14ac:dyDescent="0.35">
      <c r="A3" s="41" t="s">
        <v>182</v>
      </c>
      <c r="B3" s="42">
        <v>8</v>
      </c>
      <c r="C3" s="42" t="s">
        <v>69</v>
      </c>
      <c r="D3" s="43">
        <v>43250</v>
      </c>
      <c r="E3" s="44">
        <v>27</v>
      </c>
      <c r="F3" s="45">
        <v>0.02</v>
      </c>
      <c r="G3" s="125" t="s">
        <v>180</v>
      </c>
      <c r="H3" s="46" t="s">
        <v>178</v>
      </c>
      <c r="I3" s="2" t="s">
        <v>178</v>
      </c>
      <c r="J3" s="47" t="s">
        <v>178</v>
      </c>
      <c r="K3" s="3" t="s">
        <v>178</v>
      </c>
      <c r="L3" s="60" t="s">
        <v>178</v>
      </c>
      <c r="M3" s="10" t="s">
        <v>178</v>
      </c>
      <c r="N3" s="49" t="s">
        <v>178</v>
      </c>
      <c r="O3" s="49">
        <v>77.925911847248258</v>
      </c>
      <c r="P3" s="11">
        <v>51.838000702544939</v>
      </c>
      <c r="Q3" s="8">
        <v>0.52399924630160521</v>
      </c>
      <c r="R3" s="45">
        <v>2.7934401074110564</v>
      </c>
      <c r="S3" s="8">
        <v>5.4946687568764738E-2</v>
      </c>
      <c r="T3" s="45">
        <v>13.971769664827583</v>
      </c>
      <c r="U3" s="8">
        <v>3.7834155075386608E-2</v>
      </c>
      <c r="V3" s="45">
        <v>11.451999542214937</v>
      </c>
      <c r="W3" s="8">
        <v>0.11216111255644394</v>
      </c>
      <c r="X3" s="45">
        <v>5.9509047013178318</v>
      </c>
      <c r="Y3" s="8">
        <v>1.1859200924974228E-2</v>
      </c>
      <c r="Z3" s="45">
        <v>0.17846909234806407</v>
      </c>
      <c r="AA3" s="8">
        <v>1.6171637711844364E-2</v>
      </c>
      <c r="AB3" s="45">
        <v>10.559877344672582</v>
      </c>
      <c r="AC3" s="8">
        <v>9.0368790346371783E-2</v>
      </c>
      <c r="AD3" s="45">
        <v>2.2852492553178445</v>
      </c>
      <c r="AE3" s="8">
        <v>5.1299275283374982E-2</v>
      </c>
      <c r="AF3" s="45">
        <v>0.57218875561123939</v>
      </c>
      <c r="AG3" s="8">
        <v>1.9677800180972767E-2</v>
      </c>
      <c r="AH3" s="45">
        <v>0.33715386144205189</v>
      </c>
      <c r="AI3" s="8">
        <v>3.4506686257009686E-2</v>
      </c>
      <c r="AJ3" s="44">
        <v>156.3160917193002</v>
      </c>
      <c r="AK3" s="50">
        <v>18.923626063538482</v>
      </c>
      <c r="AL3" s="44">
        <v>742.0991600469074</v>
      </c>
      <c r="AM3" s="50">
        <v>45.71583139603365</v>
      </c>
      <c r="AN3" s="50"/>
      <c r="AO3" s="44"/>
      <c r="AP3" s="44">
        <v>453.15363119954969</v>
      </c>
      <c r="AQ3" s="50">
        <v>130.78965419044525</v>
      </c>
      <c r="AR3" s="45">
        <v>96.298466999999988</v>
      </c>
      <c r="AS3" s="45">
        <v>4.7474265245801375</v>
      </c>
      <c r="AT3" s="44">
        <v>1094.2126420351015</v>
      </c>
      <c r="AU3" s="12" t="s">
        <v>178</v>
      </c>
      <c r="AV3" s="9" t="s">
        <v>178</v>
      </c>
      <c r="AW3" s="47" t="s">
        <v>178</v>
      </c>
      <c r="AX3" s="47" t="s">
        <v>178</v>
      </c>
      <c r="AY3" s="51" t="s">
        <v>178</v>
      </c>
      <c r="AZ3" s="47" t="s">
        <v>178</v>
      </c>
      <c r="BA3" s="51" t="s">
        <v>178</v>
      </c>
      <c r="BB3" s="49" t="s">
        <v>178</v>
      </c>
      <c r="BC3" s="52" t="s">
        <v>178</v>
      </c>
      <c r="BD3" s="13">
        <v>48.091129587754139</v>
      </c>
      <c r="BE3" s="44">
        <v>1133.6131844964884</v>
      </c>
      <c r="BF3" s="44"/>
      <c r="BG3" s="45"/>
      <c r="BH3" s="7" t="s">
        <v>178</v>
      </c>
      <c r="BI3" s="10" t="s">
        <v>178</v>
      </c>
      <c r="BJ3" s="9" t="s">
        <v>178</v>
      </c>
      <c r="BK3" s="53" t="s">
        <v>178</v>
      </c>
      <c r="BL3" s="54" t="s">
        <v>178</v>
      </c>
      <c r="BM3" s="53" t="s">
        <v>178</v>
      </c>
      <c r="BN3" s="54" t="s">
        <v>178</v>
      </c>
      <c r="BO3" s="12">
        <v>2.7025339001468049</v>
      </c>
      <c r="BP3" s="55">
        <v>2.9525530164765081</v>
      </c>
      <c r="BQ3" s="32">
        <v>49.919199999999996</v>
      </c>
      <c r="BR3" s="56">
        <v>2.6900400000000002</v>
      </c>
      <c r="BS3" s="56">
        <v>13.454599999999999</v>
      </c>
      <c r="BT3" s="56">
        <v>11.0281</v>
      </c>
      <c r="BU3" s="56">
        <v>5.7306299999999997</v>
      </c>
      <c r="BV3" s="56">
        <v>0.17186299999999999</v>
      </c>
      <c r="BW3" s="56">
        <v>10.169</v>
      </c>
      <c r="BX3" s="56">
        <v>2.2006600000000001</v>
      </c>
      <c r="BY3" s="56">
        <v>0.55100899999999997</v>
      </c>
      <c r="BZ3" s="56">
        <v>0.32467400000000002</v>
      </c>
      <c r="CA3" s="57">
        <v>150.53</v>
      </c>
      <c r="CB3" s="57">
        <v>715.16083500000013</v>
      </c>
      <c r="CC3" s="57"/>
      <c r="CD3" s="57">
        <v>436.38000000000005</v>
      </c>
      <c r="CE3" s="33">
        <v>96.477099999999993</v>
      </c>
      <c r="CF3" s="58">
        <v>1</v>
      </c>
    </row>
    <row r="4" spans="1:84" s="59" customFormat="1" ht="13" customHeight="1" x14ac:dyDescent="0.35">
      <c r="A4" s="41" t="s">
        <v>183</v>
      </c>
      <c r="B4" s="42">
        <v>8</v>
      </c>
      <c r="C4" s="42" t="s">
        <v>69</v>
      </c>
      <c r="D4" s="43">
        <v>43250</v>
      </c>
      <c r="E4" s="44">
        <v>27</v>
      </c>
      <c r="F4" s="45">
        <v>0.02</v>
      </c>
      <c r="G4" s="125" t="s">
        <v>180</v>
      </c>
      <c r="H4" s="46" t="s">
        <v>178</v>
      </c>
      <c r="I4" s="2" t="s">
        <v>178</v>
      </c>
      <c r="J4" s="47" t="s">
        <v>178</v>
      </c>
      <c r="K4" s="3" t="s">
        <v>178</v>
      </c>
      <c r="L4" s="60" t="s">
        <v>178</v>
      </c>
      <c r="M4" s="10" t="s">
        <v>178</v>
      </c>
      <c r="N4" s="49" t="s">
        <v>178</v>
      </c>
      <c r="O4" s="49">
        <v>78.793271844882</v>
      </c>
      <c r="P4" s="11">
        <v>50.137477205539419</v>
      </c>
      <c r="Q4" s="8">
        <v>0.51891787532961242</v>
      </c>
      <c r="R4" s="45">
        <v>2.7076241059015089</v>
      </c>
      <c r="S4" s="8">
        <v>5.4454111443427614E-2</v>
      </c>
      <c r="T4" s="45">
        <v>14.230716465427443</v>
      </c>
      <c r="U4" s="8">
        <v>3.8456376640347852E-2</v>
      </c>
      <c r="V4" s="45">
        <v>11.769525466905382</v>
      </c>
      <c r="W4" s="8">
        <v>0.11411449424100252</v>
      </c>
      <c r="X4" s="45">
        <v>6.4369031024372845</v>
      </c>
      <c r="Y4" s="8">
        <v>1.2397024792077039E-2</v>
      </c>
      <c r="Z4" s="45">
        <v>0.20835655462609443</v>
      </c>
      <c r="AA4" s="8">
        <v>1.5980426848434877E-2</v>
      </c>
      <c r="AB4" s="45">
        <v>10.635330278507617</v>
      </c>
      <c r="AC4" s="8">
        <v>9.0986101359054938E-2</v>
      </c>
      <c r="AD4" s="45">
        <v>3.025996337772078</v>
      </c>
      <c r="AE4" s="8">
        <v>5.8702210755341863E-2</v>
      </c>
      <c r="AF4" s="45">
        <v>0.49722463923701371</v>
      </c>
      <c r="AG4" s="8">
        <v>1.9620235651972944E-2</v>
      </c>
      <c r="AH4" s="45">
        <v>0.31406300190505232</v>
      </c>
      <c r="AI4" s="8">
        <v>3.5058538839659086E-2</v>
      </c>
      <c r="AJ4" s="44">
        <v>135.22210814793954</v>
      </c>
      <c r="AK4" s="50">
        <v>18.729073311138514</v>
      </c>
      <c r="AL4" s="44">
        <v>351.87422997739225</v>
      </c>
      <c r="AM4" s="50">
        <v>39.769881094734806</v>
      </c>
      <c r="AN4" s="50"/>
      <c r="AO4" s="44"/>
      <c r="AP4" s="44">
        <v>232.60630926322941</v>
      </c>
      <c r="AQ4" s="50">
        <v>134.45807706960974</v>
      </c>
      <c r="AR4" s="45">
        <v>95.539110999999991</v>
      </c>
      <c r="AS4" s="45">
        <v>2.6021945286670491</v>
      </c>
      <c r="AT4" s="44">
        <v>946.5547570355767</v>
      </c>
      <c r="AU4" s="12" t="s">
        <v>178</v>
      </c>
      <c r="AV4" s="9" t="s">
        <v>178</v>
      </c>
      <c r="AW4" s="47" t="s">
        <v>178</v>
      </c>
      <c r="AX4" s="47" t="s">
        <v>178</v>
      </c>
      <c r="AY4" s="51" t="s">
        <v>178</v>
      </c>
      <c r="AZ4" s="47" t="s">
        <v>178</v>
      </c>
      <c r="BA4" s="51" t="s">
        <v>178</v>
      </c>
      <c r="BB4" s="49" t="s">
        <v>178</v>
      </c>
      <c r="BC4" s="52" t="s">
        <v>178</v>
      </c>
      <c r="BD4" s="13">
        <v>49.369110484785196</v>
      </c>
      <c r="BE4" s="44">
        <v>1143.3817523589894</v>
      </c>
      <c r="BF4" s="44"/>
      <c r="BG4" s="45"/>
      <c r="BH4" s="7" t="s">
        <v>178</v>
      </c>
      <c r="BI4" s="10" t="s">
        <v>178</v>
      </c>
      <c r="BJ4" s="9" t="s">
        <v>178</v>
      </c>
      <c r="BK4" s="53" t="s">
        <v>178</v>
      </c>
      <c r="BL4" s="54" t="s">
        <v>178</v>
      </c>
      <c r="BM4" s="53" t="s">
        <v>178</v>
      </c>
      <c r="BN4" s="54" t="s">
        <v>178</v>
      </c>
      <c r="BO4" s="12">
        <v>2.7181655189387031</v>
      </c>
      <c r="BP4" s="55">
        <v>2.985261110952564</v>
      </c>
      <c r="BQ4" s="32">
        <v>47.9009</v>
      </c>
      <c r="BR4" s="56">
        <v>2.58684</v>
      </c>
      <c r="BS4" s="56">
        <v>13.5959</v>
      </c>
      <c r="BT4" s="56">
        <v>11.2445</v>
      </c>
      <c r="BU4" s="56">
        <v>6.1497599999999997</v>
      </c>
      <c r="BV4" s="56">
        <v>0.19906199999999999</v>
      </c>
      <c r="BW4" s="56">
        <v>10.1609</v>
      </c>
      <c r="BX4" s="56">
        <v>2.8910100000000001</v>
      </c>
      <c r="BY4" s="56">
        <v>0.47504400000000002</v>
      </c>
      <c r="BZ4" s="56">
        <v>0.30005300000000001</v>
      </c>
      <c r="CA4" s="57">
        <v>129.19</v>
      </c>
      <c r="CB4" s="57">
        <v>336.29584500000004</v>
      </c>
      <c r="CC4" s="57"/>
      <c r="CD4" s="57">
        <v>222.23</v>
      </c>
      <c r="CE4" s="33">
        <v>95.623099999999994</v>
      </c>
      <c r="CF4" s="58">
        <v>1</v>
      </c>
    </row>
    <row r="5" spans="1:84" s="59" customFormat="1" ht="13" customHeight="1" x14ac:dyDescent="0.35">
      <c r="A5" s="41" t="s">
        <v>184</v>
      </c>
      <c r="B5" s="42">
        <v>8</v>
      </c>
      <c r="C5" s="42" t="s">
        <v>69</v>
      </c>
      <c r="D5" s="43">
        <v>43250</v>
      </c>
      <c r="E5" s="44">
        <v>27</v>
      </c>
      <c r="F5" s="45">
        <v>0.02</v>
      </c>
      <c r="G5" s="125" t="s">
        <v>180</v>
      </c>
      <c r="H5" s="46" t="s">
        <v>178</v>
      </c>
      <c r="I5" s="2" t="s">
        <v>178</v>
      </c>
      <c r="J5" s="47" t="s">
        <v>178</v>
      </c>
      <c r="K5" s="3" t="s">
        <v>178</v>
      </c>
      <c r="L5" s="60" t="s">
        <v>178</v>
      </c>
      <c r="M5" s="10" t="s">
        <v>178</v>
      </c>
      <c r="N5" s="49" t="s">
        <v>178</v>
      </c>
      <c r="O5" s="49">
        <v>78.415571740388941</v>
      </c>
      <c r="P5" s="11">
        <v>50.919039962923051</v>
      </c>
      <c r="Q5" s="8">
        <v>0.51921635859793003</v>
      </c>
      <c r="R5" s="45">
        <v>2.8246530743013838</v>
      </c>
      <c r="S5" s="8">
        <v>5.4277686079853095E-2</v>
      </c>
      <c r="T5" s="45">
        <v>13.905202770850853</v>
      </c>
      <c r="U5" s="8">
        <v>3.7755545615441942E-2</v>
      </c>
      <c r="V5" s="45">
        <v>11.841394166966671</v>
      </c>
      <c r="W5" s="8">
        <v>0.11377306246774913</v>
      </c>
      <c r="X5" s="45">
        <v>6.3323827183542054</v>
      </c>
      <c r="Y5" s="8">
        <v>1.2216559387903302E-2</v>
      </c>
      <c r="Z5" s="45">
        <v>0.16414241918328415</v>
      </c>
      <c r="AA5" s="8">
        <v>1.6695746167227746E-2</v>
      </c>
      <c r="AB5" s="45">
        <v>10.493493099945754</v>
      </c>
      <c r="AC5" s="8">
        <v>8.9862392315488454E-2</v>
      </c>
      <c r="AD5" s="45">
        <v>2.6463539172667292</v>
      </c>
      <c r="AE5" s="8">
        <v>5.4847802018486776E-2</v>
      </c>
      <c r="AF5" s="45">
        <v>0.56807195794730792</v>
      </c>
      <c r="AG5" s="8">
        <v>2.0392760760784046E-2</v>
      </c>
      <c r="AH5" s="45">
        <v>0.27865037595389203</v>
      </c>
      <c r="AI5" s="8">
        <v>3.4902352840104747E-2</v>
      </c>
      <c r="AJ5" s="44">
        <v>169.51457112922154</v>
      </c>
      <c r="AK5" s="50">
        <v>18.95359371252939</v>
      </c>
      <c r="AL5" s="44">
        <v>459.0400109703296</v>
      </c>
      <c r="AM5" s="50">
        <v>39.923031082097246</v>
      </c>
      <c r="AN5" s="50"/>
      <c r="AO5" s="44"/>
      <c r="AP5" s="44">
        <v>96.640791939628201</v>
      </c>
      <c r="AQ5" s="50">
        <v>136.35145975554084</v>
      </c>
      <c r="AR5" s="45">
        <v>96.646558999999982</v>
      </c>
      <c r="AS5" s="45">
        <v>2.7079678632487694</v>
      </c>
      <c r="AT5" s="44">
        <v>1186.6019979045509</v>
      </c>
      <c r="AU5" s="12" t="s">
        <v>178</v>
      </c>
      <c r="AV5" s="9" t="s">
        <v>178</v>
      </c>
      <c r="AW5" s="47" t="s">
        <v>178</v>
      </c>
      <c r="AX5" s="47" t="s">
        <v>178</v>
      </c>
      <c r="AY5" s="51" t="s">
        <v>178</v>
      </c>
      <c r="AZ5" s="47" t="s">
        <v>178</v>
      </c>
      <c r="BA5" s="51" t="s">
        <v>178</v>
      </c>
      <c r="BB5" s="49" t="s">
        <v>178</v>
      </c>
      <c r="BC5" s="52" t="s">
        <v>178</v>
      </c>
      <c r="BD5" s="13">
        <v>48.807834808413972</v>
      </c>
      <c r="BE5" s="44">
        <v>1141.2808926389196</v>
      </c>
      <c r="BF5" s="44"/>
      <c r="BG5" s="45"/>
      <c r="BH5" s="7" t="s">
        <v>178</v>
      </c>
      <c r="BI5" s="10" t="s">
        <v>178</v>
      </c>
      <c r="BJ5" s="9" t="s">
        <v>178</v>
      </c>
      <c r="BK5" s="53" t="s">
        <v>178</v>
      </c>
      <c r="BL5" s="54" t="s">
        <v>178</v>
      </c>
      <c r="BM5" s="53" t="s">
        <v>178</v>
      </c>
      <c r="BN5" s="54" t="s">
        <v>178</v>
      </c>
      <c r="BO5" s="12">
        <v>2.7145170588256562</v>
      </c>
      <c r="BP5" s="55">
        <v>2.975638691339217</v>
      </c>
      <c r="BQ5" s="32">
        <v>49.211500000000001</v>
      </c>
      <c r="BR5" s="56">
        <v>2.72993</v>
      </c>
      <c r="BS5" s="56">
        <v>13.4389</v>
      </c>
      <c r="BT5" s="56">
        <v>11.4443</v>
      </c>
      <c r="BU5" s="56">
        <v>6.1200299999999999</v>
      </c>
      <c r="BV5" s="56">
        <v>0.158638</v>
      </c>
      <c r="BW5" s="56">
        <v>10.1416</v>
      </c>
      <c r="BX5" s="56">
        <v>2.5576099999999999</v>
      </c>
      <c r="BY5" s="56">
        <v>0.54902200000000001</v>
      </c>
      <c r="BZ5" s="56">
        <v>0.26930599999999999</v>
      </c>
      <c r="CA5" s="57">
        <v>163.83000000000001</v>
      </c>
      <c r="CB5" s="57">
        <v>443.85012</v>
      </c>
      <c r="CC5" s="57"/>
      <c r="CD5" s="57">
        <v>93.399999999999991</v>
      </c>
      <c r="CE5" s="33">
        <v>96.757300000000001</v>
      </c>
      <c r="CF5" s="58">
        <v>1</v>
      </c>
    </row>
    <row r="6" spans="1:84" s="59" customFormat="1" ht="13" customHeight="1" x14ac:dyDescent="0.35">
      <c r="A6" s="41" t="s">
        <v>185</v>
      </c>
      <c r="B6" s="42">
        <v>8</v>
      </c>
      <c r="C6" s="42" t="s">
        <v>69</v>
      </c>
      <c r="D6" s="43">
        <v>43250</v>
      </c>
      <c r="E6" s="44">
        <v>27</v>
      </c>
      <c r="F6" s="45">
        <v>0.02</v>
      </c>
      <c r="G6" s="125" t="s">
        <v>180</v>
      </c>
      <c r="H6" s="46" t="s">
        <v>178</v>
      </c>
      <c r="I6" s="2" t="s">
        <v>178</v>
      </c>
      <c r="J6" s="47" t="s">
        <v>178</v>
      </c>
      <c r="K6" s="3" t="s">
        <v>178</v>
      </c>
      <c r="L6" s="60" t="s">
        <v>178</v>
      </c>
      <c r="M6" s="10" t="s">
        <v>178</v>
      </c>
      <c r="N6" s="49" t="s">
        <v>178</v>
      </c>
      <c r="O6" s="49">
        <v>77.652599849855321</v>
      </c>
      <c r="P6" s="11">
        <v>53.120344306215863</v>
      </c>
      <c r="Q6" s="8">
        <v>0.52042904362652886</v>
      </c>
      <c r="R6" s="45">
        <v>2.6771609336640649</v>
      </c>
      <c r="S6" s="8">
        <v>5.3263187639620041E-2</v>
      </c>
      <c r="T6" s="45">
        <v>12.829496633829748</v>
      </c>
      <c r="U6" s="8">
        <v>3.563405519542847E-2</v>
      </c>
      <c r="V6" s="45">
        <v>11.6625038372212</v>
      </c>
      <c r="W6" s="8">
        <v>0.11121177059112741</v>
      </c>
      <c r="X6" s="45">
        <v>5.9651771837578442</v>
      </c>
      <c r="Y6" s="8">
        <v>1.1833300934735948E-2</v>
      </c>
      <c r="Z6" s="45">
        <v>0.16449662389746422</v>
      </c>
      <c r="AA6" s="8">
        <v>1.6496214934309403E-2</v>
      </c>
      <c r="AB6" s="45">
        <v>10.426085403125283</v>
      </c>
      <c r="AC6" s="8">
        <v>8.8201763206527006E-2</v>
      </c>
      <c r="AD6" s="45">
        <v>2.3051418493187974</v>
      </c>
      <c r="AE6" s="8">
        <v>5.0608928273424336E-2</v>
      </c>
      <c r="AF6" s="45">
        <v>0.50021372461783153</v>
      </c>
      <c r="AG6" s="8">
        <v>1.9052890663830892E-2</v>
      </c>
      <c r="AH6" s="45">
        <v>0.30523202238667807</v>
      </c>
      <c r="AI6" s="8">
        <v>3.5223164919377874E-2</v>
      </c>
      <c r="AJ6" s="44">
        <v>173.66441978416373</v>
      </c>
      <c r="AK6" s="50">
        <v>18.345735641579271</v>
      </c>
      <c r="AL6" s="44">
        <v>509.3267601276296</v>
      </c>
      <c r="AM6" s="50">
        <v>40.433210448787953</v>
      </c>
      <c r="AN6" s="50"/>
      <c r="AO6" s="44"/>
      <c r="AP6" s="44">
        <v>267.8103998681957</v>
      </c>
      <c r="AQ6" s="50">
        <v>124.30312585722356</v>
      </c>
      <c r="AR6" s="45">
        <v>99.674993999999984</v>
      </c>
      <c r="AS6" s="45">
        <v>2.932821592129458</v>
      </c>
      <c r="AT6" s="44">
        <v>1215.650938489146</v>
      </c>
      <c r="AU6" s="12" t="s">
        <v>178</v>
      </c>
      <c r="AV6" s="9" t="s">
        <v>178</v>
      </c>
      <c r="AW6" s="47" t="s">
        <v>178</v>
      </c>
      <c r="AX6" s="47" t="s">
        <v>178</v>
      </c>
      <c r="AY6" s="51" t="s">
        <v>178</v>
      </c>
      <c r="AZ6" s="47" t="s">
        <v>178</v>
      </c>
      <c r="BA6" s="51" t="s">
        <v>178</v>
      </c>
      <c r="BB6" s="49" t="s">
        <v>178</v>
      </c>
      <c r="BC6" s="52" t="s">
        <v>178</v>
      </c>
      <c r="BD6" s="13">
        <v>47.69635725069795</v>
      </c>
      <c r="BE6" s="44">
        <v>1133.9000613935327</v>
      </c>
      <c r="BF6" s="44"/>
      <c r="BG6" s="45"/>
      <c r="BH6" s="7" t="s">
        <v>178</v>
      </c>
      <c r="BI6" s="10" t="s">
        <v>178</v>
      </c>
      <c r="BJ6" s="9" t="s">
        <v>178</v>
      </c>
      <c r="BK6" s="53" t="s">
        <v>178</v>
      </c>
      <c r="BL6" s="54" t="s">
        <v>178</v>
      </c>
      <c r="BM6" s="53" t="s">
        <v>178</v>
      </c>
      <c r="BN6" s="54" t="s">
        <v>178</v>
      </c>
      <c r="BO6" s="12">
        <v>2.696657678052488</v>
      </c>
      <c r="BP6" s="55">
        <v>2.941138622850147</v>
      </c>
      <c r="BQ6" s="32">
        <v>52.947699999999998</v>
      </c>
      <c r="BR6" s="56">
        <v>2.6684600000000001</v>
      </c>
      <c r="BS6" s="56">
        <v>12.787800000000001</v>
      </c>
      <c r="BT6" s="56">
        <v>11.624599999999999</v>
      </c>
      <c r="BU6" s="56">
        <v>5.9457899999999997</v>
      </c>
      <c r="BV6" s="56">
        <v>0.163962</v>
      </c>
      <c r="BW6" s="56">
        <v>10.392200000000001</v>
      </c>
      <c r="BX6" s="56">
        <v>2.29765</v>
      </c>
      <c r="BY6" s="56">
        <v>0.49858799999999998</v>
      </c>
      <c r="BZ6" s="56">
        <v>0.30424000000000001</v>
      </c>
      <c r="CA6" s="57">
        <v>173.1</v>
      </c>
      <c r="CB6" s="57">
        <v>507.93011999999999</v>
      </c>
      <c r="CC6" s="57"/>
      <c r="CD6" s="57">
        <v>266.94</v>
      </c>
      <c r="CE6" s="33">
        <v>99.801900000000003</v>
      </c>
      <c r="CF6" s="58">
        <v>1</v>
      </c>
    </row>
    <row r="7" spans="1:84" s="59" customFormat="1" ht="13" customHeight="1" x14ac:dyDescent="0.35">
      <c r="A7" s="41" t="s">
        <v>186</v>
      </c>
      <c r="B7" s="42">
        <v>8</v>
      </c>
      <c r="C7" s="42" t="s">
        <v>69</v>
      </c>
      <c r="D7" s="43">
        <v>43250</v>
      </c>
      <c r="E7" s="44">
        <v>27</v>
      </c>
      <c r="F7" s="45">
        <v>0.02</v>
      </c>
      <c r="G7" s="125" t="s">
        <v>180</v>
      </c>
      <c r="H7" s="46" t="s">
        <v>178</v>
      </c>
      <c r="I7" s="2" t="s">
        <v>178</v>
      </c>
      <c r="J7" s="47" t="s">
        <v>178</v>
      </c>
      <c r="K7" s="3" t="s">
        <v>178</v>
      </c>
      <c r="L7" s="60" t="s">
        <v>178</v>
      </c>
      <c r="M7" s="10" t="s">
        <v>178</v>
      </c>
      <c r="N7" s="49" t="s">
        <v>178</v>
      </c>
      <c r="O7" s="49">
        <v>78.617947804574783</v>
      </c>
      <c r="P7" s="11">
        <v>51.944927579905077</v>
      </c>
      <c r="Q7" s="8">
        <v>0.51461943643267116</v>
      </c>
      <c r="R7" s="45">
        <v>2.6675818386219707</v>
      </c>
      <c r="S7" s="8">
        <v>5.193381702521184E-2</v>
      </c>
      <c r="T7" s="45">
        <v>13.294445985584286</v>
      </c>
      <c r="U7" s="8">
        <v>3.6244913979418147E-2</v>
      </c>
      <c r="V7" s="45">
        <v>11.592686558974099</v>
      </c>
      <c r="W7" s="8">
        <v>0.11065543915764429</v>
      </c>
      <c r="X7" s="45">
        <v>6.2742087568031915</v>
      </c>
      <c r="Y7" s="8">
        <v>1.1934046992140212E-2</v>
      </c>
      <c r="Z7" s="45">
        <v>0.16220768794799828</v>
      </c>
      <c r="AA7" s="8">
        <v>1.5404361280588757E-2</v>
      </c>
      <c r="AB7" s="45">
        <v>10.407489851690748</v>
      </c>
      <c r="AC7" s="8">
        <v>8.7935275479601019E-2</v>
      </c>
      <c r="AD7" s="45">
        <v>2.7308882484798973</v>
      </c>
      <c r="AE7" s="8">
        <v>5.4567243537001063E-2</v>
      </c>
      <c r="AF7" s="45">
        <v>0.52951575432365006</v>
      </c>
      <c r="AG7" s="8">
        <v>1.8992141560326359E-2</v>
      </c>
      <c r="AH7" s="45">
        <v>0.3545908317690909</v>
      </c>
      <c r="AI7" s="8">
        <v>3.5136157306416976E-2</v>
      </c>
      <c r="AJ7" s="44">
        <v>131.95829466440074</v>
      </c>
      <c r="AK7" s="50">
        <v>18.091086323605349</v>
      </c>
      <c r="AL7" s="44">
        <v>478.93960072428075</v>
      </c>
      <c r="AM7" s="50">
        <v>37.962572723889245</v>
      </c>
      <c r="AN7" s="50"/>
      <c r="AO7" s="44"/>
      <c r="AP7" s="44">
        <v>282.61076433577455</v>
      </c>
      <c r="AQ7" s="50">
        <v>125.95170456305331</v>
      </c>
      <c r="AR7" s="45">
        <v>100.08465199999998</v>
      </c>
      <c r="AS7" s="45">
        <v>3.6294770400173069</v>
      </c>
      <c r="AT7" s="44">
        <v>923.70806265080512</v>
      </c>
      <c r="AU7" s="12" t="s">
        <v>178</v>
      </c>
      <c r="AV7" s="9" t="s">
        <v>178</v>
      </c>
      <c r="AW7" s="47" t="s">
        <v>178</v>
      </c>
      <c r="AX7" s="47" t="s">
        <v>178</v>
      </c>
      <c r="AY7" s="51" t="s">
        <v>178</v>
      </c>
      <c r="AZ7" s="47" t="s">
        <v>178</v>
      </c>
      <c r="BA7" s="51" t="s">
        <v>178</v>
      </c>
      <c r="BB7" s="49" t="s">
        <v>178</v>
      </c>
      <c r="BC7" s="52" t="s">
        <v>178</v>
      </c>
      <c r="BD7" s="13">
        <v>49.10764715835235</v>
      </c>
      <c r="BE7" s="44">
        <v>1140.111596011744</v>
      </c>
      <c r="BF7" s="44"/>
      <c r="BG7" s="45"/>
      <c r="BH7" s="7" t="s">
        <v>178</v>
      </c>
      <c r="BI7" s="10" t="s">
        <v>178</v>
      </c>
      <c r="BJ7" s="9" t="s">
        <v>178</v>
      </c>
      <c r="BK7" s="53" t="s">
        <v>178</v>
      </c>
      <c r="BL7" s="54" t="s">
        <v>178</v>
      </c>
      <c r="BM7" s="53" t="s">
        <v>178</v>
      </c>
      <c r="BN7" s="54" t="s">
        <v>178</v>
      </c>
      <c r="BO7" s="12">
        <v>2.702582768625152</v>
      </c>
      <c r="BP7" s="55">
        <v>2.9568852394780052</v>
      </c>
      <c r="BQ7" s="32">
        <v>51.988900000000001</v>
      </c>
      <c r="BR7" s="56">
        <v>2.6698400000000002</v>
      </c>
      <c r="BS7" s="56">
        <v>13.3057</v>
      </c>
      <c r="BT7" s="56">
        <v>11.602499999999999</v>
      </c>
      <c r="BU7" s="56">
        <v>6.2795199999999998</v>
      </c>
      <c r="BV7" s="56">
        <v>0.16234499999999999</v>
      </c>
      <c r="BW7" s="56">
        <v>10.4163</v>
      </c>
      <c r="BX7" s="56">
        <v>2.7332000000000001</v>
      </c>
      <c r="BY7" s="56">
        <v>0.52996399999999999</v>
      </c>
      <c r="BZ7" s="56">
        <v>0.35489100000000001</v>
      </c>
      <c r="CA7" s="57">
        <v>132.07</v>
      </c>
      <c r="CB7" s="57">
        <v>479.57472000000001</v>
      </c>
      <c r="CC7" s="57"/>
      <c r="CD7" s="57">
        <v>282.85000000000002</v>
      </c>
      <c r="CE7" s="33">
        <v>100.20399999999999</v>
      </c>
      <c r="CF7" s="58">
        <v>1</v>
      </c>
    </row>
    <row r="8" spans="1:84" s="59" customFormat="1" ht="13" customHeight="1" x14ac:dyDescent="0.35">
      <c r="A8" s="41" t="s">
        <v>187</v>
      </c>
      <c r="B8" s="42">
        <v>8</v>
      </c>
      <c r="C8" s="42" t="s">
        <v>69</v>
      </c>
      <c r="D8" s="43">
        <v>43250</v>
      </c>
      <c r="E8" s="44">
        <v>27</v>
      </c>
      <c r="F8" s="45">
        <v>0.02</v>
      </c>
      <c r="G8" s="125" t="s">
        <v>180</v>
      </c>
      <c r="H8" s="46" t="s">
        <v>178</v>
      </c>
      <c r="I8" s="2" t="s">
        <v>178</v>
      </c>
      <c r="J8" s="47" t="s">
        <v>178</v>
      </c>
      <c r="K8" s="3" t="s">
        <v>178</v>
      </c>
      <c r="L8" s="60" t="s">
        <v>178</v>
      </c>
      <c r="M8" s="10" t="s">
        <v>178</v>
      </c>
      <c r="N8" s="49" t="s">
        <v>178</v>
      </c>
      <c r="O8" s="49">
        <v>78.770569418135707</v>
      </c>
      <c r="P8" s="11">
        <v>50.811569937575243</v>
      </c>
      <c r="Q8" s="8">
        <v>0.51882169716159954</v>
      </c>
      <c r="R8" s="45">
        <v>2.7088872524833825</v>
      </c>
      <c r="S8" s="8">
        <v>5.3596146956559461E-2</v>
      </c>
      <c r="T8" s="45">
        <v>14.307459396062121</v>
      </c>
      <c r="U8" s="8">
        <v>3.8237972907321671E-2</v>
      </c>
      <c r="V8" s="45">
        <v>11.55290244775091</v>
      </c>
      <c r="W8" s="8">
        <v>0.11243573484712378</v>
      </c>
      <c r="X8" s="45">
        <v>6.3098538284297918</v>
      </c>
      <c r="Y8" s="8">
        <v>1.2178459578637489E-2</v>
      </c>
      <c r="Z8" s="45">
        <v>0.18064970851027065</v>
      </c>
      <c r="AA8" s="8">
        <v>1.6090614056776618E-2</v>
      </c>
      <c r="AB8" s="45">
        <v>10.562047928442867</v>
      </c>
      <c r="AC8" s="8">
        <v>9.0113280515888863E-2</v>
      </c>
      <c r="AD8" s="45">
        <v>2.7396129468458104</v>
      </c>
      <c r="AE8" s="8">
        <v>5.5639347260080928E-2</v>
      </c>
      <c r="AF8" s="45">
        <v>0.48977956470574752</v>
      </c>
      <c r="AG8" s="8">
        <v>1.8809102579307763E-2</v>
      </c>
      <c r="AH8" s="45">
        <v>0.31265643370392115</v>
      </c>
      <c r="AI8" s="8">
        <v>3.729897457157668E-2</v>
      </c>
      <c r="AJ8" s="44">
        <v>134.41327823240405</v>
      </c>
      <c r="AK8" s="50">
        <v>18.487605527919552</v>
      </c>
      <c r="AL8" s="44">
        <v>281.14479242365741</v>
      </c>
      <c r="AM8" s="50">
        <v>37.840121046677325</v>
      </c>
      <c r="AN8" s="50"/>
      <c r="AO8" s="44"/>
      <c r="AP8" s="44">
        <v>111.39227666701731</v>
      </c>
      <c r="AQ8" s="50">
        <v>129.79650861794192</v>
      </c>
      <c r="AR8" s="45">
        <v>96.694316000000001</v>
      </c>
      <c r="AS8" s="45">
        <v>2.0916444872176299</v>
      </c>
      <c r="AT8" s="44">
        <v>940.89294762682835</v>
      </c>
      <c r="AU8" s="12" t="s">
        <v>178</v>
      </c>
      <c r="AV8" s="9" t="s">
        <v>178</v>
      </c>
      <c r="AW8" s="47" t="s">
        <v>178</v>
      </c>
      <c r="AX8" s="47" t="s">
        <v>178</v>
      </c>
      <c r="AY8" s="51" t="s">
        <v>178</v>
      </c>
      <c r="AZ8" s="47" t="s">
        <v>178</v>
      </c>
      <c r="BA8" s="51" t="s">
        <v>178</v>
      </c>
      <c r="BB8" s="49" t="s">
        <v>178</v>
      </c>
      <c r="BC8" s="52" t="s">
        <v>178</v>
      </c>
      <c r="BD8" s="13">
        <v>49.335163066294264</v>
      </c>
      <c r="BE8" s="44">
        <v>1140.8280619514389</v>
      </c>
      <c r="BF8" s="44"/>
      <c r="BG8" s="45"/>
      <c r="BH8" s="7" t="s">
        <v>178</v>
      </c>
      <c r="BI8" s="10" t="s">
        <v>178</v>
      </c>
      <c r="BJ8" s="9" t="s">
        <v>178</v>
      </c>
      <c r="BK8" s="53" t="s">
        <v>178</v>
      </c>
      <c r="BL8" s="54" t="s">
        <v>178</v>
      </c>
      <c r="BM8" s="53" t="s">
        <v>178</v>
      </c>
      <c r="BN8" s="54" t="s">
        <v>178</v>
      </c>
      <c r="BO8" s="12">
        <v>2.7109811665414152</v>
      </c>
      <c r="BP8" s="55">
        <v>2.9704696954185019</v>
      </c>
      <c r="BQ8" s="32">
        <v>49.131900000000002</v>
      </c>
      <c r="BR8" s="56">
        <v>2.6193399999999998</v>
      </c>
      <c r="BS8" s="56">
        <v>13.8345</v>
      </c>
      <c r="BT8" s="56">
        <v>11.170999999999999</v>
      </c>
      <c r="BU8" s="56">
        <v>6.1012700000000004</v>
      </c>
      <c r="BV8" s="56">
        <v>0.174678</v>
      </c>
      <c r="BW8" s="56">
        <v>10.212899999999999</v>
      </c>
      <c r="BX8" s="56">
        <v>2.6490499999999999</v>
      </c>
      <c r="BY8" s="56">
        <v>0.47358899999999998</v>
      </c>
      <c r="BZ8" s="56">
        <v>0.30232100000000001</v>
      </c>
      <c r="CA8" s="57">
        <v>129.97</v>
      </c>
      <c r="CB8" s="57">
        <v>271.92748500000005</v>
      </c>
      <c r="CC8" s="57"/>
      <c r="CD8" s="57">
        <v>107.71</v>
      </c>
      <c r="CE8" s="33">
        <v>96.762100000000004</v>
      </c>
      <c r="CF8" s="58">
        <v>1</v>
      </c>
    </row>
    <row r="9" spans="1:84" s="59" customFormat="1" ht="13" customHeight="1" x14ac:dyDescent="0.35">
      <c r="A9" s="41" t="s">
        <v>188</v>
      </c>
      <c r="B9" s="42">
        <v>8</v>
      </c>
      <c r="C9" s="42" t="s">
        <v>69</v>
      </c>
      <c r="D9" s="43">
        <v>43250</v>
      </c>
      <c r="E9" s="44">
        <v>27</v>
      </c>
      <c r="F9" s="45">
        <v>0.02</v>
      </c>
      <c r="G9" s="125" t="s">
        <v>180</v>
      </c>
      <c r="H9" s="46" t="s">
        <v>178</v>
      </c>
      <c r="I9" s="2" t="s">
        <v>178</v>
      </c>
      <c r="J9" s="47" t="s">
        <v>178</v>
      </c>
      <c r="K9" s="3" t="s">
        <v>178</v>
      </c>
      <c r="L9" s="60" t="s">
        <v>178</v>
      </c>
      <c r="M9" s="10" t="s">
        <v>178</v>
      </c>
      <c r="N9" s="49" t="s">
        <v>178</v>
      </c>
      <c r="O9" s="49">
        <v>78.918379486326273</v>
      </c>
      <c r="P9" s="11">
        <v>51.592996746401674</v>
      </c>
      <c r="Q9" s="8">
        <v>0.51716304008625569</v>
      </c>
      <c r="R9" s="45">
        <v>2.687161031093825</v>
      </c>
      <c r="S9" s="8">
        <v>5.3137265809364842E-2</v>
      </c>
      <c r="T9" s="45">
        <v>13.915791203157793</v>
      </c>
      <c r="U9" s="8">
        <v>3.7325909270494055E-2</v>
      </c>
      <c r="V9" s="45">
        <v>11.556489605124312</v>
      </c>
      <c r="W9" s="8">
        <v>0.11135324897955162</v>
      </c>
      <c r="X9" s="45">
        <v>6.367994118474253</v>
      </c>
      <c r="Y9" s="8">
        <v>1.2098042586159756E-2</v>
      </c>
      <c r="Z9" s="45">
        <v>0.17581397426804085</v>
      </c>
      <c r="AA9" s="8">
        <v>1.6038383663038051E-2</v>
      </c>
      <c r="AB9" s="45">
        <v>10.455813579039122</v>
      </c>
      <c r="AC9" s="8">
        <v>8.8811575982222501E-2</v>
      </c>
      <c r="AD9" s="45">
        <v>2.4070313740955163</v>
      </c>
      <c r="AE9" s="8">
        <v>5.1877302987056201E-2</v>
      </c>
      <c r="AF9" s="45">
        <v>0.5596780353210894</v>
      </c>
      <c r="AG9" s="8">
        <v>1.9567183631878267E-2</v>
      </c>
      <c r="AH9" s="45">
        <v>0.25548262959760248</v>
      </c>
      <c r="AI9" s="8">
        <v>3.4661583840136324E-2</v>
      </c>
      <c r="AJ9" s="44">
        <v>99.88254518741735</v>
      </c>
      <c r="AK9" s="50">
        <v>18.210485756024745</v>
      </c>
      <c r="AL9" s="44">
        <v>739.23971926547745</v>
      </c>
      <c r="AM9" s="50">
        <v>43.146095834789222</v>
      </c>
      <c r="AN9" s="50"/>
      <c r="AO9" s="44"/>
      <c r="AP9" s="44">
        <v>157.59448908049242</v>
      </c>
      <c r="AQ9" s="50">
        <v>131.29070809704561</v>
      </c>
      <c r="AR9" s="45">
        <v>98.575781999999975</v>
      </c>
      <c r="AS9" s="45">
        <v>7.4010901291950937</v>
      </c>
      <c r="AT9" s="44">
        <v>699.17781631192156</v>
      </c>
      <c r="AU9" s="12" t="s">
        <v>178</v>
      </c>
      <c r="AV9" s="9" t="s">
        <v>178</v>
      </c>
      <c r="AW9" s="47" t="s">
        <v>178</v>
      </c>
      <c r="AX9" s="47" t="s">
        <v>178</v>
      </c>
      <c r="AY9" s="51" t="s">
        <v>178</v>
      </c>
      <c r="AZ9" s="47" t="s">
        <v>178</v>
      </c>
      <c r="BA9" s="51" t="s">
        <v>178</v>
      </c>
      <c r="BB9" s="49" t="s">
        <v>178</v>
      </c>
      <c r="BC9" s="52" t="s">
        <v>178</v>
      </c>
      <c r="BD9" s="13">
        <v>49.556674586797207</v>
      </c>
      <c r="BE9" s="44">
        <v>1141.9966817813324</v>
      </c>
      <c r="BF9" s="44"/>
      <c r="BG9" s="45"/>
      <c r="BH9" s="7" t="s">
        <v>178</v>
      </c>
      <c r="BI9" s="10" t="s">
        <v>178</v>
      </c>
      <c r="BJ9" s="9" t="s">
        <v>178</v>
      </c>
      <c r="BK9" s="53" t="s">
        <v>178</v>
      </c>
      <c r="BL9" s="54" t="s">
        <v>178</v>
      </c>
      <c r="BM9" s="53" t="s">
        <v>178</v>
      </c>
      <c r="BN9" s="54" t="s">
        <v>178</v>
      </c>
      <c r="BO9" s="12">
        <v>2.7069928084568859</v>
      </c>
      <c r="BP9" s="55">
        <v>2.9609458608652681</v>
      </c>
      <c r="BQ9" s="32">
        <v>50.858199999999997</v>
      </c>
      <c r="BR9" s="56">
        <v>2.6488900000000002</v>
      </c>
      <c r="BS9" s="56">
        <v>13.717599999999999</v>
      </c>
      <c r="BT9" s="56">
        <v>11.3919</v>
      </c>
      <c r="BU9" s="56">
        <v>6.2773000000000003</v>
      </c>
      <c r="BV9" s="56">
        <v>0.17330999999999999</v>
      </c>
      <c r="BW9" s="56">
        <v>10.306900000000001</v>
      </c>
      <c r="BX9" s="56">
        <v>2.3727499999999999</v>
      </c>
      <c r="BY9" s="56">
        <v>0.55170699999999995</v>
      </c>
      <c r="BZ9" s="56">
        <v>0.25184400000000001</v>
      </c>
      <c r="CA9" s="57">
        <v>98.460000000000008</v>
      </c>
      <c r="CB9" s="57">
        <v>729.25042500000006</v>
      </c>
      <c r="CC9" s="57"/>
      <c r="CD9" s="57">
        <v>155.35</v>
      </c>
      <c r="CE9" s="33">
        <v>98.757900000000006</v>
      </c>
      <c r="CF9" s="58">
        <v>1</v>
      </c>
    </row>
    <row r="10" spans="1:84" s="59" customFormat="1" ht="13" customHeight="1" x14ac:dyDescent="0.35">
      <c r="A10" s="41" t="s">
        <v>189</v>
      </c>
      <c r="B10" s="42">
        <v>8</v>
      </c>
      <c r="C10" s="42" t="s">
        <v>69</v>
      </c>
      <c r="D10" s="43">
        <v>43250</v>
      </c>
      <c r="E10" s="44">
        <v>27</v>
      </c>
      <c r="F10" s="45">
        <v>0.02</v>
      </c>
      <c r="G10" s="125" t="s">
        <v>180</v>
      </c>
      <c r="H10" s="46" t="s">
        <v>178</v>
      </c>
      <c r="I10" s="2" t="s">
        <v>178</v>
      </c>
      <c r="J10" s="47" t="s">
        <v>178</v>
      </c>
      <c r="K10" s="3" t="s">
        <v>178</v>
      </c>
      <c r="L10" s="60" t="s">
        <v>178</v>
      </c>
      <c r="M10" s="10" t="s">
        <v>178</v>
      </c>
      <c r="N10" s="49" t="s">
        <v>178</v>
      </c>
      <c r="O10" s="49">
        <v>75.740988519708068</v>
      </c>
      <c r="P10" s="11">
        <v>52.209788398164171</v>
      </c>
      <c r="Q10" s="8">
        <v>0.52275050633661879</v>
      </c>
      <c r="R10" s="45">
        <v>2.7263167978802731</v>
      </c>
      <c r="S10" s="8">
        <v>5.3093656480319378E-2</v>
      </c>
      <c r="T10" s="45">
        <v>13.043525434689476</v>
      </c>
      <c r="U10" s="8">
        <v>3.639782729024664E-2</v>
      </c>
      <c r="V10" s="45">
        <v>12.510179568173935</v>
      </c>
      <c r="W10" s="8">
        <v>0.11649254030651342</v>
      </c>
      <c r="X10" s="45">
        <v>5.7494190762060828</v>
      </c>
      <c r="Y10" s="8">
        <v>1.1654014973278967E-2</v>
      </c>
      <c r="Z10" s="45">
        <v>0.16755657916733147</v>
      </c>
      <c r="AA10" s="8">
        <v>1.6399818009555485E-2</v>
      </c>
      <c r="AB10" s="45">
        <v>10.635344406859179</v>
      </c>
      <c r="AC10" s="8">
        <v>9.0125929219161988E-2</v>
      </c>
      <c r="AD10" s="45">
        <v>2.016008294937178</v>
      </c>
      <c r="AE10" s="8">
        <v>4.8470685834345079E-2</v>
      </c>
      <c r="AF10" s="45">
        <v>0.54581871392992742</v>
      </c>
      <c r="AG10" s="8">
        <v>2.0084545798350933E-2</v>
      </c>
      <c r="AH10" s="45">
        <v>0.33674014090471227</v>
      </c>
      <c r="AI10" s="8">
        <v>3.6940393457246937E-2</v>
      </c>
      <c r="AJ10" s="44">
        <v>159.98319127488941</v>
      </c>
      <c r="AK10" s="50">
        <v>19.275734783946326</v>
      </c>
      <c r="AL10" s="44">
        <v>453.85492774805192</v>
      </c>
      <c r="AM10" s="50">
        <v>39.720203253697356</v>
      </c>
      <c r="AN10" s="50"/>
      <c r="AO10" s="44"/>
      <c r="AP10" s="44">
        <v>433.04269960219648</v>
      </c>
      <c r="AQ10" s="50">
        <v>125.90803099473783</v>
      </c>
      <c r="AR10" s="45">
        <v>97.235215000000025</v>
      </c>
      <c r="AS10" s="45">
        <v>2.8368913267158207</v>
      </c>
      <c r="AT10" s="44">
        <v>1119.8823389242257</v>
      </c>
      <c r="AU10" s="12" t="s">
        <v>178</v>
      </c>
      <c r="AV10" s="9" t="s">
        <v>178</v>
      </c>
      <c r="AW10" s="47" t="s">
        <v>178</v>
      </c>
      <c r="AX10" s="47" t="s">
        <v>178</v>
      </c>
      <c r="AY10" s="51" t="s">
        <v>178</v>
      </c>
      <c r="AZ10" s="47" t="s">
        <v>178</v>
      </c>
      <c r="BA10" s="51" t="s">
        <v>178</v>
      </c>
      <c r="BB10" s="49" t="s">
        <v>178</v>
      </c>
      <c r="BC10" s="52" t="s">
        <v>178</v>
      </c>
      <c r="BD10" s="13">
        <v>45.036038126339903</v>
      </c>
      <c r="BE10" s="44">
        <v>1129.5633234317422</v>
      </c>
      <c r="BF10" s="44"/>
      <c r="BG10" s="45"/>
      <c r="BH10" s="7" t="s">
        <v>178</v>
      </c>
      <c r="BI10" s="10" t="s">
        <v>178</v>
      </c>
      <c r="BJ10" s="9" t="s">
        <v>178</v>
      </c>
      <c r="BK10" s="53" t="s">
        <v>178</v>
      </c>
      <c r="BL10" s="54" t="s">
        <v>178</v>
      </c>
      <c r="BM10" s="53" t="s">
        <v>178</v>
      </c>
      <c r="BN10" s="54" t="s">
        <v>178</v>
      </c>
      <c r="BO10" s="12">
        <v>2.7161406424309118</v>
      </c>
      <c r="BP10" s="55">
        <v>2.9664307925042812</v>
      </c>
      <c r="BQ10" s="32">
        <v>50.766300000000001</v>
      </c>
      <c r="BR10" s="56">
        <v>2.6509399999999999</v>
      </c>
      <c r="BS10" s="56">
        <v>12.6829</v>
      </c>
      <c r="BT10" s="56">
        <v>12.164300000000001</v>
      </c>
      <c r="BU10" s="56">
        <v>5.5904600000000002</v>
      </c>
      <c r="BV10" s="56">
        <v>0.16292400000000001</v>
      </c>
      <c r="BW10" s="56">
        <v>10.3413</v>
      </c>
      <c r="BX10" s="56">
        <v>1.96027</v>
      </c>
      <c r="BY10" s="56">
        <v>0.53072799999999998</v>
      </c>
      <c r="BZ10" s="56">
        <v>0.32743</v>
      </c>
      <c r="CA10" s="57">
        <v>155.56</v>
      </c>
      <c r="CB10" s="57">
        <v>441.50719500000002</v>
      </c>
      <c r="CC10" s="57"/>
      <c r="CD10" s="57">
        <v>421.07</v>
      </c>
      <c r="CE10" s="33">
        <v>97.345399999999998</v>
      </c>
      <c r="CF10" s="58">
        <v>1</v>
      </c>
    </row>
    <row r="11" spans="1:84" s="59" customFormat="1" ht="13" customHeight="1" x14ac:dyDescent="0.35">
      <c r="A11" s="41" t="s">
        <v>190</v>
      </c>
      <c r="B11" s="42">
        <v>8</v>
      </c>
      <c r="C11" s="42" t="s">
        <v>69</v>
      </c>
      <c r="D11" s="43">
        <v>43250</v>
      </c>
      <c r="E11" s="44">
        <v>27</v>
      </c>
      <c r="F11" s="45">
        <v>0.02</v>
      </c>
      <c r="G11" s="125" t="s">
        <v>180</v>
      </c>
      <c r="H11" s="46" t="s">
        <v>178</v>
      </c>
      <c r="I11" s="2" t="s">
        <v>178</v>
      </c>
      <c r="J11" s="47" t="s">
        <v>178</v>
      </c>
      <c r="K11" s="3" t="s">
        <v>178</v>
      </c>
      <c r="L11" s="60" t="s">
        <v>178</v>
      </c>
      <c r="M11" s="10" t="s">
        <v>178</v>
      </c>
      <c r="N11" s="49" t="s">
        <v>178</v>
      </c>
      <c r="O11" s="49">
        <v>78.298061749371342</v>
      </c>
      <c r="P11" s="11">
        <v>50.855729314472498</v>
      </c>
      <c r="Q11" s="8">
        <v>0.19142401648343335</v>
      </c>
      <c r="R11" s="45">
        <v>2.7480382384303623</v>
      </c>
      <c r="S11" s="8">
        <v>3.2964642296739094E-2</v>
      </c>
      <c r="T11" s="45">
        <v>13.361425657077241</v>
      </c>
      <c r="U11" s="8">
        <v>8.511642347753573E-2</v>
      </c>
      <c r="V11" s="45">
        <v>12.205965319424166</v>
      </c>
      <c r="W11" s="8">
        <v>0.17166103446278563</v>
      </c>
      <c r="X11" s="45">
        <v>6.4822708420347253</v>
      </c>
      <c r="Y11" s="8">
        <v>1.8348780668171912E-2</v>
      </c>
      <c r="Z11" s="45">
        <v>0.18405996399513846</v>
      </c>
      <c r="AA11" s="8">
        <v>6.1278347573045467E-3</v>
      </c>
      <c r="AB11" s="45">
        <v>10.652678194119712</v>
      </c>
      <c r="AC11" s="8">
        <v>2.2183137071434888E-2</v>
      </c>
      <c r="AD11" s="45">
        <v>2.606800505627394</v>
      </c>
      <c r="AE11" s="8">
        <v>4.8202348149556144E-2</v>
      </c>
      <c r="AF11" s="45">
        <v>0.55374270973700834</v>
      </c>
      <c r="AG11" s="8">
        <v>1.6872484991415672E-2</v>
      </c>
      <c r="AH11" s="45">
        <v>0.29973819677025315</v>
      </c>
      <c r="AI11" s="8">
        <v>7.820948873047507E-3</v>
      </c>
      <c r="AJ11" s="44">
        <v>122.82210329731384</v>
      </c>
      <c r="AK11" s="50">
        <v>18.324198057236142</v>
      </c>
      <c r="AL11" s="44">
        <v>372.6884798175563</v>
      </c>
      <c r="AM11" s="50">
        <v>18.42840179923467</v>
      </c>
      <c r="AN11" s="50"/>
      <c r="AO11" s="44"/>
      <c r="AP11" s="44"/>
      <c r="AQ11" s="50"/>
      <c r="AR11" s="45">
        <v>97.580156000000017</v>
      </c>
      <c r="AS11" s="45">
        <v>3.0343763037129743</v>
      </c>
      <c r="AT11" s="44">
        <v>859.75472308119697</v>
      </c>
      <c r="AU11" s="12" t="s">
        <v>178</v>
      </c>
      <c r="AV11" s="9" t="s">
        <v>178</v>
      </c>
      <c r="AW11" s="47" t="s">
        <v>178</v>
      </c>
      <c r="AX11" s="47" t="s">
        <v>178</v>
      </c>
      <c r="AY11" s="51" t="s">
        <v>178</v>
      </c>
      <c r="AZ11" s="47" t="s">
        <v>178</v>
      </c>
      <c r="BA11" s="51" t="s">
        <v>178</v>
      </c>
      <c r="BB11" s="49" t="s">
        <v>178</v>
      </c>
      <c r="BC11" s="52" t="s">
        <v>178</v>
      </c>
      <c r="BD11" s="13">
        <v>48.634720424420188</v>
      </c>
      <c r="BE11" s="44">
        <v>1144.2936439248979</v>
      </c>
      <c r="BF11" s="44"/>
      <c r="BG11" s="45"/>
      <c r="BH11" s="7" t="s">
        <v>178</v>
      </c>
      <c r="BI11" s="10" t="s">
        <v>178</v>
      </c>
      <c r="BJ11" s="9" t="s">
        <v>178</v>
      </c>
      <c r="BK11" s="53" t="s">
        <v>178</v>
      </c>
      <c r="BL11" s="54" t="s">
        <v>178</v>
      </c>
      <c r="BM11" s="53" t="s">
        <v>178</v>
      </c>
      <c r="BN11" s="54" t="s">
        <v>178</v>
      </c>
      <c r="BO11" s="12">
        <v>2.7222854448489282</v>
      </c>
      <c r="BP11" s="55">
        <v>2.986541123116822</v>
      </c>
      <c r="BQ11" s="32">
        <v>49.625100000000003</v>
      </c>
      <c r="BR11" s="56">
        <v>2.68154</v>
      </c>
      <c r="BS11" s="56">
        <v>13.0381</v>
      </c>
      <c r="BT11" s="56">
        <v>11.910600000000001</v>
      </c>
      <c r="BU11" s="56">
        <v>6.3254099999999998</v>
      </c>
      <c r="BV11" s="56">
        <v>0.17960599999999999</v>
      </c>
      <c r="BW11" s="56">
        <v>10.3949</v>
      </c>
      <c r="BX11" s="56">
        <v>2.54372</v>
      </c>
      <c r="BY11" s="56">
        <v>0.54034300000000002</v>
      </c>
      <c r="BZ11" s="56">
        <v>0.29248499999999999</v>
      </c>
      <c r="CA11" s="57">
        <v>119.85000000000001</v>
      </c>
      <c r="CB11" s="57">
        <v>363.66999999999996</v>
      </c>
      <c r="CC11" s="57"/>
      <c r="CD11" s="57"/>
      <c r="CE11" s="33">
        <v>97.580200000000005</v>
      </c>
      <c r="CF11" s="58">
        <v>2</v>
      </c>
    </row>
    <row r="12" spans="1:84" s="59" customFormat="1" ht="13" customHeight="1" x14ac:dyDescent="0.35">
      <c r="A12" s="41" t="s">
        <v>191</v>
      </c>
      <c r="B12" s="42">
        <v>8</v>
      </c>
      <c r="C12" s="42" t="s">
        <v>69</v>
      </c>
      <c r="D12" s="43">
        <v>43250</v>
      </c>
      <c r="E12" s="44">
        <v>27</v>
      </c>
      <c r="F12" s="45">
        <v>0.02</v>
      </c>
      <c r="G12" s="125" t="s">
        <v>180</v>
      </c>
      <c r="H12" s="46" t="s">
        <v>178</v>
      </c>
      <c r="I12" s="2" t="s">
        <v>178</v>
      </c>
      <c r="J12" s="47" t="s">
        <v>178</v>
      </c>
      <c r="K12" s="3" t="s">
        <v>178</v>
      </c>
      <c r="L12" s="60" t="s">
        <v>178</v>
      </c>
      <c r="M12" s="10" t="s">
        <v>178</v>
      </c>
      <c r="N12" s="49" t="s">
        <v>178</v>
      </c>
      <c r="O12" s="49">
        <v>79.76091656161222</v>
      </c>
      <c r="P12" s="11">
        <v>51.826016628112129</v>
      </c>
      <c r="Q12" s="8">
        <v>0.2013088329089085</v>
      </c>
      <c r="R12" s="45">
        <v>2.8005439055001475</v>
      </c>
      <c r="S12" s="8">
        <v>3.3420290696286006E-2</v>
      </c>
      <c r="T12" s="45">
        <v>13.833586816478533</v>
      </c>
      <c r="U12" s="8">
        <v>8.9964103479473007E-2</v>
      </c>
      <c r="V12" s="45">
        <v>10.962003091945897</v>
      </c>
      <c r="W12" s="8">
        <v>0.17001957175577168</v>
      </c>
      <c r="X12" s="45">
        <v>6.3590431001662786</v>
      </c>
      <c r="Y12" s="8">
        <v>1.806572349541739E-2</v>
      </c>
      <c r="Z12" s="45">
        <v>0.1751196825601396</v>
      </c>
      <c r="AA12" s="8">
        <v>6.1155120423969393E-3</v>
      </c>
      <c r="AB12" s="45">
        <v>10.635060788673176</v>
      </c>
      <c r="AC12" s="8">
        <v>2.213517742189703E-2</v>
      </c>
      <c r="AD12" s="45">
        <v>2.5410302644624556</v>
      </c>
      <c r="AE12" s="8">
        <v>4.9393054486674109E-2</v>
      </c>
      <c r="AF12" s="45">
        <v>0.50541403702959753</v>
      </c>
      <c r="AG12" s="8">
        <v>1.7206921973480057E-2</v>
      </c>
      <c r="AH12" s="45">
        <v>0.32312304591405311</v>
      </c>
      <c r="AI12" s="8">
        <v>7.5836009506890512E-3</v>
      </c>
      <c r="AJ12" s="44">
        <v>147.22094604779753</v>
      </c>
      <c r="AK12" s="50">
        <v>17.952416602960525</v>
      </c>
      <c r="AL12" s="44">
        <v>243.36544552815306</v>
      </c>
      <c r="AM12" s="50">
        <v>17.744918451051621</v>
      </c>
      <c r="AN12" s="50"/>
      <c r="AO12" s="44"/>
      <c r="AP12" s="44"/>
      <c r="AQ12" s="50"/>
      <c r="AR12" s="45">
        <v>98.029528999999997</v>
      </c>
      <c r="AS12" s="45">
        <v>1.6530626385809311</v>
      </c>
      <c r="AT12" s="44">
        <v>1030.5466223345827</v>
      </c>
      <c r="AU12" s="12" t="s">
        <v>178</v>
      </c>
      <c r="AV12" s="9" t="s">
        <v>178</v>
      </c>
      <c r="AW12" s="47" t="s">
        <v>178</v>
      </c>
      <c r="AX12" s="47" t="s">
        <v>178</v>
      </c>
      <c r="AY12" s="51" t="s">
        <v>178</v>
      </c>
      <c r="AZ12" s="47" t="s">
        <v>178</v>
      </c>
      <c r="BA12" s="51" t="s">
        <v>178</v>
      </c>
      <c r="BB12" s="49" t="s">
        <v>178</v>
      </c>
      <c r="BC12" s="52" t="s">
        <v>178</v>
      </c>
      <c r="BD12" s="13">
        <v>50.841721096814275</v>
      </c>
      <c r="BE12" s="44">
        <v>1141.8167663133422</v>
      </c>
      <c r="BF12" s="44"/>
      <c r="BG12" s="45"/>
      <c r="BH12" s="7" t="s">
        <v>178</v>
      </c>
      <c r="BI12" s="10" t="s">
        <v>178</v>
      </c>
      <c r="BJ12" s="9" t="s">
        <v>178</v>
      </c>
      <c r="BK12" s="53" t="s">
        <v>178</v>
      </c>
      <c r="BL12" s="54" t="s">
        <v>178</v>
      </c>
      <c r="BM12" s="53" t="s">
        <v>178</v>
      </c>
      <c r="BN12" s="54" t="s">
        <v>178</v>
      </c>
      <c r="BO12" s="12">
        <v>2.6977448819360812</v>
      </c>
      <c r="BP12" s="55">
        <v>2.9499580000790129</v>
      </c>
      <c r="BQ12" s="32">
        <v>50.8048</v>
      </c>
      <c r="BR12" s="56">
        <v>2.7453599999999998</v>
      </c>
      <c r="BS12" s="56">
        <v>13.561</v>
      </c>
      <c r="BT12" s="56">
        <v>10.746</v>
      </c>
      <c r="BU12" s="56">
        <v>6.2337400000000001</v>
      </c>
      <c r="BV12" s="56">
        <v>0.17166899999999999</v>
      </c>
      <c r="BW12" s="56">
        <v>10.4255</v>
      </c>
      <c r="BX12" s="56">
        <v>2.4909599999999998</v>
      </c>
      <c r="BY12" s="56">
        <v>0.49545499999999998</v>
      </c>
      <c r="BZ12" s="56">
        <v>0.31675599999999998</v>
      </c>
      <c r="CA12" s="57">
        <v>144.32</v>
      </c>
      <c r="CB12" s="57">
        <v>238.57</v>
      </c>
      <c r="CC12" s="57"/>
      <c r="CD12" s="57"/>
      <c r="CE12" s="33">
        <v>98.029600000000002</v>
      </c>
      <c r="CF12" s="58">
        <v>2</v>
      </c>
    </row>
    <row r="13" spans="1:84" s="59" customFormat="1" ht="13" customHeight="1" x14ac:dyDescent="0.35">
      <c r="A13" s="41" t="s">
        <v>192</v>
      </c>
      <c r="B13" s="42">
        <v>8</v>
      </c>
      <c r="C13" s="42" t="s">
        <v>69</v>
      </c>
      <c r="D13" s="43">
        <v>43250</v>
      </c>
      <c r="E13" s="44">
        <v>27</v>
      </c>
      <c r="F13" s="45">
        <v>0.02</v>
      </c>
      <c r="G13" s="125" t="s">
        <v>180</v>
      </c>
      <c r="H13" s="46" t="s">
        <v>178</v>
      </c>
      <c r="I13" s="2" t="s">
        <v>178</v>
      </c>
      <c r="J13" s="47" t="s">
        <v>178</v>
      </c>
      <c r="K13" s="3" t="s">
        <v>178</v>
      </c>
      <c r="L13" s="60" t="s">
        <v>178</v>
      </c>
      <c r="M13" s="10" t="s">
        <v>178</v>
      </c>
      <c r="N13" s="49" t="s">
        <v>178</v>
      </c>
      <c r="O13" s="49">
        <v>79.201011584165258</v>
      </c>
      <c r="P13" s="11">
        <v>51.337956550905695</v>
      </c>
      <c r="Q13" s="8">
        <v>0.19228734302054828</v>
      </c>
      <c r="R13" s="45">
        <v>2.7829040216196153</v>
      </c>
      <c r="S13" s="8">
        <v>3.2577787638687863E-2</v>
      </c>
      <c r="T13" s="45">
        <v>13.606977886363325</v>
      </c>
      <c r="U13" s="8">
        <v>8.5718109683597804E-2</v>
      </c>
      <c r="V13" s="45">
        <v>11.45193077718908</v>
      </c>
      <c r="W13" s="8">
        <v>0.16656146199574884</v>
      </c>
      <c r="X13" s="45">
        <v>6.4190355801378747</v>
      </c>
      <c r="Y13" s="8">
        <v>1.8209006610888711E-2</v>
      </c>
      <c r="Z13" s="45">
        <v>0.17874804238629802</v>
      </c>
      <c r="AA13" s="8">
        <v>6.1440528365315061E-3</v>
      </c>
      <c r="AB13" s="45">
        <v>10.705437277910127</v>
      </c>
      <c r="AC13" s="8">
        <v>2.223155337754484E-2</v>
      </c>
      <c r="AD13" s="45">
        <v>2.6252847950992533</v>
      </c>
      <c r="AE13" s="8">
        <v>4.8202329065858369E-2</v>
      </c>
      <c r="AF13" s="45">
        <v>0.51723893894719919</v>
      </c>
      <c r="AG13" s="8">
        <v>1.6280561118408147E-2</v>
      </c>
      <c r="AH13" s="45">
        <v>0.31810816482023813</v>
      </c>
      <c r="AI13" s="8">
        <v>7.6000812198027193E-3</v>
      </c>
      <c r="AJ13" s="44">
        <v>166.12397148746894</v>
      </c>
      <c r="AK13" s="50">
        <v>18.211672622256756</v>
      </c>
      <c r="AL13" s="44">
        <v>397.6556747255795</v>
      </c>
      <c r="AM13" s="50">
        <v>17.642113305902754</v>
      </c>
      <c r="AN13" s="50"/>
      <c r="AO13" s="44"/>
      <c r="AP13" s="44"/>
      <c r="AQ13" s="50"/>
      <c r="AR13" s="45">
        <v>97.710160999999985</v>
      </c>
      <c r="AS13" s="45">
        <v>2.3937284376540173</v>
      </c>
      <c r="AT13" s="44">
        <v>1162.8678004122826</v>
      </c>
      <c r="AU13" s="12" t="s">
        <v>178</v>
      </c>
      <c r="AV13" s="9" t="s">
        <v>178</v>
      </c>
      <c r="AW13" s="47" t="s">
        <v>178</v>
      </c>
      <c r="AX13" s="47" t="s">
        <v>178</v>
      </c>
      <c r="AY13" s="51" t="s">
        <v>178</v>
      </c>
      <c r="AZ13" s="47" t="s">
        <v>178</v>
      </c>
      <c r="BA13" s="51" t="s">
        <v>178</v>
      </c>
      <c r="BB13" s="49" t="s">
        <v>178</v>
      </c>
      <c r="BC13" s="52" t="s">
        <v>178</v>
      </c>
      <c r="BD13" s="13">
        <v>49.983467155965762</v>
      </c>
      <c r="BE13" s="44">
        <v>1143.0226151607712</v>
      </c>
      <c r="BF13" s="44"/>
      <c r="BG13" s="45"/>
      <c r="BH13" s="7" t="s">
        <v>178</v>
      </c>
      <c r="BI13" s="10" t="s">
        <v>178</v>
      </c>
      <c r="BJ13" s="9" t="s">
        <v>178</v>
      </c>
      <c r="BK13" s="53" t="s">
        <v>178</v>
      </c>
      <c r="BL13" s="54" t="s">
        <v>178</v>
      </c>
      <c r="BM13" s="53" t="s">
        <v>178</v>
      </c>
      <c r="BN13" s="54" t="s">
        <v>178</v>
      </c>
      <c r="BO13" s="12">
        <v>2.7082227203839979</v>
      </c>
      <c r="BP13" s="55">
        <v>2.9663998440374528</v>
      </c>
      <c r="BQ13" s="32">
        <v>50.162399999999998</v>
      </c>
      <c r="BR13" s="56">
        <v>2.7191800000000002</v>
      </c>
      <c r="BS13" s="56">
        <v>13.295400000000001</v>
      </c>
      <c r="BT13" s="56">
        <v>11.1897</v>
      </c>
      <c r="BU13" s="56">
        <v>6.2720500000000001</v>
      </c>
      <c r="BV13" s="56">
        <v>0.174655</v>
      </c>
      <c r="BW13" s="56">
        <v>10.4603</v>
      </c>
      <c r="BX13" s="56">
        <v>2.5651700000000002</v>
      </c>
      <c r="BY13" s="56">
        <v>0.50539500000000004</v>
      </c>
      <c r="BZ13" s="56">
        <v>0.31082399999999999</v>
      </c>
      <c r="CA13" s="57">
        <v>162.32</v>
      </c>
      <c r="CB13" s="57">
        <v>388.55</v>
      </c>
      <c r="CC13" s="57"/>
      <c r="CD13" s="57"/>
      <c r="CE13" s="33">
        <v>97.7102</v>
      </c>
      <c r="CF13" s="58">
        <v>2</v>
      </c>
    </row>
    <row r="14" spans="1:84" s="59" customFormat="1" ht="13" customHeight="1" x14ac:dyDescent="0.35">
      <c r="A14" s="41" t="s">
        <v>193</v>
      </c>
      <c r="B14" s="42">
        <v>8</v>
      </c>
      <c r="C14" s="42" t="s">
        <v>69</v>
      </c>
      <c r="D14" s="43">
        <v>43250</v>
      </c>
      <c r="E14" s="44">
        <v>27</v>
      </c>
      <c r="F14" s="45">
        <v>0.02</v>
      </c>
      <c r="G14" s="125" t="s">
        <v>180</v>
      </c>
      <c r="H14" s="46" t="s">
        <v>178</v>
      </c>
      <c r="I14" s="2" t="s">
        <v>178</v>
      </c>
      <c r="J14" s="47" t="s">
        <v>178</v>
      </c>
      <c r="K14" s="3" t="s">
        <v>178</v>
      </c>
      <c r="L14" s="60" t="s">
        <v>178</v>
      </c>
      <c r="M14" s="10" t="s">
        <v>178</v>
      </c>
      <c r="N14" s="49" t="s">
        <v>178</v>
      </c>
      <c r="O14" s="49">
        <v>79.200049265052129</v>
      </c>
      <c r="P14" s="11">
        <v>51.677385703093705</v>
      </c>
      <c r="Q14" s="8">
        <v>0.19272770933654579</v>
      </c>
      <c r="R14" s="45">
        <v>2.7310871763145292</v>
      </c>
      <c r="S14" s="8">
        <v>3.334438955305935E-2</v>
      </c>
      <c r="T14" s="45">
        <v>13.355744508472561</v>
      </c>
      <c r="U14" s="8">
        <v>8.4872150300325827E-2</v>
      </c>
      <c r="V14" s="45">
        <v>11.370787624817853</v>
      </c>
      <c r="W14" s="8">
        <v>0.1658975172885675</v>
      </c>
      <c r="X14" s="45">
        <v>6.3731809124754681</v>
      </c>
      <c r="Y14" s="8">
        <v>1.8143553812489912E-2</v>
      </c>
      <c r="Z14" s="45">
        <v>0.17741299842363975</v>
      </c>
      <c r="AA14" s="8">
        <v>6.135544689684103E-3</v>
      </c>
      <c r="AB14" s="45">
        <v>10.661282869464225</v>
      </c>
      <c r="AC14" s="8">
        <v>2.2178027076374257E-2</v>
      </c>
      <c r="AD14" s="45">
        <v>2.8109844260383117</v>
      </c>
      <c r="AE14" s="8">
        <v>4.9674030186293419E-2</v>
      </c>
      <c r="AF14" s="45">
        <v>0.50741910993952577</v>
      </c>
      <c r="AG14" s="8">
        <v>1.6277040950551099E-2</v>
      </c>
      <c r="AH14" s="45">
        <v>0.30227520148570031</v>
      </c>
      <c r="AI14" s="8">
        <v>7.6815987852755065E-3</v>
      </c>
      <c r="AJ14" s="44">
        <v>130.14233356594607</v>
      </c>
      <c r="AK14" s="50">
        <v>18.420866462258271</v>
      </c>
      <c r="AL14" s="44">
        <v>194.25236117896318</v>
      </c>
      <c r="AM14" s="50">
        <v>17.803209476815855</v>
      </c>
      <c r="AN14" s="50"/>
      <c r="AO14" s="44"/>
      <c r="AP14" s="44"/>
      <c r="AQ14" s="50"/>
      <c r="AR14" s="45">
        <v>97.800612999999984</v>
      </c>
      <c r="AS14" s="45">
        <v>1.4926147077309868</v>
      </c>
      <c r="AT14" s="44">
        <v>910.99633496162267</v>
      </c>
      <c r="AU14" s="12" t="s">
        <v>178</v>
      </c>
      <c r="AV14" s="9" t="s">
        <v>178</v>
      </c>
      <c r="AW14" s="47" t="s">
        <v>178</v>
      </c>
      <c r="AX14" s="47" t="s">
        <v>178</v>
      </c>
      <c r="AY14" s="51" t="s">
        <v>178</v>
      </c>
      <c r="AZ14" s="47" t="s">
        <v>178</v>
      </c>
      <c r="BA14" s="51" t="s">
        <v>178</v>
      </c>
      <c r="BB14" s="49" t="s">
        <v>178</v>
      </c>
      <c r="BC14" s="52" t="s">
        <v>178</v>
      </c>
      <c r="BD14" s="13">
        <v>49.982006732782082</v>
      </c>
      <c r="BE14" s="44">
        <v>1142.100936340757</v>
      </c>
      <c r="BF14" s="44"/>
      <c r="BG14" s="45"/>
      <c r="BH14" s="7" t="s">
        <v>178</v>
      </c>
      <c r="BI14" s="10" t="s">
        <v>178</v>
      </c>
      <c r="BJ14" s="9" t="s">
        <v>178</v>
      </c>
      <c r="BK14" s="53" t="s">
        <v>178</v>
      </c>
      <c r="BL14" s="54" t="s">
        <v>178</v>
      </c>
      <c r="BM14" s="53" t="s">
        <v>178</v>
      </c>
      <c r="BN14" s="54" t="s">
        <v>178</v>
      </c>
      <c r="BO14" s="12">
        <v>2.7031900816328691</v>
      </c>
      <c r="BP14" s="55">
        <v>2.9602238053773129</v>
      </c>
      <c r="BQ14" s="32">
        <v>50.540799999999997</v>
      </c>
      <c r="BR14" s="56">
        <v>2.6710199999999999</v>
      </c>
      <c r="BS14" s="56">
        <v>13.061999999999999</v>
      </c>
      <c r="BT14" s="56">
        <v>11.120699999999999</v>
      </c>
      <c r="BU14" s="56">
        <v>6.2330100000000002</v>
      </c>
      <c r="BV14" s="56">
        <v>0.173511</v>
      </c>
      <c r="BW14" s="56">
        <v>10.4268</v>
      </c>
      <c r="BX14" s="56">
        <v>2.7491599999999998</v>
      </c>
      <c r="BY14" s="56">
        <v>0.49625900000000001</v>
      </c>
      <c r="BZ14" s="56">
        <v>0.29562699999999997</v>
      </c>
      <c r="CA14" s="57">
        <v>127.28</v>
      </c>
      <c r="CB14" s="57">
        <v>189.98000000000002</v>
      </c>
      <c r="CC14" s="57"/>
      <c r="CD14" s="57"/>
      <c r="CE14" s="33">
        <v>97.800600000000003</v>
      </c>
      <c r="CF14" s="58">
        <v>2</v>
      </c>
    </row>
    <row r="15" spans="1:84" s="59" customFormat="1" ht="13" customHeight="1" x14ac:dyDescent="0.35">
      <c r="A15" s="41" t="s">
        <v>194</v>
      </c>
      <c r="B15" s="42">
        <v>8</v>
      </c>
      <c r="C15" s="42" t="s">
        <v>69</v>
      </c>
      <c r="D15" s="43">
        <v>43250</v>
      </c>
      <c r="E15" s="44">
        <v>27</v>
      </c>
      <c r="F15" s="45">
        <v>0.02</v>
      </c>
      <c r="G15" s="125" t="s">
        <v>180</v>
      </c>
      <c r="H15" s="46" t="s">
        <v>178</v>
      </c>
      <c r="I15" s="2" t="s">
        <v>178</v>
      </c>
      <c r="J15" s="47" t="s">
        <v>178</v>
      </c>
      <c r="K15" s="3" t="s">
        <v>178</v>
      </c>
      <c r="L15" s="60" t="s">
        <v>178</v>
      </c>
      <c r="M15" s="10" t="s">
        <v>178</v>
      </c>
      <c r="N15" s="49" t="s">
        <v>178</v>
      </c>
      <c r="O15" s="49">
        <v>79.804556708587967</v>
      </c>
      <c r="P15" s="11">
        <v>51.750057167181495</v>
      </c>
      <c r="Q15" s="8">
        <v>0.20310241436289386</v>
      </c>
      <c r="R15" s="45">
        <v>2.8462145071374452</v>
      </c>
      <c r="S15" s="8">
        <v>3.3745573060973692E-2</v>
      </c>
      <c r="T15" s="45">
        <v>13.189856047304124</v>
      </c>
      <c r="U15" s="8">
        <v>8.8852014378499031E-2</v>
      </c>
      <c r="V15" s="45">
        <v>11.12110267739563</v>
      </c>
      <c r="W15" s="8">
        <v>0.17301099435224382</v>
      </c>
      <c r="X15" s="45">
        <v>6.4688145793615925</v>
      </c>
      <c r="Y15" s="8">
        <v>1.8463808077580208E-2</v>
      </c>
      <c r="Z15" s="45">
        <v>0.18373173952616725</v>
      </c>
      <c r="AA15" s="8">
        <v>6.2541549207749238E-3</v>
      </c>
      <c r="AB15" s="45">
        <v>10.809186756143967</v>
      </c>
      <c r="AC15" s="8">
        <v>2.2574013713398625E-2</v>
      </c>
      <c r="AD15" s="45">
        <v>2.7127809068109054</v>
      </c>
      <c r="AE15" s="8">
        <v>5.149617739781006E-2</v>
      </c>
      <c r="AF15" s="45">
        <v>0.55806008388251394</v>
      </c>
      <c r="AG15" s="8">
        <v>1.7533801387521482E-2</v>
      </c>
      <c r="AH15" s="45">
        <v>0.31208195617459134</v>
      </c>
      <c r="AI15" s="8">
        <v>7.8798509360391081E-3</v>
      </c>
      <c r="AJ15" s="44">
        <v>170.17013233066905</v>
      </c>
      <c r="AK15" s="50">
        <v>19.101086843720608</v>
      </c>
      <c r="AL15" s="44">
        <v>310.96565848521061</v>
      </c>
      <c r="AM15" s="50">
        <v>17.536659537746665</v>
      </c>
      <c r="AN15" s="50"/>
      <c r="AO15" s="44"/>
      <c r="AP15" s="44"/>
      <c r="AQ15" s="50"/>
      <c r="AR15" s="45">
        <v>95.762985999999984</v>
      </c>
      <c r="AS15" s="45">
        <v>1.8273809523809521</v>
      </c>
      <c r="AT15" s="44">
        <v>1191.1909263146833</v>
      </c>
      <c r="AU15" s="12" t="s">
        <v>178</v>
      </c>
      <c r="AV15" s="9" t="s">
        <v>178</v>
      </c>
      <c r="AW15" s="47" t="s">
        <v>178</v>
      </c>
      <c r="AX15" s="47" t="s">
        <v>178</v>
      </c>
      <c r="AY15" s="51" t="s">
        <v>178</v>
      </c>
      <c r="AZ15" s="47" t="s">
        <v>178</v>
      </c>
      <c r="BA15" s="51" t="s">
        <v>178</v>
      </c>
      <c r="BB15" s="49" t="s">
        <v>178</v>
      </c>
      <c r="BC15" s="52" t="s">
        <v>178</v>
      </c>
      <c r="BD15" s="13">
        <v>50.909339015966054</v>
      </c>
      <c r="BE15" s="44">
        <v>1144.0231730451681</v>
      </c>
      <c r="BF15" s="44"/>
      <c r="BG15" s="45"/>
      <c r="BH15" s="7" t="s">
        <v>178</v>
      </c>
      <c r="BI15" s="10" t="s">
        <v>178</v>
      </c>
      <c r="BJ15" s="9" t="s">
        <v>178</v>
      </c>
      <c r="BK15" s="53" t="s">
        <v>178</v>
      </c>
      <c r="BL15" s="54" t="s">
        <v>178</v>
      </c>
      <c r="BM15" s="53" t="s">
        <v>178</v>
      </c>
      <c r="BN15" s="54" t="s">
        <v>178</v>
      </c>
      <c r="BO15" s="12">
        <v>2.701055453064332</v>
      </c>
      <c r="BP15" s="55">
        <v>2.958273071537957</v>
      </c>
      <c r="BQ15" s="32">
        <v>49.557400000000001</v>
      </c>
      <c r="BR15" s="56">
        <v>2.7256200000000002</v>
      </c>
      <c r="BS15" s="56">
        <v>12.631</v>
      </c>
      <c r="BT15" s="56">
        <v>10.649900000000001</v>
      </c>
      <c r="BU15" s="56">
        <v>6.1947299999999998</v>
      </c>
      <c r="BV15" s="56">
        <v>0.17594699999999999</v>
      </c>
      <c r="BW15" s="56">
        <v>10.3512</v>
      </c>
      <c r="BX15" s="56">
        <v>2.5978400000000001</v>
      </c>
      <c r="BY15" s="56">
        <v>0.53441499999999997</v>
      </c>
      <c r="BZ15" s="56">
        <v>0.29885899999999999</v>
      </c>
      <c r="CA15" s="57">
        <v>162.96</v>
      </c>
      <c r="CB15" s="57">
        <v>297.79000000000002</v>
      </c>
      <c r="CC15" s="57"/>
      <c r="CD15" s="57"/>
      <c r="CE15" s="33">
        <v>95.762900000000002</v>
      </c>
      <c r="CF15" s="58">
        <v>2</v>
      </c>
    </row>
    <row r="16" spans="1:84" s="59" customFormat="1" ht="13" customHeight="1" x14ac:dyDescent="0.35">
      <c r="A16" s="41" t="s">
        <v>195</v>
      </c>
      <c r="B16" s="42">
        <v>8</v>
      </c>
      <c r="C16" s="42" t="s">
        <v>69</v>
      </c>
      <c r="D16" s="43">
        <v>43250</v>
      </c>
      <c r="E16" s="44">
        <v>27</v>
      </c>
      <c r="F16" s="45">
        <v>0.02</v>
      </c>
      <c r="G16" s="125" t="s">
        <v>180</v>
      </c>
      <c r="H16" s="46" t="s">
        <v>178</v>
      </c>
      <c r="I16" s="2" t="s">
        <v>178</v>
      </c>
      <c r="J16" s="47" t="s">
        <v>178</v>
      </c>
      <c r="K16" s="3" t="s">
        <v>178</v>
      </c>
      <c r="L16" s="60" t="s">
        <v>178</v>
      </c>
      <c r="M16" s="10" t="s">
        <v>178</v>
      </c>
      <c r="N16" s="49" t="s">
        <v>178</v>
      </c>
      <c r="O16" s="49">
        <v>78.923158144888461</v>
      </c>
      <c r="P16" s="11">
        <v>51.146132980971636</v>
      </c>
      <c r="Q16" s="8">
        <v>0.19215090699621235</v>
      </c>
      <c r="R16" s="45">
        <v>2.7724476689551021</v>
      </c>
      <c r="S16" s="8">
        <v>3.3183148904956716E-2</v>
      </c>
      <c r="T16" s="45">
        <v>13.718715247713273</v>
      </c>
      <c r="U16" s="8">
        <v>8.6091797537024659E-2</v>
      </c>
      <c r="V16" s="45">
        <v>11.550377735556385</v>
      </c>
      <c r="W16" s="8">
        <v>0.16741695008802202</v>
      </c>
      <c r="X16" s="45">
        <v>6.3664547845819861</v>
      </c>
      <c r="Y16" s="8">
        <v>1.816572375958701E-2</v>
      </c>
      <c r="Z16" s="45">
        <v>0.1714049464686547</v>
      </c>
      <c r="AA16" s="8">
        <v>6.1382339594729333E-3</v>
      </c>
      <c r="AB16" s="45">
        <v>10.685956280340925</v>
      </c>
      <c r="AC16" s="8">
        <v>2.223629956419863E-2</v>
      </c>
      <c r="AD16" s="45">
        <v>2.6639589805038386</v>
      </c>
      <c r="AE16" s="8">
        <v>4.8574095258710898E-2</v>
      </c>
      <c r="AF16" s="45">
        <v>0.56447151902629977</v>
      </c>
      <c r="AG16" s="8">
        <v>1.7077860019533087E-2</v>
      </c>
      <c r="AH16" s="45">
        <v>0.30117280632281307</v>
      </c>
      <c r="AI16" s="8">
        <v>7.6940315658482724E-3</v>
      </c>
      <c r="AJ16" s="44">
        <v>142.02528632806568</v>
      </c>
      <c r="AK16" s="50">
        <v>18.15310399730804</v>
      </c>
      <c r="AL16" s="44">
        <v>447.04520926262563</v>
      </c>
      <c r="AM16" s="50">
        <v>17.933263274091154</v>
      </c>
      <c r="AN16" s="50"/>
      <c r="AO16" s="44"/>
      <c r="AP16" s="44"/>
      <c r="AQ16" s="50"/>
      <c r="AR16" s="45">
        <v>97.475600000000014</v>
      </c>
      <c r="AS16" s="45">
        <v>3.1476451892516613</v>
      </c>
      <c r="AT16" s="44">
        <v>994.1770042964597</v>
      </c>
      <c r="AU16" s="12" t="s">
        <v>178</v>
      </c>
      <c r="AV16" s="9" t="s">
        <v>178</v>
      </c>
      <c r="AW16" s="47" t="s">
        <v>178</v>
      </c>
      <c r="AX16" s="47" t="s">
        <v>178</v>
      </c>
      <c r="AY16" s="51" t="s">
        <v>178</v>
      </c>
      <c r="AZ16" s="47" t="s">
        <v>178</v>
      </c>
      <c r="BA16" s="51" t="s">
        <v>178</v>
      </c>
      <c r="BB16" s="49" t="s">
        <v>178</v>
      </c>
      <c r="BC16" s="52" t="s">
        <v>178</v>
      </c>
      <c r="BD16" s="13">
        <v>49.563855279534437</v>
      </c>
      <c r="BE16" s="44">
        <v>1141.965741170098</v>
      </c>
      <c r="BF16" s="44"/>
      <c r="BG16" s="45"/>
      <c r="BH16" s="7" t="s">
        <v>178</v>
      </c>
      <c r="BI16" s="10" t="s">
        <v>178</v>
      </c>
      <c r="BJ16" s="9" t="s">
        <v>178</v>
      </c>
      <c r="BK16" s="53" t="s">
        <v>178</v>
      </c>
      <c r="BL16" s="54" t="s">
        <v>178</v>
      </c>
      <c r="BM16" s="53" t="s">
        <v>178</v>
      </c>
      <c r="BN16" s="54" t="s">
        <v>178</v>
      </c>
      <c r="BO16" s="12">
        <v>2.7098895950873318</v>
      </c>
      <c r="BP16" s="55">
        <v>2.9695484022590728</v>
      </c>
      <c r="BQ16" s="32">
        <v>49.854999999999997</v>
      </c>
      <c r="BR16" s="56">
        <v>2.7024599999999999</v>
      </c>
      <c r="BS16" s="56">
        <v>13.372400000000001</v>
      </c>
      <c r="BT16" s="56">
        <v>11.258800000000001</v>
      </c>
      <c r="BU16" s="56">
        <v>6.2057399999999996</v>
      </c>
      <c r="BV16" s="56">
        <v>0.167078</v>
      </c>
      <c r="BW16" s="56">
        <v>10.4162</v>
      </c>
      <c r="BX16" s="56">
        <v>2.5967099999999999</v>
      </c>
      <c r="BY16" s="56">
        <v>0.55022199999999999</v>
      </c>
      <c r="BZ16" s="56">
        <v>0.29357</v>
      </c>
      <c r="CA16" s="57">
        <v>138.44</v>
      </c>
      <c r="CB16" s="57">
        <v>435.76</v>
      </c>
      <c r="CC16" s="57"/>
      <c r="CD16" s="57"/>
      <c r="CE16" s="33">
        <v>97.475700000000003</v>
      </c>
      <c r="CF16" s="58">
        <v>2</v>
      </c>
    </row>
    <row r="17" spans="1:84" s="59" customFormat="1" ht="13" customHeight="1" x14ac:dyDescent="0.35">
      <c r="A17" s="41" t="s">
        <v>196</v>
      </c>
      <c r="B17" s="42">
        <v>8</v>
      </c>
      <c r="C17" s="42" t="s">
        <v>69</v>
      </c>
      <c r="D17" s="43">
        <v>43250</v>
      </c>
      <c r="E17" s="44">
        <v>27</v>
      </c>
      <c r="F17" s="45">
        <v>0.02</v>
      </c>
      <c r="G17" s="125" t="s">
        <v>180</v>
      </c>
      <c r="H17" s="46" t="s">
        <v>178</v>
      </c>
      <c r="I17" s="2" t="s">
        <v>178</v>
      </c>
      <c r="J17" s="47" t="s">
        <v>178</v>
      </c>
      <c r="K17" s="3" t="s">
        <v>178</v>
      </c>
      <c r="L17" s="60" t="s">
        <v>178</v>
      </c>
      <c r="M17" s="10" t="s">
        <v>178</v>
      </c>
      <c r="N17" s="49" t="s">
        <v>178</v>
      </c>
      <c r="O17" s="49">
        <v>78.884390462027227</v>
      </c>
      <c r="P17" s="11">
        <v>51.019835754787636</v>
      </c>
      <c r="Q17" s="8">
        <v>0.1986513426931987</v>
      </c>
      <c r="R17" s="45">
        <v>2.7802549611042644</v>
      </c>
      <c r="S17" s="8">
        <v>3.3797891409167884E-2</v>
      </c>
      <c r="T17" s="45">
        <v>13.283227001871916</v>
      </c>
      <c r="U17" s="8">
        <v>8.7825907458706706E-2</v>
      </c>
      <c r="V17" s="45">
        <v>11.79237714116071</v>
      </c>
      <c r="W17" s="8">
        <v>0.17510147045595303</v>
      </c>
      <c r="X17" s="45">
        <v>6.4847220346701429</v>
      </c>
      <c r="Y17" s="8">
        <v>1.8515956520034352E-2</v>
      </c>
      <c r="Z17" s="45">
        <v>0.17384133857089706</v>
      </c>
      <c r="AA17" s="8">
        <v>6.2463105203247596E-3</v>
      </c>
      <c r="AB17" s="45">
        <v>10.825333752336764</v>
      </c>
      <c r="AC17" s="8">
        <v>2.2572011660334908E-2</v>
      </c>
      <c r="AD17" s="45">
        <v>2.7296693869014836</v>
      </c>
      <c r="AE17" s="8">
        <v>5.094491163549715E-2</v>
      </c>
      <c r="AF17" s="45">
        <v>0.53985358946394846</v>
      </c>
      <c r="AG17" s="8">
        <v>1.7381720005329695E-2</v>
      </c>
      <c r="AH17" s="45">
        <v>0.32937501997931884</v>
      </c>
      <c r="AI17" s="8">
        <v>7.7479874074795098E-3</v>
      </c>
      <c r="AJ17" s="44">
        <v>151.1305343574308</v>
      </c>
      <c r="AK17" s="50">
        <v>18.458327813744809</v>
      </c>
      <c r="AL17" s="44">
        <v>263.96965717163852</v>
      </c>
      <c r="AM17" s="50">
        <v>17.056953734425484</v>
      </c>
      <c r="AN17" s="50"/>
      <c r="AO17" s="44"/>
      <c r="AP17" s="44"/>
      <c r="AQ17" s="50"/>
      <c r="AR17" s="45">
        <v>95.817831000000012</v>
      </c>
      <c r="AS17" s="45">
        <v>1.7466335197845453</v>
      </c>
      <c r="AT17" s="44">
        <v>1057.9137405020156</v>
      </c>
      <c r="AU17" s="12" t="s">
        <v>178</v>
      </c>
      <c r="AV17" s="9" t="s">
        <v>178</v>
      </c>
      <c r="AW17" s="47" t="s">
        <v>178</v>
      </c>
      <c r="AX17" s="47" t="s">
        <v>178</v>
      </c>
      <c r="AY17" s="51" t="s">
        <v>178</v>
      </c>
      <c r="AZ17" s="47" t="s">
        <v>178</v>
      </c>
      <c r="BA17" s="51" t="s">
        <v>178</v>
      </c>
      <c r="BB17" s="49" t="s">
        <v>178</v>
      </c>
      <c r="BC17" s="52" t="s">
        <v>178</v>
      </c>
      <c r="BD17" s="13">
        <v>49.505635607303482</v>
      </c>
      <c r="BE17" s="44">
        <v>1144.3429128968698</v>
      </c>
      <c r="BF17" s="44"/>
      <c r="BG17" s="45"/>
      <c r="BH17" s="7" t="s">
        <v>178</v>
      </c>
      <c r="BI17" s="10" t="s">
        <v>178</v>
      </c>
      <c r="BJ17" s="9" t="s">
        <v>178</v>
      </c>
      <c r="BK17" s="53" t="s">
        <v>178</v>
      </c>
      <c r="BL17" s="54" t="s">
        <v>178</v>
      </c>
      <c r="BM17" s="53" t="s">
        <v>178</v>
      </c>
      <c r="BN17" s="54" t="s">
        <v>178</v>
      </c>
      <c r="BO17" s="12">
        <v>2.71567334251628</v>
      </c>
      <c r="BP17" s="55">
        <v>2.979097574416</v>
      </c>
      <c r="BQ17" s="32">
        <v>48.886099999999999</v>
      </c>
      <c r="BR17" s="56">
        <v>2.66398</v>
      </c>
      <c r="BS17" s="56">
        <v>12.7277</v>
      </c>
      <c r="BT17" s="56">
        <v>11.299200000000001</v>
      </c>
      <c r="BU17" s="56">
        <v>6.2135199999999999</v>
      </c>
      <c r="BV17" s="56">
        <v>0.166571</v>
      </c>
      <c r="BW17" s="56">
        <v>10.3726</v>
      </c>
      <c r="BX17" s="56">
        <v>2.61551</v>
      </c>
      <c r="BY17" s="56">
        <v>0.51727599999999996</v>
      </c>
      <c r="BZ17" s="56">
        <v>0.31559999999999999</v>
      </c>
      <c r="CA17" s="57">
        <v>144.81</v>
      </c>
      <c r="CB17" s="57">
        <v>252.93</v>
      </c>
      <c r="CC17" s="57"/>
      <c r="CD17" s="57"/>
      <c r="CE17" s="33">
        <v>95.817800000000005</v>
      </c>
      <c r="CF17" s="58">
        <v>2</v>
      </c>
    </row>
    <row r="18" spans="1:84" s="59" customFormat="1" ht="13" customHeight="1" x14ac:dyDescent="0.35">
      <c r="A18" s="41" t="s">
        <v>197</v>
      </c>
      <c r="B18" s="42">
        <v>8</v>
      </c>
      <c r="C18" s="42" t="s">
        <v>69</v>
      </c>
      <c r="D18" s="43">
        <v>43250</v>
      </c>
      <c r="E18" s="44">
        <v>27</v>
      </c>
      <c r="F18" s="45">
        <v>0.02</v>
      </c>
      <c r="G18" s="125" t="s">
        <v>180</v>
      </c>
      <c r="H18" s="46" t="s">
        <v>178</v>
      </c>
      <c r="I18" s="2" t="s">
        <v>178</v>
      </c>
      <c r="J18" s="47" t="s">
        <v>178</v>
      </c>
      <c r="K18" s="3" t="s">
        <v>178</v>
      </c>
      <c r="L18" s="60" t="s">
        <v>178</v>
      </c>
      <c r="M18" s="10" t="s">
        <v>178</v>
      </c>
      <c r="N18" s="49" t="s">
        <v>178</v>
      </c>
      <c r="O18" s="49">
        <v>79.270285993206841</v>
      </c>
      <c r="P18" s="11">
        <v>50.980970613351126</v>
      </c>
      <c r="Q18" s="8">
        <v>0.19894049257594942</v>
      </c>
      <c r="R18" s="45">
        <v>2.7621609221252856</v>
      </c>
      <c r="S18" s="8">
        <v>3.3637043277457306E-2</v>
      </c>
      <c r="T18" s="45">
        <v>14.235601846422075</v>
      </c>
      <c r="U18" s="8">
        <v>9.0754524179273086E-2</v>
      </c>
      <c r="V18" s="45">
        <v>11.309436153760611</v>
      </c>
      <c r="W18" s="8">
        <v>0.17174057365654713</v>
      </c>
      <c r="X18" s="45">
        <v>6.3659118552057716</v>
      </c>
      <c r="Y18" s="8">
        <v>1.8094786152829646E-2</v>
      </c>
      <c r="Z18" s="45">
        <v>0.17354792303212477</v>
      </c>
      <c r="AA18" s="8">
        <v>6.0727021487785937E-3</v>
      </c>
      <c r="AB18" s="45">
        <v>10.522143917183994</v>
      </c>
      <c r="AC18" s="8">
        <v>2.2006643117033636E-2</v>
      </c>
      <c r="AD18" s="45">
        <v>2.7155820989588308</v>
      </c>
      <c r="AE18" s="8">
        <v>5.0682809620337936E-2</v>
      </c>
      <c r="AF18" s="45">
        <v>0.58538507033290132</v>
      </c>
      <c r="AG18" s="8">
        <v>1.7974131507557667E-2</v>
      </c>
      <c r="AH18" s="45">
        <v>0.31372897149165968</v>
      </c>
      <c r="AI18" s="8">
        <v>7.6398965408677475E-3</v>
      </c>
      <c r="AJ18" s="44">
        <v>143.70301113941528</v>
      </c>
      <c r="AK18" s="50">
        <v>18.364238902539295</v>
      </c>
      <c r="AL18" s="44">
        <v>211.60327021678464</v>
      </c>
      <c r="AM18" s="50">
        <v>17.114176250555236</v>
      </c>
      <c r="AN18" s="50"/>
      <c r="AO18" s="44"/>
      <c r="AP18" s="44"/>
      <c r="AQ18" s="50"/>
      <c r="AR18" s="45">
        <v>98.070318</v>
      </c>
      <c r="AS18" s="45">
        <v>1.472504080039736</v>
      </c>
      <c r="AT18" s="44">
        <v>1005.921077975907</v>
      </c>
      <c r="AU18" s="12" t="s">
        <v>178</v>
      </c>
      <c r="AV18" s="9" t="s">
        <v>178</v>
      </c>
      <c r="AW18" s="47" t="s">
        <v>178</v>
      </c>
      <c r="AX18" s="47" t="s">
        <v>178</v>
      </c>
      <c r="AY18" s="51" t="s">
        <v>178</v>
      </c>
      <c r="AZ18" s="47" t="s">
        <v>178</v>
      </c>
      <c r="BA18" s="51" t="s">
        <v>178</v>
      </c>
      <c r="BB18" s="49" t="s">
        <v>178</v>
      </c>
      <c r="BC18" s="52" t="s">
        <v>178</v>
      </c>
      <c r="BD18" s="13">
        <v>50.088729683060656</v>
      </c>
      <c r="BE18" s="44">
        <v>1141.954828289636</v>
      </c>
      <c r="BF18" s="44"/>
      <c r="BG18" s="45"/>
      <c r="BH18" s="7" t="s">
        <v>178</v>
      </c>
      <c r="BI18" s="10" t="s">
        <v>178</v>
      </c>
      <c r="BJ18" s="9" t="s">
        <v>178</v>
      </c>
      <c r="BK18" s="53" t="s">
        <v>178</v>
      </c>
      <c r="BL18" s="54" t="s">
        <v>178</v>
      </c>
      <c r="BM18" s="53" t="s">
        <v>178</v>
      </c>
      <c r="BN18" s="54" t="s">
        <v>178</v>
      </c>
      <c r="BO18" s="12">
        <v>2.706043022981143</v>
      </c>
      <c r="BP18" s="55">
        <v>2.964716840617672</v>
      </c>
      <c r="BQ18" s="32">
        <v>49.997199999999999</v>
      </c>
      <c r="BR18" s="56">
        <v>2.70886</v>
      </c>
      <c r="BS18" s="56">
        <v>13.960900000000001</v>
      </c>
      <c r="BT18" s="56">
        <v>11.091200000000001</v>
      </c>
      <c r="BU18" s="56">
        <v>6.2430700000000003</v>
      </c>
      <c r="BV18" s="56">
        <v>0.17019899999999999</v>
      </c>
      <c r="BW18" s="56">
        <v>10.319100000000001</v>
      </c>
      <c r="BX18" s="56">
        <v>2.6631800000000001</v>
      </c>
      <c r="BY18" s="56">
        <v>0.57408899999999996</v>
      </c>
      <c r="BZ18" s="56">
        <v>0.30767499999999998</v>
      </c>
      <c r="CA18" s="57">
        <v>140.93</v>
      </c>
      <c r="CB18" s="57">
        <v>207.52</v>
      </c>
      <c r="CC18" s="57"/>
      <c r="CD18" s="57"/>
      <c r="CE18" s="33">
        <v>98.070400000000006</v>
      </c>
      <c r="CF18" s="58">
        <v>2</v>
      </c>
    </row>
    <row r="19" spans="1:84" s="59" customFormat="1" ht="13" customHeight="1" x14ac:dyDescent="0.35">
      <c r="A19" s="41" t="s">
        <v>198</v>
      </c>
      <c r="B19" s="42">
        <v>8</v>
      </c>
      <c r="C19" s="42" t="s">
        <v>69</v>
      </c>
      <c r="D19" s="43">
        <v>43250</v>
      </c>
      <c r="E19" s="44">
        <v>27</v>
      </c>
      <c r="F19" s="45">
        <v>0.02</v>
      </c>
      <c r="G19" s="125" t="s">
        <v>180</v>
      </c>
      <c r="H19" s="46" t="s">
        <v>178</v>
      </c>
      <c r="I19" s="2" t="s">
        <v>178</v>
      </c>
      <c r="J19" s="47" t="s">
        <v>178</v>
      </c>
      <c r="K19" s="3" t="s">
        <v>178</v>
      </c>
      <c r="L19" s="60" t="s">
        <v>178</v>
      </c>
      <c r="M19" s="10" t="s">
        <v>178</v>
      </c>
      <c r="N19" s="49" t="s">
        <v>178</v>
      </c>
      <c r="O19" s="49">
        <v>79.935280254543144</v>
      </c>
      <c r="P19" s="11">
        <v>51.444122262045369</v>
      </c>
      <c r="Q19" s="8">
        <v>0.19296793148737743</v>
      </c>
      <c r="R19" s="45">
        <v>2.7252542134090567</v>
      </c>
      <c r="S19" s="8">
        <v>3.2867928440819927E-2</v>
      </c>
      <c r="T19" s="45">
        <v>13.878556070038389</v>
      </c>
      <c r="U19" s="8">
        <v>8.6582204756298686E-2</v>
      </c>
      <c r="V19" s="45">
        <v>10.985098136036703</v>
      </c>
      <c r="W19" s="8">
        <v>0.16370103093303254</v>
      </c>
      <c r="X19" s="45">
        <v>6.4418691367851517</v>
      </c>
      <c r="Y19" s="8">
        <v>1.8270171570984574E-2</v>
      </c>
      <c r="Z19" s="45">
        <v>0.17251273198143621</v>
      </c>
      <c r="AA19" s="8">
        <v>6.1451622822767298E-3</v>
      </c>
      <c r="AB19" s="45">
        <v>10.666758087398582</v>
      </c>
      <c r="AC19" s="8">
        <v>2.2257150757585008E-2</v>
      </c>
      <c r="AD19" s="45">
        <v>2.7958878408783745</v>
      </c>
      <c r="AE19" s="8">
        <v>4.9583113736489361E-2</v>
      </c>
      <c r="AF19" s="45">
        <v>0.54059675712733679</v>
      </c>
      <c r="AG19" s="8">
        <v>1.6517663615647212E-2</v>
      </c>
      <c r="AH19" s="45">
        <v>0.31897487672477104</v>
      </c>
      <c r="AI19" s="8">
        <v>7.7180756046709223E-3</v>
      </c>
      <c r="AJ19" s="44">
        <v>131.16350808140783</v>
      </c>
      <c r="AK19" s="50">
        <v>18.155259298104227</v>
      </c>
      <c r="AL19" s="44">
        <v>172.53536766685974</v>
      </c>
      <c r="AM19" s="50">
        <v>16.306317598194916</v>
      </c>
      <c r="AN19" s="50"/>
      <c r="AO19" s="44"/>
      <c r="AP19" s="44"/>
      <c r="AQ19" s="50"/>
      <c r="AR19" s="45">
        <v>97.19166700000001</v>
      </c>
      <c r="AS19" s="45">
        <v>1.3154220269846251</v>
      </c>
      <c r="AT19" s="44">
        <v>918.14455656985479</v>
      </c>
      <c r="AU19" s="12" t="s">
        <v>178</v>
      </c>
      <c r="AV19" s="9" t="s">
        <v>178</v>
      </c>
      <c r="AW19" s="47" t="s">
        <v>178</v>
      </c>
      <c r="AX19" s="47" t="s">
        <v>178</v>
      </c>
      <c r="AY19" s="51" t="s">
        <v>178</v>
      </c>
      <c r="AZ19" s="47" t="s">
        <v>178</v>
      </c>
      <c r="BA19" s="51" t="s">
        <v>178</v>
      </c>
      <c r="BB19" s="49" t="s">
        <v>178</v>
      </c>
      <c r="BC19" s="52" t="s">
        <v>178</v>
      </c>
      <c r="BD19" s="13">
        <v>51.112522367993094</v>
      </c>
      <c r="BE19" s="44">
        <v>1143.4815696493815</v>
      </c>
      <c r="BF19" s="44"/>
      <c r="BG19" s="45"/>
      <c r="BH19" s="7" t="s">
        <v>178</v>
      </c>
      <c r="BI19" s="10" t="s">
        <v>178</v>
      </c>
      <c r="BJ19" s="9" t="s">
        <v>178</v>
      </c>
      <c r="BK19" s="53" t="s">
        <v>178</v>
      </c>
      <c r="BL19" s="54" t="s">
        <v>178</v>
      </c>
      <c r="BM19" s="53" t="s">
        <v>178</v>
      </c>
      <c r="BN19" s="54" t="s">
        <v>178</v>
      </c>
      <c r="BO19" s="12">
        <v>2.6994432072093222</v>
      </c>
      <c r="BP19" s="55">
        <v>2.9558974800186828</v>
      </c>
      <c r="BQ19" s="32">
        <v>49.999400000000001</v>
      </c>
      <c r="BR19" s="56">
        <v>2.64872</v>
      </c>
      <c r="BS19" s="56">
        <v>13.488799999999999</v>
      </c>
      <c r="BT19" s="56">
        <v>10.676600000000001</v>
      </c>
      <c r="BU19" s="56">
        <v>6.2609599999999999</v>
      </c>
      <c r="BV19" s="56">
        <v>0.16766800000000001</v>
      </c>
      <c r="BW19" s="56">
        <v>10.3672</v>
      </c>
      <c r="BX19" s="56">
        <v>2.7173699999999998</v>
      </c>
      <c r="BY19" s="56">
        <v>0.52541499999999997</v>
      </c>
      <c r="BZ19" s="56">
        <v>0.31001699999999999</v>
      </c>
      <c r="CA19" s="57">
        <v>127.48</v>
      </c>
      <c r="CB19" s="57">
        <v>167.69</v>
      </c>
      <c r="CC19" s="57"/>
      <c r="CD19" s="57"/>
      <c r="CE19" s="33">
        <v>97.191699999999997</v>
      </c>
      <c r="CF19" s="58">
        <v>2</v>
      </c>
    </row>
    <row r="20" spans="1:84" s="59" customFormat="1" ht="13" customHeight="1" x14ac:dyDescent="0.35">
      <c r="A20" s="41" t="s">
        <v>199</v>
      </c>
      <c r="B20" s="42">
        <v>8</v>
      </c>
      <c r="C20" s="42" t="s">
        <v>69</v>
      </c>
      <c r="D20" s="43">
        <v>43250</v>
      </c>
      <c r="E20" s="44">
        <v>27</v>
      </c>
      <c r="F20" s="45">
        <v>0.02</v>
      </c>
      <c r="G20" s="125" t="s">
        <v>180</v>
      </c>
      <c r="H20" s="46" t="s">
        <v>178</v>
      </c>
      <c r="I20" s="2" t="s">
        <v>178</v>
      </c>
      <c r="J20" s="47" t="s">
        <v>178</v>
      </c>
      <c r="K20" s="3" t="s">
        <v>178</v>
      </c>
      <c r="L20" s="60" t="s">
        <v>178</v>
      </c>
      <c r="M20" s="10" t="s">
        <v>178</v>
      </c>
      <c r="N20" s="49" t="s">
        <v>178</v>
      </c>
      <c r="O20" s="49">
        <v>78.970399625467977</v>
      </c>
      <c r="P20" s="11">
        <v>51.052278486555721</v>
      </c>
      <c r="Q20" s="8">
        <v>0.20070335398255112</v>
      </c>
      <c r="R20" s="45">
        <v>2.7869930422981004</v>
      </c>
      <c r="S20" s="8">
        <v>3.3715927028505496E-2</v>
      </c>
      <c r="T20" s="45">
        <v>13.951456540069895</v>
      </c>
      <c r="U20" s="8">
        <v>9.0628103626032422E-2</v>
      </c>
      <c r="V20" s="45">
        <v>11.497567591265968</v>
      </c>
      <c r="W20" s="8">
        <v>0.17466529806271694</v>
      </c>
      <c r="X20" s="45">
        <v>6.355384645925886</v>
      </c>
      <c r="Y20" s="8">
        <v>1.8243131626130258E-2</v>
      </c>
      <c r="Z20" s="45">
        <v>0.19489223933220035</v>
      </c>
      <c r="AA20" s="8">
        <v>6.2037123163029353E-3</v>
      </c>
      <c r="AB20" s="45">
        <v>10.769978471867029</v>
      </c>
      <c r="AC20" s="8">
        <v>2.2443019638600108E-2</v>
      </c>
      <c r="AD20" s="45">
        <v>2.524594223599971</v>
      </c>
      <c r="AE20" s="8">
        <v>4.9538597693168068E-2</v>
      </c>
      <c r="AF20" s="45">
        <v>0.49750397000212809</v>
      </c>
      <c r="AG20" s="8">
        <v>1.7039908975748887E-2</v>
      </c>
      <c r="AH20" s="45">
        <v>0.3268311654911461</v>
      </c>
      <c r="AI20" s="8">
        <v>7.7799217464677908E-3</v>
      </c>
      <c r="AJ20" s="44">
        <v>125.36521291767636</v>
      </c>
      <c r="AK20" s="50">
        <v>19.040844633575436</v>
      </c>
      <c r="AL20" s="44">
        <v>299.83102300191842</v>
      </c>
      <c r="AM20" s="50">
        <v>18.34719999332879</v>
      </c>
      <c r="AN20" s="50"/>
      <c r="AO20" s="44"/>
      <c r="AP20" s="44"/>
      <c r="AQ20" s="50"/>
      <c r="AR20" s="45">
        <v>96.414305999999996</v>
      </c>
      <c r="AS20" s="45">
        <v>2.3916604616530153</v>
      </c>
      <c r="AT20" s="44">
        <v>877.55649042373454</v>
      </c>
      <c r="AU20" s="12" t="s">
        <v>178</v>
      </c>
      <c r="AV20" s="9" t="s">
        <v>178</v>
      </c>
      <c r="AW20" s="47" t="s">
        <v>178</v>
      </c>
      <c r="AX20" s="47" t="s">
        <v>178</v>
      </c>
      <c r="AY20" s="51" t="s">
        <v>178</v>
      </c>
      <c r="AZ20" s="47" t="s">
        <v>178</v>
      </c>
      <c r="BA20" s="51" t="s">
        <v>178</v>
      </c>
      <c r="BB20" s="49" t="s">
        <v>178</v>
      </c>
      <c r="BC20" s="52" t="s">
        <v>178</v>
      </c>
      <c r="BD20" s="13">
        <v>49.634908330985667</v>
      </c>
      <c r="BE20" s="44">
        <v>1141.7432313831102</v>
      </c>
      <c r="BF20" s="44"/>
      <c r="BG20" s="45"/>
      <c r="BH20" s="7" t="s">
        <v>178</v>
      </c>
      <c r="BI20" s="10" t="s">
        <v>178</v>
      </c>
      <c r="BJ20" s="9" t="s">
        <v>178</v>
      </c>
      <c r="BK20" s="53" t="s">
        <v>178</v>
      </c>
      <c r="BL20" s="54" t="s">
        <v>178</v>
      </c>
      <c r="BM20" s="53" t="s">
        <v>178</v>
      </c>
      <c r="BN20" s="54" t="s">
        <v>178</v>
      </c>
      <c r="BO20" s="12">
        <v>2.7114433192616971</v>
      </c>
      <c r="BP20" s="55">
        <v>2.9698704756887788</v>
      </c>
      <c r="BQ20" s="32">
        <v>49.221699999999998</v>
      </c>
      <c r="BR20" s="56">
        <v>2.6870599999999998</v>
      </c>
      <c r="BS20" s="56">
        <v>13.4512</v>
      </c>
      <c r="BT20" s="56">
        <v>11.0853</v>
      </c>
      <c r="BU20" s="56">
        <v>6.1275000000000004</v>
      </c>
      <c r="BV20" s="56">
        <v>0.18790399999999999</v>
      </c>
      <c r="BW20" s="56">
        <v>10.383800000000001</v>
      </c>
      <c r="BX20" s="56">
        <v>2.4340700000000002</v>
      </c>
      <c r="BY20" s="56">
        <v>0.47966500000000001</v>
      </c>
      <c r="BZ20" s="56">
        <v>0.315112</v>
      </c>
      <c r="CA20" s="57">
        <v>120.87</v>
      </c>
      <c r="CB20" s="57">
        <v>289.08</v>
      </c>
      <c r="CC20" s="57"/>
      <c r="CD20" s="57"/>
      <c r="CE20" s="33">
        <v>96.414299999999997</v>
      </c>
      <c r="CF20" s="58">
        <v>2</v>
      </c>
    </row>
    <row r="21" spans="1:84" s="59" customFormat="1" ht="13" customHeight="1" x14ac:dyDescent="0.35">
      <c r="A21" s="41" t="s">
        <v>200</v>
      </c>
      <c r="B21" s="42">
        <v>8</v>
      </c>
      <c r="C21" s="42" t="s">
        <v>69</v>
      </c>
      <c r="D21" s="43">
        <v>43250</v>
      </c>
      <c r="E21" s="44">
        <v>27</v>
      </c>
      <c r="F21" s="45">
        <v>0.02</v>
      </c>
      <c r="G21" s="125" t="s">
        <v>180</v>
      </c>
      <c r="H21" s="46" t="s">
        <v>178</v>
      </c>
      <c r="I21" s="2" t="s">
        <v>178</v>
      </c>
      <c r="J21" s="47" t="s">
        <v>178</v>
      </c>
      <c r="K21" s="3" t="s">
        <v>178</v>
      </c>
      <c r="L21" s="60" t="s">
        <v>178</v>
      </c>
      <c r="M21" s="10" t="s">
        <v>178</v>
      </c>
      <c r="N21" s="49" t="s">
        <v>178</v>
      </c>
      <c r="O21" s="49">
        <v>79.18832557242601</v>
      </c>
      <c r="P21" s="11">
        <v>50.796356164357483</v>
      </c>
      <c r="Q21" s="8">
        <v>0.19239475471743547</v>
      </c>
      <c r="R21" s="45">
        <v>2.7613479475919434</v>
      </c>
      <c r="S21" s="8">
        <v>3.3741186706420713E-2</v>
      </c>
      <c r="T21" s="45">
        <v>13.861149923480246</v>
      </c>
      <c r="U21" s="8">
        <v>8.683774787511675E-2</v>
      </c>
      <c r="V21" s="45">
        <v>11.495548150345396</v>
      </c>
      <c r="W21" s="8">
        <v>0.16777407658984594</v>
      </c>
      <c r="X21" s="45">
        <v>6.4385248277400411</v>
      </c>
      <c r="Y21" s="8">
        <v>1.8350503996790172E-2</v>
      </c>
      <c r="Z21" s="45">
        <v>0.18641074377316802</v>
      </c>
      <c r="AA21" s="8">
        <v>6.1705125171562757E-3</v>
      </c>
      <c r="AB21" s="45">
        <v>10.791112098264049</v>
      </c>
      <c r="AC21" s="8">
        <v>2.2436340719105698E-2</v>
      </c>
      <c r="AD21" s="45">
        <v>2.8042244150791267</v>
      </c>
      <c r="AE21" s="8">
        <v>4.9907062337604724E-2</v>
      </c>
      <c r="AF21" s="45">
        <v>0.4927845680631906</v>
      </c>
      <c r="AG21" s="8">
        <v>1.5984403755808906E-2</v>
      </c>
      <c r="AH21" s="45">
        <v>0.31170416052552208</v>
      </c>
      <c r="AI21" s="8">
        <v>7.7999290609104006E-3</v>
      </c>
      <c r="AJ21" s="44">
        <v>169.93356040517423</v>
      </c>
      <c r="AK21" s="50">
        <v>18.303543791241321</v>
      </c>
      <c r="AL21" s="44">
        <v>438.43644739306728</v>
      </c>
      <c r="AM21" s="50">
        <v>18.179241167416659</v>
      </c>
      <c r="AN21" s="50"/>
      <c r="AO21" s="44"/>
      <c r="AP21" s="44"/>
      <c r="AQ21" s="50"/>
      <c r="AR21" s="45">
        <v>96.673076000000009</v>
      </c>
      <c r="AS21" s="45">
        <v>2.5800462624786946</v>
      </c>
      <c r="AT21" s="44">
        <v>1189.5349228362197</v>
      </c>
      <c r="AU21" s="12" t="s">
        <v>178</v>
      </c>
      <c r="AV21" s="9" t="s">
        <v>178</v>
      </c>
      <c r="AW21" s="47" t="s">
        <v>178</v>
      </c>
      <c r="AX21" s="47" t="s">
        <v>178</v>
      </c>
      <c r="AY21" s="51" t="s">
        <v>178</v>
      </c>
      <c r="AZ21" s="47" t="s">
        <v>178</v>
      </c>
      <c r="BA21" s="51" t="s">
        <v>178</v>
      </c>
      <c r="BB21" s="49" t="s">
        <v>178</v>
      </c>
      <c r="BC21" s="52" t="s">
        <v>178</v>
      </c>
      <c r="BD21" s="13">
        <v>49.964218765490656</v>
      </c>
      <c r="BE21" s="44">
        <v>1143.4143490375748</v>
      </c>
      <c r="BF21" s="44"/>
      <c r="BG21" s="45"/>
      <c r="BH21" s="7" t="s">
        <v>178</v>
      </c>
      <c r="BI21" s="10" t="s">
        <v>178</v>
      </c>
      <c r="BJ21" s="9" t="s">
        <v>178</v>
      </c>
      <c r="BK21" s="53" t="s">
        <v>178</v>
      </c>
      <c r="BL21" s="54" t="s">
        <v>178</v>
      </c>
      <c r="BM21" s="53" t="s">
        <v>178</v>
      </c>
      <c r="BN21" s="54" t="s">
        <v>178</v>
      </c>
      <c r="BO21" s="12">
        <v>2.712172358066657</v>
      </c>
      <c r="BP21" s="55">
        <v>2.9744369083110609</v>
      </c>
      <c r="BQ21" s="32">
        <v>49.106400000000001</v>
      </c>
      <c r="BR21" s="56">
        <v>2.6694800000000001</v>
      </c>
      <c r="BS21" s="56">
        <v>13.4</v>
      </c>
      <c r="BT21" s="56">
        <v>11.113099999999999</v>
      </c>
      <c r="BU21" s="56">
        <v>6.2243199999999996</v>
      </c>
      <c r="BV21" s="56">
        <v>0.18020900000000001</v>
      </c>
      <c r="BW21" s="56">
        <v>10.4321</v>
      </c>
      <c r="BX21" s="56">
        <v>2.7109299999999998</v>
      </c>
      <c r="BY21" s="56">
        <v>0.47638999999999998</v>
      </c>
      <c r="BZ21" s="56">
        <v>0.30133399999999999</v>
      </c>
      <c r="CA21" s="57">
        <v>164.28000000000003</v>
      </c>
      <c r="CB21" s="57">
        <v>423.84999999999997</v>
      </c>
      <c r="CC21" s="57"/>
      <c r="CD21" s="57"/>
      <c r="CE21" s="33">
        <v>96.673100000000005</v>
      </c>
      <c r="CF21" s="58">
        <v>2</v>
      </c>
    </row>
    <row r="22" spans="1:84" s="59" customFormat="1" ht="13" customHeight="1" x14ac:dyDescent="0.35">
      <c r="A22" s="41" t="s">
        <v>201</v>
      </c>
      <c r="B22" s="42">
        <v>8</v>
      </c>
      <c r="C22" s="42" t="s">
        <v>69</v>
      </c>
      <c r="D22" s="43">
        <v>43250</v>
      </c>
      <c r="E22" s="44">
        <v>27</v>
      </c>
      <c r="F22" s="45">
        <v>0.02</v>
      </c>
      <c r="G22" s="125" t="s">
        <v>180</v>
      </c>
      <c r="H22" s="46" t="s">
        <v>178</v>
      </c>
      <c r="I22" s="2" t="s">
        <v>178</v>
      </c>
      <c r="J22" s="47" t="s">
        <v>178</v>
      </c>
      <c r="K22" s="3" t="s">
        <v>178</v>
      </c>
      <c r="L22" s="60" t="s">
        <v>178</v>
      </c>
      <c r="M22" s="10" t="s">
        <v>178</v>
      </c>
      <c r="N22" s="49" t="s">
        <v>178</v>
      </c>
      <c r="O22" s="49">
        <v>78.738598927598019</v>
      </c>
      <c r="P22" s="11">
        <v>51.097916241170779</v>
      </c>
      <c r="Q22" s="8">
        <v>0.19999877710542965</v>
      </c>
      <c r="R22" s="45">
        <v>2.7645306852615601</v>
      </c>
      <c r="S22" s="8">
        <v>3.2574741517505487E-2</v>
      </c>
      <c r="T22" s="45">
        <v>13.779160287886988</v>
      </c>
      <c r="U22" s="8">
        <v>8.8563348084747556E-2</v>
      </c>
      <c r="V22" s="45">
        <v>11.713467286243112</v>
      </c>
      <c r="W22" s="8">
        <v>0.17586951187583999</v>
      </c>
      <c r="X22" s="45">
        <v>6.3853370262756375</v>
      </c>
      <c r="Y22" s="8">
        <v>1.7689171457150873E-2</v>
      </c>
      <c r="Z22" s="45">
        <v>0.18237438049364679</v>
      </c>
      <c r="AA22" s="8">
        <v>5.9808401462228006E-3</v>
      </c>
      <c r="AB22" s="45">
        <v>10.603596337214308</v>
      </c>
      <c r="AC22" s="8">
        <v>2.1510773637563062E-2</v>
      </c>
      <c r="AD22" s="45">
        <v>2.59301264399451</v>
      </c>
      <c r="AE22" s="8">
        <v>4.9600442360648984E-2</v>
      </c>
      <c r="AF22" s="45">
        <v>0.51169908425428134</v>
      </c>
      <c r="AG22" s="8">
        <v>1.6989893524586477E-2</v>
      </c>
      <c r="AH22" s="45">
        <v>0.33164057217005422</v>
      </c>
      <c r="AI22" s="8">
        <v>7.5089063429027167E-3</v>
      </c>
      <c r="AJ22" s="44">
        <v>121.23648147760744</v>
      </c>
      <c r="AK22" s="50">
        <v>17.877895268132427</v>
      </c>
      <c r="AL22" s="44">
        <v>251.41806887363893</v>
      </c>
      <c r="AM22" s="50">
        <v>16.744745088667003</v>
      </c>
      <c r="AN22" s="50"/>
      <c r="AO22" s="44"/>
      <c r="AP22" s="44"/>
      <c r="AQ22" s="50"/>
      <c r="AR22" s="45">
        <v>97.371680999999995</v>
      </c>
      <c r="AS22" s="45">
        <v>2.0737822956374417</v>
      </c>
      <c r="AT22" s="44">
        <v>848.655370343252</v>
      </c>
      <c r="AU22" s="12" t="s">
        <v>178</v>
      </c>
      <c r="AV22" s="9" t="s">
        <v>178</v>
      </c>
      <c r="AW22" s="47" t="s">
        <v>178</v>
      </c>
      <c r="AX22" s="47" t="s">
        <v>178</v>
      </c>
      <c r="AY22" s="51" t="s">
        <v>178</v>
      </c>
      <c r="AZ22" s="47" t="s">
        <v>178</v>
      </c>
      <c r="BA22" s="51" t="s">
        <v>178</v>
      </c>
      <c r="BB22" s="49" t="s">
        <v>178</v>
      </c>
      <c r="BC22" s="52" t="s">
        <v>178</v>
      </c>
      <c r="BD22" s="13">
        <v>49.287402897255163</v>
      </c>
      <c r="BE22" s="44">
        <v>1142.3452742281404</v>
      </c>
      <c r="BF22" s="44"/>
      <c r="BG22" s="45"/>
      <c r="BH22" s="7" t="s">
        <v>178</v>
      </c>
      <c r="BI22" s="10" t="s">
        <v>178</v>
      </c>
      <c r="BJ22" s="9" t="s">
        <v>178</v>
      </c>
      <c r="BK22" s="53" t="s">
        <v>178</v>
      </c>
      <c r="BL22" s="54" t="s">
        <v>178</v>
      </c>
      <c r="BM22" s="53" t="s">
        <v>178</v>
      </c>
      <c r="BN22" s="54" t="s">
        <v>178</v>
      </c>
      <c r="BO22" s="12">
        <v>2.7129599872212991</v>
      </c>
      <c r="BP22" s="55">
        <v>2.9722722337259189</v>
      </c>
      <c r="BQ22" s="32">
        <v>49.754899999999999</v>
      </c>
      <c r="BR22" s="56">
        <v>2.6918700000000002</v>
      </c>
      <c r="BS22" s="56">
        <v>13.417</v>
      </c>
      <c r="BT22" s="56">
        <v>11.4056</v>
      </c>
      <c r="BU22" s="56">
        <v>6.2175099999999999</v>
      </c>
      <c r="BV22" s="56">
        <v>0.17758099999999999</v>
      </c>
      <c r="BW22" s="56">
        <v>10.3249</v>
      </c>
      <c r="BX22" s="56">
        <v>2.5248599999999999</v>
      </c>
      <c r="BY22" s="56">
        <v>0.49825000000000003</v>
      </c>
      <c r="BZ22" s="56">
        <v>0.32292399999999999</v>
      </c>
      <c r="CA22" s="57">
        <v>118.05</v>
      </c>
      <c r="CB22" s="57">
        <v>244.81</v>
      </c>
      <c r="CC22" s="57"/>
      <c r="CD22" s="57"/>
      <c r="CE22" s="33">
        <v>97.371700000000004</v>
      </c>
      <c r="CF22" s="58">
        <v>2</v>
      </c>
    </row>
    <row r="23" spans="1:84" s="59" customFormat="1" ht="13" customHeight="1" x14ac:dyDescent="0.35">
      <c r="A23" s="41" t="s">
        <v>202</v>
      </c>
      <c r="B23" s="42">
        <v>8</v>
      </c>
      <c r="C23" s="42" t="s">
        <v>69</v>
      </c>
      <c r="D23" s="43">
        <v>43250</v>
      </c>
      <c r="E23" s="44">
        <v>27</v>
      </c>
      <c r="F23" s="45">
        <v>0.02</v>
      </c>
      <c r="G23" s="125" t="s">
        <v>180</v>
      </c>
      <c r="H23" s="46" t="s">
        <v>178</v>
      </c>
      <c r="I23" s="2" t="s">
        <v>178</v>
      </c>
      <c r="J23" s="47" t="s">
        <v>178</v>
      </c>
      <c r="K23" s="3" t="s">
        <v>178</v>
      </c>
      <c r="L23" s="60" t="s">
        <v>178</v>
      </c>
      <c r="M23" s="10" t="s">
        <v>178</v>
      </c>
      <c r="N23" s="49" t="s">
        <v>178</v>
      </c>
      <c r="O23" s="49">
        <v>78.7522665864022</v>
      </c>
      <c r="P23" s="11">
        <v>51.252621217860664</v>
      </c>
      <c r="Q23" s="8">
        <v>0.19983807033813614</v>
      </c>
      <c r="R23" s="45">
        <v>2.7478853190127319</v>
      </c>
      <c r="S23" s="8">
        <v>3.2277485322719256E-2</v>
      </c>
      <c r="T23" s="45">
        <v>13.859550884889524</v>
      </c>
      <c r="U23" s="8">
        <v>8.8558095098160899E-2</v>
      </c>
      <c r="V23" s="45">
        <v>11.662846332416221</v>
      </c>
      <c r="W23" s="8">
        <v>0.17512346910439575</v>
      </c>
      <c r="X23" s="45">
        <v>6.362936073289462</v>
      </c>
      <c r="Y23" s="8">
        <v>1.7478603617161755E-2</v>
      </c>
      <c r="Z23" s="45">
        <v>0.17544589763072457</v>
      </c>
      <c r="AA23" s="8">
        <v>5.8779112745528765E-3</v>
      </c>
      <c r="AB23" s="45">
        <v>10.588222310959987</v>
      </c>
      <c r="AC23" s="8">
        <v>2.1290797422878344E-2</v>
      </c>
      <c r="AD23" s="45">
        <v>2.4747444689412541</v>
      </c>
      <c r="AE23" s="8">
        <v>4.8424809870454888E-2</v>
      </c>
      <c r="AF23" s="45">
        <v>0.51610488301811874</v>
      </c>
      <c r="AG23" s="8">
        <v>1.7169054701410551E-2</v>
      </c>
      <c r="AH23" s="45">
        <v>0.31445869647748231</v>
      </c>
      <c r="AI23" s="8">
        <v>7.4863181870394218E-3</v>
      </c>
      <c r="AJ23" s="44">
        <v>174.96519591750061</v>
      </c>
      <c r="AK23" s="50">
        <v>17.786786851777194</v>
      </c>
      <c r="AL23" s="44">
        <v>276.87395912098316</v>
      </c>
      <c r="AM23" s="50">
        <v>16.507502316752138</v>
      </c>
      <c r="AN23" s="50"/>
      <c r="AO23" s="44"/>
      <c r="AP23" s="44"/>
      <c r="AQ23" s="50"/>
      <c r="AR23" s="45">
        <v>97.773730999999984</v>
      </c>
      <c r="AS23" s="45">
        <v>1.5824516279885428</v>
      </c>
      <c r="AT23" s="44">
        <v>1224.7563714225043</v>
      </c>
      <c r="AU23" s="12" t="s">
        <v>178</v>
      </c>
      <c r="AV23" s="9" t="s">
        <v>178</v>
      </c>
      <c r="AW23" s="47" t="s">
        <v>178</v>
      </c>
      <c r="AX23" s="47" t="s">
        <v>178</v>
      </c>
      <c r="AY23" s="51" t="s">
        <v>178</v>
      </c>
      <c r="AZ23" s="47" t="s">
        <v>178</v>
      </c>
      <c r="BA23" s="51" t="s">
        <v>178</v>
      </c>
      <c r="BB23" s="49" t="s">
        <v>178</v>
      </c>
      <c r="BC23" s="52" t="s">
        <v>178</v>
      </c>
      <c r="BD23" s="13">
        <v>49.307814203067714</v>
      </c>
      <c r="BE23" s="44">
        <v>1141.8950150731182</v>
      </c>
      <c r="BF23" s="44"/>
      <c r="BG23" s="45"/>
      <c r="BH23" s="7" t="s">
        <v>178</v>
      </c>
      <c r="BI23" s="10" t="s">
        <v>178</v>
      </c>
      <c r="BJ23" s="9" t="s">
        <v>178</v>
      </c>
      <c r="BK23" s="53" t="s">
        <v>178</v>
      </c>
      <c r="BL23" s="54" t="s">
        <v>178</v>
      </c>
      <c r="BM23" s="53" t="s">
        <v>178</v>
      </c>
      <c r="BN23" s="54" t="s">
        <v>178</v>
      </c>
      <c r="BO23" s="12">
        <v>2.7115650874194821</v>
      </c>
      <c r="BP23" s="55">
        <v>2.9686779148490601</v>
      </c>
      <c r="BQ23" s="32">
        <v>50.111600000000003</v>
      </c>
      <c r="BR23" s="56">
        <v>2.6867100000000002</v>
      </c>
      <c r="BS23" s="56">
        <v>13.551</v>
      </c>
      <c r="BT23" s="56">
        <v>11.4032</v>
      </c>
      <c r="BU23" s="56">
        <v>6.2212800000000001</v>
      </c>
      <c r="BV23" s="56">
        <v>0.17154</v>
      </c>
      <c r="BW23" s="56">
        <v>10.352499999999999</v>
      </c>
      <c r="BX23" s="56">
        <v>2.4196499999999999</v>
      </c>
      <c r="BY23" s="56">
        <v>0.50461500000000004</v>
      </c>
      <c r="BZ23" s="56">
        <v>0.30745800000000001</v>
      </c>
      <c r="CA23" s="57">
        <v>171.07</v>
      </c>
      <c r="CB23" s="57">
        <v>270.71000000000004</v>
      </c>
      <c r="CC23" s="57"/>
      <c r="CD23" s="57"/>
      <c r="CE23" s="33">
        <v>97.773799999999994</v>
      </c>
      <c r="CF23" s="58">
        <v>2</v>
      </c>
    </row>
    <row r="24" spans="1:84" s="59" customFormat="1" ht="13" customHeight="1" x14ac:dyDescent="0.35">
      <c r="A24" s="41" t="s">
        <v>203</v>
      </c>
      <c r="B24" s="42">
        <v>8</v>
      </c>
      <c r="C24" s="42" t="s">
        <v>69</v>
      </c>
      <c r="D24" s="43">
        <v>43250</v>
      </c>
      <c r="E24" s="44">
        <v>27</v>
      </c>
      <c r="F24" s="45">
        <v>0.02</v>
      </c>
      <c r="G24" s="125" t="s">
        <v>180</v>
      </c>
      <c r="H24" s="46" t="s">
        <v>178</v>
      </c>
      <c r="I24" s="2" t="s">
        <v>178</v>
      </c>
      <c r="J24" s="47" t="s">
        <v>178</v>
      </c>
      <c r="K24" s="3" t="s">
        <v>178</v>
      </c>
      <c r="L24" s="60" t="s">
        <v>178</v>
      </c>
      <c r="M24" s="10" t="s">
        <v>178</v>
      </c>
      <c r="N24" s="49" t="s">
        <v>178</v>
      </c>
      <c r="O24" s="49">
        <v>78.749717557889866</v>
      </c>
      <c r="P24" s="11">
        <v>51.00186175414688</v>
      </c>
      <c r="Q24" s="8">
        <v>0.1996977896983621</v>
      </c>
      <c r="R24" s="45">
        <v>2.7553772564391403</v>
      </c>
      <c r="S24" s="8">
        <v>3.1733404324683939E-2</v>
      </c>
      <c r="T24" s="45">
        <v>13.760211529043362</v>
      </c>
      <c r="U24" s="8">
        <v>8.8422293672940896E-2</v>
      </c>
      <c r="V24" s="45">
        <v>11.737076555802954</v>
      </c>
      <c r="W24" s="8">
        <v>0.17595168835569766</v>
      </c>
      <c r="X24" s="45">
        <v>6.4024587431461759</v>
      </c>
      <c r="Y24" s="8">
        <v>1.7569307160004582E-2</v>
      </c>
      <c r="Z24" s="45">
        <v>0.17885494151999887</v>
      </c>
      <c r="AA24" s="8">
        <v>5.936606875414259E-3</v>
      </c>
      <c r="AB24" s="45">
        <v>10.637671600269492</v>
      </c>
      <c r="AC24" s="8">
        <v>2.1370124854497387E-2</v>
      </c>
      <c r="AD24" s="45">
        <v>2.5779784056713368</v>
      </c>
      <c r="AE24" s="8">
        <v>4.9435056109312987E-2</v>
      </c>
      <c r="AF24" s="45">
        <v>0.55530109027129526</v>
      </c>
      <c r="AG24" s="8">
        <v>1.7516417591517737E-2</v>
      </c>
      <c r="AH24" s="45">
        <v>0.33073577620211447</v>
      </c>
      <c r="AI24" s="8">
        <v>7.4070922966673154E-3</v>
      </c>
      <c r="AJ24" s="44">
        <v>133.64429849605938</v>
      </c>
      <c r="AK24" s="50">
        <v>17.632494166376091</v>
      </c>
      <c r="AL24" s="44">
        <v>491.07917637637536</v>
      </c>
      <c r="AM24" s="50">
        <v>18.395580407470831</v>
      </c>
      <c r="AN24" s="50"/>
      <c r="AO24" s="44"/>
      <c r="AP24" s="44"/>
      <c r="AQ24" s="50"/>
      <c r="AR24" s="45">
        <v>97.452717000000007</v>
      </c>
      <c r="AS24" s="45">
        <v>3.6745239557739553</v>
      </c>
      <c r="AT24" s="44">
        <v>935.51008947241553</v>
      </c>
      <c r="AU24" s="12" t="s">
        <v>178</v>
      </c>
      <c r="AV24" s="9" t="s">
        <v>178</v>
      </c>
      <c r="AW24" s="47" t="s">
        <v>178</v>
      </c>
      <c r="AX24" s="47" t="s">
        <v>178</v>
      </c>
      <c r="AY24" s="51" t="s">
        <v>178</v>
      </c>
      <c r="AZ24" s="47" t="s">
        <v>178</v>
      </c>
      <c r="BA24" s="51" t="s">
        <v>178</v>
      </c>
      <c r="BB24" s="49" t="s">
        <v>178</v>
      </c>
      <c r="BC24" s="52" t="s">
        <v>178</v>
      </c>
      <c r="BD24" s="13">
        <v>49.304006734631784</v>
      </c>
      <c r="BE24" s="44">
        <v>1142.6894207372382</v>
      </c>
      <c r="BF24" s="44"/>
      <c r="BG24" s="45"/>
      <c r="BH24" s="7" t="s">
        <v>178</v>
      </c>
      <c r="BI24" s="10" t="s">
        <v>178</v>
      </c>
      <c r="BJ24" s="9" t="s">
        <v>178</v>
      </c>
      <c r="BK24" s="53" t="s">
        <v>178</v>
      </c>
      <c r="BL24" s="54" t="s">
        <v>178</v>
      </c>
      <c r="BM24" s="53" t="s">
        <v>178</v>
      </c>
      <c r="BN24" s="54" t="s">
        <v>178</v>
      </c>
      <c r="BO24" s="12">
        <v>2.7139813570514359</v>
      </c>
      <c r="BP24" s="55">
        <v>2.974279528073156</v>
      </c>
      <c r="BQ24" s="32">
        <v>49.7027</v>
      </c>
      <c r="BR24" s="56">
        <v>2.68519</v>
      </c>
      <c r="BS24" s="56">
        <v>13.409700000000001</v>
      </c>
      <c r="BT24" s="56">
        <v>11.4381</v>
      </c>
      <c r="BU24" s="56">
        <v>6.2393700000000001</v>
      </c>
      <c r="BV24" s="56">
        <v>0.17429900000000001</v>
      </c>
      <c r="BW24" s="56">
        <v>10.3667</v>
      </c>
      <c r="BX24" s="56">
        <v>2.5123099999999998</v>
      </c>
      <c r="BY24" s="56">
        <v>0.54115599999999997</v>
      </c>
      <c r="BZ24" s="56">
        <v>0.32231100000000001</v>
      </c>
      <c r="CA24" s="57">
        <v>130.24</v>
      </c>
      <c r="CB24" s="57">
        <v>478.57</v>
      </c>
      <c r="CC24" s="57"/>
      <c r="CD24" s="57"/>
      <c r="CE24" s="33">
        <v>97.452699999999993</v>
      </c>
      <c r="CF24" s="58">
        <v>2</v>
      </c>
    </row>
    <row r="25" spans="1:84" s="59" customFormat="1" ht="13" customHeight="1" x14ac:dyDescent="0.35">
      <c r="A25" s="41" t="s">
        <v>204</v>
      </c>
      <c r="B25" s="42">
        <v>8</v>
      </c>
      <c r="C25" s="42" t="s">
        <v>69</v>
      </c>
      <c r="D25" s="43">
        <v>43250</v>
      </c>
      <c r="E25" s="44">
        <v>27</v>
      </c>
      <c r="F25" s="45">
        <v>0.02</v>
      </c>
      <c r="G25" s="125" t="s">
        <v>180</v>
      </c>
      <c r="H25" s="46" t="s">
        <v>178</v>
      </c>
      <c r="I25" s="2" t="s">
        <v>178</v>
      </c>
      <c r="J25" s="47" t="s">
        <v>178</v>
      </c>
      <c r="K25" s="3" t="s">
        <v>178</v>
      </c>
      <c r="L25" s="60" t="s">
        <v>178</v>
      </c>
      <c r="M25" s="10" t="s">
        <v>178</v>
      </c>
      <c r="N25" s="49" t="s">
        <v>178</v>
      </c>
      <c r="O25" s="49">
        <v>78.797767601177469</v>
      </c>
      <c r="P25" s="11">
        <v>51.420168679821586</v>
      </c>
      <c r="Q25" s="8">
        <v>0.20539632118648693</v>
      </c>
      <c r="R25" s="45">
        <v>2.7250108966884135</v>
      </c>
      <c r="S25" s="8">
        <v>3.2253501474293733E-2</v>
      </c>
      <c r="T25" s="45">
        <v>13.363960983602658</v>
      </c>
      <c r="U25" s="8">
        <v>8.8764364330357698E-2</v>
      </c>
      <c r="V25" s="45">
        <v>11.740260363495429</v>
      </c>
      <c r="W25" s="8">
        <v>0.1822980668202116</v>
      </c>
      <c r="X25" s="45">
        <v>6.4226255818557094</v>
      </c>
      <c r="Y25" s="8">
        <v>1.774507222010914E-2</v>
      </c>
      <c r="Z25" s="45">
        <v>0.17786587988865299</v>
      </c>
      <c r="AA25" s="8">
        <v>5.9697125267028604E-3</v>
      </c>
      <c r="AB25" s="45">
        <v>10.457364031340573</v>
      </c>
      <c r="AC25" s="8">
        <v>2.1384891149530221E-2</v>
      </c>
      <c r="AD25" s="45">
        <v>2.7261394550405225</v>
      </c>
      <c r="AE25" s="8">
        <v>5.1385547815949818E-2</v>
      </c>
      <c r="AF25" s="45">
        <v>0.61197449214111621</v>
      </c>
      <c r="AG25" s="8">
        <v>1.8739454516200758E-2</v>
      </c>
      <c r="AH25" s="45">
        <v>0.31221719318997387</v>
      </c>
      <c r="AI25" s="8">
        <v>7.4766963470396233E-3</v>
      </c>
      <c r="AJ25" s="44">
        <v>148.83752897776913</v>
      </c>
      <c r="AK25" s="50">
        <v>18.008596818665175</v>
      </c>
      <c r="AL25" s="44">
        <v>275.28690037585062</v>
      </c>
      <c r="AM25" s="50">
        <v>17.67845675440649</v>
      </c>
      <c r="AN25" s="50"/>
      <c r="AO25" s="44"/>
      <c r="AP25" s="44"/>
      <c r="AQ25" s="50"/>
      <c r="AR25" s="45">
        <v>98.35557</v>
      </c>
      <c r="AS25" s="45">
        <v>1.8495798893367035</v>
      </c>
      <c r="AT25" s="44">
        <v>1041.8627028443839</v>
      </c>
      <c r="AU25" s="12" t="s">
        <v>178</v>
      </c>
      <c r="AV25" s="9" t="s">
        <v>178</v>
      </c>
      <c r="AW25" s="47" t="s">
        <v>178</v>
      </c>
      <c r="AX25" s="47" t="s">
        <v>178</v>
      </c>
      <c r="AY25" s="51" t="s">
        <v>178</v>
      </c>
      <c r="AZ25" s="47" t="s">
        <v>178</v>
      </c>
      <c r="BA25" s="51" t="s">
        <v>178</v>
      </c>
      <c r="BB25" s="49" t="s">
        <v>178</v>
      </c>
      <c r="BC25" s="52" t="s">
        <v>178</v>
      </c>
      <c r="BD25" s="13">
        <v>49.375836304161169</v>
      </c>
      <c r="BE25" s="44">
        <v>1143.0947741952998</v>
      </c>
      <c r="BF25" s="44"/>
      <c r="BG25" s="45"/>
      <c r="BH25" s="7" t="s">
        <v>178</v>
      </c>
      <c r="BI25" s="10" t="s">
        <v>178</v>
      </c>
      <c r="BJ25" s="9" t="s">
        <v>178</v>
      </c>
      <c r="BK25" s="53" t="s">
        <v>178</v>
      </c>
      <c r="BL25" s="54" t="s">
        <v>178</v>
      </c>
      <c r="BM25" s="53" t="s">
        <v>178</v>
      </c>
      <c r="BN25" s="54" t="s">
        <v>178</v>
      </c>
      <c r="BO25" s="12">
        <v>2.7090408235603491</v>
      </c>
      <c r="BP25" s="55">
        <v>2.968477410374065</v>
      </c>
      <c r="BQ25" s="32">
        <v>50.574599999999997</v>
      </c>
      <c r="BR25" s="56">
        <v>2.6802000000000001</v>
      </c>
      <c r="BS25" s="56">
        <v>13.1442</v>
      </c>
      <c r="BT25" s="56">
        <v>11.5472</v>
      </c>
      <c r="BU25" s="56">
        <v>6.3170099999999998</v>
      </c>
      <c r="BV25" s="56">
        <v>0.17494100000000001</v>
      </c>
      <c r="BW25" s="56">
        <v>10.285399999999999</v>
      </c>
      <c r="BX25" s="56">
        <v>2.6813099999999999</v>
      </c>
      <c r="BY25" s="56">
        <v>0.60191099999999997</v>
      </c>
      <c r="BZ25" s="56">
        <v>0.30708299999999999</v>
      </c>
      <c r="CA25" s="57">
        <v>146.38999999999999</v>
      </c>
      <c r="CB25" s="57">
        <v>270.76</v>
      </c>
      <c r="CC25" s="57"/>
      <c r="CD25" s="57"/>
      <c r="CE25" s="33">
        <v>98.355500000000006</v>
      </c>
      <c r="CF25" s="58">
        <v>2</v>
      </c>
    </row>
    <row r="26" spans="1:84" s="59" customFormat="1" ht="13" customHeight="1" x14ac:dyDescent="0.35">
      <c r="A26" s="41" t="s">
        <v>205</v>
      </c>
      <c r="B26" s="42">
        <v>8</v>
      </c>
      <c r="C26" s="42" t="s">
        <v>69</v>
      </c>
      <c r="D26" s="43">
        <v>43250</v>
      </c>
      <c r="E26" s="44">
        <v>27</v>
      </c>
      <c r="F26" s="45">
        <v>0.02</v>
      </c>
      <c r="G26" s="125" t="s">
        <v>180</v>
      </c>
      <c r="H26" s="46" t="s">
        <v>178</v>
      </c>
      <c r="I26" s="2" t="s">
        <v>178</v>
      </c>
      <c r="J26" s="47" t="s">
        <v>178</v>
      </c>
      <c r="K26" s="3" t="s">
        <v>178</v>
      </c>
      <c r="L26" s="60" t="s">
        <v>178</v>
      </c>
      <c r="M26" s="10" t="s">
        <v>178</v>
      </c>
      <c r="N26" s="49" t="s">
        <v>178</v>
      </c>
      <c r="O26" s="49">
        <v>78.859772434396774</v>
      </c>
      <c r="P26" s="11">
        <v>51.165615885916417</v>
      </c>
      <c r="Q26" s="8">
        <v>0.20581010830798679</v>
      </c>
      <c r="R26" s="45">
        <v>2.8041382171881719</v>
      </c>
      <c r="S26" s="8">
        <v>3.2006153197164072E-2</v>
      </c>
      <c r="T26" s="45">
        <v>13.620890827154902</v>
      </c>
      <c r="U26" s="8">
        <v>8.9965575286633306E-2</v>
      </c>
      <c r="V26" s="45">
        <v>11.763221667277294</v>
      </c>
      <c r="W26" s="8">
        <v>0.18327687518701388</v>
      </c>
      <c r="X26" s="45">
        <v>6.4591399675638401</v>
      </c>
      <c r="Y26" s="8">
        <v>1.7592242798456226E-2</v>
      </c>
      <c r="Z26" s="45">
        <v>0.17131894766666389</v>
      </c>
      <c r="AA26" s="8">
        <v>5.949444491304536E-3</v>
      </c>
      <c r="AB26" s="45">
        <v>10.556592805717631</v>
      </c>
      <c r="AC26" s="8">
        <v>2.1246937642283702E-2</v>
      </c>
      <c r="AD26" s="45">
        <v>2.5300861357072488</v>
      </c>
      <c r="AE26" s="8">
        <v>4.9896081690896231E-2</v>
      </c>
      <c r="AF26" s="45">
        <v>0.56828026064782811</v>
      </c>
      <c r="AG26" s="8">
        <v>1.7929185395412911E-2</v>
      </c>
      <c r="AH26" s="45">
        <v>0.32249563123765174</v>
      </c>
      <c r="AI26" s="8">
        <v>7.4634841441698508E-3</v>
      </c>
      <c r="AJ26" s="44">
        <v>108.15471034576341</v>
      </c>
      <c r="AK26" s="50">
        <v>17.67118181397359</v>
      </c>
      <c r="AL26" s="44">
        <v>274.04182887779979</v>
      </c>
      <c r="AM26" s="50">
        <v>17.691318346864122</v>
      </c>
      <c r="AN26" s="50"/>
      <c r="AO26" s="44"/>
      <c r="AP26" s="44"/>
      <c r="AQ26" s="50"/>
      <c r="AR26" s="45">
        <v>97.536204999999995</v>
      </c>
      <c r="AS26" s="45">
        <v>2.5337946724808038</v>
      </c>
      <c r="AT26" s="44">
        <v>757.08297242034382</v>
      </c>
      <c r="AU26" s="12" t="s">
        <v>178</v>
      </c>
      <c r="AV26" s="9" t="s">
        <v>178</v>
      </c>
      <c r="AW26" s="47" t="s">
        <v>178</v>
      </c>
      <c r="AX26" s="47" t="s">
        <v>178</v>
      </c>
      <c r="AY26" s="51" t="s">
        <v>178</v>
      </c>
      <c r="AZ26" s="47" t="s">
        <v>178</v>
      </c>
      <c r="BA26" s="51" t="s">
        <v>178</v>
      </c>
      <c r="BB26" s="49" t="s">
        <v>178</v>
      </c>
      <c r="BC26" s="52" t="s">
        <v>178</v>
      </c>
      <c r="BD26" s="13">
        <v>49.468706604708103</v>
      </c>
      <c r="BE26" s="44">
        <v>1143.8287133480333</v>
      </c>
      <c r="BF26" s="44"/>
      <c r="BG26" s="45"/>
      <c r="BH26" s="7" t="s">
        <v>178</v>
      </c>
      <c r="BI26" s="10" t="s">
        <v>178</v>
      </c>
      <c r="BJ26" s="9" t="s">
        <v>178</v>
      </c>
      <c r="BK26" s="53" t="s">
        <v>178</v>
      </c>
      <c r="BL26" s="54" t="s">
        <v>178</v>
      </c>
      <c r="BM26" s="53" t="s">
        <v>178</v>
      </c>
      <c r="BN26" s="54" t="s">
        <v>178</v>
      </c>
      <c r="BO26" s="12">
        <v>2.7135073054604608</v>
      </c>
      <c r="BP26" s="55">
        <v>2.973308851603722</v>
      </c>
      <c r="BQ26" s="32">
        <v>49.905000000000001</v>
      </c>
      <c r="BR26" s="56">
        <v>2.7350500000000002</v>
      </c>
      <c r="BS26" s="56">
        <v>13.285299999999999</v>
      </c>
      <c r="BT26" s="56">
        <v>11.4734</v>
      </c>
      <c r="BU26" s="56">
        <v>6.3</v>
      </c>
      <c r="BV26" s="56">
        <v>0.167098</v>
      </c>
      <c r="BW26" s="56">
        <v>10.2965</v>
      </c>
      <c r="BX26" s="56">
        <v>2.4677500000000001</v>
      </c>
      <c r="BY26" s="56">
        <v>0.55427899999999997</v>
      </c>
      <c r="BZ26" s="56">
        <v>0.31455</v>
      </c>
      <c r="CA26" s="57">
        <v>105.49</v>
      </c>
      <c r="CB26" s="57">
        <v>267.29000000000002</v>
      </c>
      <c r="CC26" s="57"/>
      <c r="CD26" s="57"/>
      <c r="CE26" s="33">
        <v>97.536299999999997</v>
      </c>
      <c r="CF26" s="58">
        <v>2</v>
      </c>
    </row>
    <row r="27" spans="1:84" s="59" customFormat="1" ht="13" customHeight="1" x14ac:dyDescent="0.35">
      <c r="A27" s="41" t="s">
        <v>206</v>
      </c>
      <c r="B27" s="42">
        <v>8</v>
      </c>
      <c r="C27" s="42" t="s">
        <v>69</v>
      </c>
      <c r="D27" s="43">
        <v>43250</v>
      </c>
      <c r="E27" s="44">
        <v>27</v>
      </c>
      <c r="F27" s="45">
        <v>0.02</v>
      </c>
      <c r="G27" s="125" t="s">
        <v>180</v>
      </c>
      <c r="H27" s="46" t="s">
        <v>178</v>
      </c>
      <c r="I27" s="2" t="s">
        <v>178</v>
      </c>
      <c r="J27" s="47" t="s">
        <v>178</v>
      </c>
      <c r="K27" s="3" t="s">
        <v>178</v>
      </c>
      <c r="L27" s="60" t="s">
        <v>178</v>
      </c>
      <c r="M27" s="10" t="s">
        <v>178</v>
      </c>
      <c r="N27" s="49" t="s">
        <v>178</v>
      </c>
      <c r="O27" s="49">
        <v>79.229562097502139</v>
      </c>
      <c r="P27" s="11">
        <v>50.891687223012013</v>
      </c>
      <c r="Q27" s="8">
        <v>0.1921390205261207</v>
      </c>
      <c r="R27" s="45">
        <v>2.7665447373620813</v>
      </c>
      <c r="S27" s="8">
        <v>3.0462424103093876E-2</v>
      </c>
      <c r="T27" s="45">
        <v>14.664911052662658</v>
      </c>
      <c r="U27" s="8">
        <v>9.1748083018773394E-2</v>
      </c>
      <c r="V27" s="45">
        <v>11.416821224762357</v>
      </c>
      <c r="W27" s="8">
        <v>0.17280158101163562</v>
      </c>
      <c r="X27" s="45">
        <v>6.4104623885785319</v>
      </c>
      <c r="Y27" s="8">
        <v>1.894932682063814E-2</v>
      </c>
      <c r="Z27" s="45">
        <v>0.17791153346071098</v>
      </c>
      <c r="AA27" s="8">
        <v>5.9624737589422296E-3</v>
      </c>
      <c r="AB27" s="45">
        <v>10.31978961140439</v>
      </c>
      <c r="AC27" s="8">
        <v>2.142780475332785E-2</v>
      </c>
      <c r="AD27" s="45">
        <v>2.401961165848113</v>
      </c>
      <c r="AE27" s="8">
        <v>4.8998086214368824E-2</v>
      </c>
      <c r="AF27" s="45">
        <v>0.55722886442711306</v>
      </c>
      <c r="AG27" s="8">
        <v>1.7594668562945424E-2</v>
      </c>
      <c r="AH27" s="45">
        <v>0.3009664387168835</v>
      </c>
      <c r="AI27" s="8">
        <v>7.326817274055427E-3</v>
      </c>
      <c r="AJ27" s="44">
        <v>152.62741292315357</v>
      </c>
      <c r="AK27" s="50">
        <v>16.841977133831229</v>
      </c>
      <c r="AL27" s="44">
        <v>764.5301847284336</v>
      </c>
      <c r="AM27" s="50">
        <v>19.036419334645633</v>
      </c>
      <c r="AN27" s="50"/>
      <c r="AO27" s="44"/>
      <c r="AP27" s="44"/>
      <c r="AQ27" s="50"/>
      <c r="AR27" s="45">
        <v>99.058220999999989</v>
      </c>
      <c r="AS27" s="45">
        <v>5.0091275878034258</v>
      </c>
      <c r="AT27" s="44">
        <v>1068.3918904620748</v>
      </c>
      <c r="AU27" s="12" t="s">
        <v>178</v>
      </c>
      <c r="AV27" s="9" t="s">
        <v>178</v>
      </c>
      <c r="AW27" s="47" t="s">
        <v>178</v>
      </c>
      <c r="AX27" s="47" t="s">
        <v>178</v>
      </c>
      <c r="AY27" s="51" t="s">
        <v>178</v>
      </c>
      <c r="AZ27" s="47" t="s">
        <v>178</v>
      </c>
      <c r="BA27" s="51" t="s">
        <v>178</v>
      </c>
      <c r="BB27" s="49" t="s">
        <v>178</v>
      </c>
      <c r="BC27" s="52" t="s">
        <v>178</v>
      </c>
      <c r="BD27" s="13">
        <v>50.026818335506455</v>
      </c>
      <c r="BE27" s="44">
        <v>1142.8502940104286</v>
      </c>
      <c r="BF27" s="44"/>
      <c r="BG27" s="45"/>
      <c r="BH27" s="7" t="s">
        <v>178</v>
      </c>
      <c r="BI27" s="10" t="s">
        <v>178</v>
      </c>
      <c r="BJ27" s="9" t="s">
        <v>178</v>
      </c>
      <c r="BK27" s="53" t="s">
        <v>178</v>
      </c>
      <c r="BL27" s="54" t="s">
        <v>178</v>
      </c>
      <c r="BM27" s="53" t="s">
        <v>178</v>
      </c>
      <c r="BN27" s="54" t="s">
        <v>178</v>
      </c>
      <c r="BO27" s="12">
        <v>2.7092118786299788</v>
      </c>
      <c r="BP27" s="55">
        <v>2.9651656569922271</v>
      </c>
      <c r="BQ27" s="32">
        <v>50.412399999999998</v>
      </c>
      <c r="BR27" s="56">
        <v>2.7404899999999999</v>
      </c>
      <c r="BS27" s="56">
        <v>14.5268</v>
      </c>
      <c r="BT27" s="56">
        <v>11.3093</v>
      </c>
      <c r="BU27" s="56">
        <v>6.3500899999999998</v>
      </c>
      <c r="BV27" s="56">
        <v>0.176236</v>
      </c>
      <c r="BW27" s="56">
        <v>10.2226</v>
      </c>
      <c r="BX27" s="56">
        <v>2.37934</v>
      </c>
      <c r="BY27" s="56">
        <v>0.55198100000000005</v>
      </c>
      <c r="BZ27" s="56">
        <v>0.29813200000000001</v>
      </c>
      <c r="CA27" s="57">
        <v>151.19</v>
      </c>
      <c r="CB27" s="57">
        <v>757.32999999999993</v>
      </c>
      <c r="CC27" s="57"/>
      <c r="CD27" s="57"/>
      <c r="CE27" s="33">
        <v>99.058099999999996</v>
      </c>
      <c r="CF27" s="58">
        <v>3</v>
      </c>
    </row>
    <row r="28" spans="1:84" s="340" customFormat="1" ht="13" customHeight="1" x14ac:dyDescent="0.35">
      <c r="A28" s="312" t="s">
        <v>207</v>
      </c>
      <c r="B28" s="313">
        <v>8</v>
      </c>
      <c r="C28" s="313" t="s">
        <v>69</v>
      </c>
      <c r="D28" s="314">
        <v>43250</v>
      </c>
      <c r="E28" s="315">
        <v>27</v>
      </c>
      <c r="F28" s="316">
        <v>0.02</v>
      </c>
      <c r="G28" s="317" t="s">
        <v>180</v>
      </c>
      <c r="H28" s="318" t="s">
        <v>178</v>
      </c>
      <c r="I28" s="319" t="s">
        <v>178</v>
      </c>
      <c r="J28" s="320" t="s">
        <v>178</v>
      </c>
      <c r="K28" s="321" t="s">
        <v>178</v>
      </c>
      <c r="L28" s="322" t="s">
        <v>178</v>
      </c>
      <c r="M28" s="323" t="s">
        <v>178</v>
      </c>
      <c r="N28" s="324" t="s">
        <v>178</v>
      </c>
      <c r="O28" s="324">
        <v>79.038675385393745</v>
      </c>
      <c r="P28" s="325">
        <v>51.085302028816294</v>
      </c>
      <c r="Q28" s="326">
        <v>0.19892105757000778</v>
      </c>
      <c r="R28" s="316">
        <v>2.7005073487287601</v>
      </c>
      <c r="S28" s="326">
        <v>3.098589137004867E-2</v>
      </c>
      <c r="T28" s="316">
        <v>14.247604752785737</v>
      </c>
      <c r="U28" s="326">
        <v>9.3571999070205497E-2</v>
      </c>
      <c r="V28" s="316">
        <v>11.537565162615675</v>
      </c>
      <c r="W28" s="326">
        <v>0.17955912662578774</v>
      </c>
      <c r="X28" s="316">
        <v>6.4037983758969075</v>
      </c>
      <c r="Y28" s="326">
        <v>1.9394992027127685E-2</v>
      </c>
      <c r="Z28" s="316">
        <v>0.16984444254995235</v>
      </c>
      <c r="AA28" s="326">
        <v>6.1194273272977637E-3</v>
      </c>
      <c r="AB28" s="316">
        <v>10.400294652851098</v>
      </c>
      <c r="AC28" s="326">
        <v>2.2002967370518312E-2</v>
      </c>
      <c r="AD28" s="316">
        <v>2.5709033801653005</v>
      </c>
      <c r="AE28" s="326">
        <v>5.2290118029858085E-2</v>
      </c>
      <c r="AF28" s="316">
        <v>0.48334148937222093</v>
      </c>
      <c r="AG28" s="326">
        <v>1.7697693635810679E-2</v>
      </c>
      <c r="AH28" s="316">
        <v>0.30829441238279387</v>
      </c>
      <c r="AI28" s="326">
        <v>7.4163303842804899E-3</v>
      </c>
      <c r="AJ28" s="315">
        <v>113.49356689429608</v>
      </c>
      <c r="AK28" s="327">
        <v>17.652675901171918</v>
      </c>
      <c r="AL28" s="315">
        <v>811.9459714585405</v>
      </c>
      <c r="AM28" s="327">
        <v>18.789647698507817</v>
      </c>
      <c r="AN28" s="327"/>
      <c r="AO28" s="315"/>
      <c r="AP28" s="315"/>
      <c r="AQ28" s="327"/>
      <c r="AR28" s="316">
        <v>98.507785999999982</v>
      </c>
      <c r="AS28" s="316">
        <v>7.1541144901610005</v>
      </c>
      <c r="AT28" s="315">
        <v>794.45496826007263</v>
      </c>
      <c r="AU28" s="328" t="s">
        <v>178</v>
      </c>
      <c r="AV28" s="329" t="s">
        <v>178</v>
      </c>
      <c r="AW28" s="320" t="s">
        <v>178</v>
      </c>
      <c r="AX28" s="320" t="s">
        <v>178</v>
      </c>
      <c r="AY28" s="330" t="s">
        <v>178</v>
      </c>
      <c r="AZ28" s="320" t="s">
        <v>178</v>
      </c>
      <c r="BA28" s="330" t="s">
        <v>178</v>
      </c>
      <c r="BB28" s="324" t="s">
        <v>178</v>
      </c>
      <c r="BC28" s="331" t="s">
        <v>178</v>
      </c>
      <c r="BD28" s="332">
        <v>49.737807563598771</v>
      </c>
      <c r="BE28" s="315">
        <v>1142.7163473555279</v>
      </c>
      <c r="BF28" s="315"/>
      <c r="BG28" s="316"/>
      <c r="BH28" s="333" t="s">
        <v>178</v>
      </c>
      <c r="BI28" s="323">
        <v>-0.24631818730103117</v>
      </c>
      <c r="BJ28" s="329">
        <v>0.46774768126575761</v>
      </c>
      <c r="BK28" s="334">
        <v>4.4336E-2</v>
      </c>
      <c r="BL28" s="335">
        <v>1.5950319359999998E-5</v>
      </c>
      <c r="BM28" s="334">
        <v>4.4152871665155587E-2</v>
      </c>
      <c r="BN28" s="335">
        <v>2.0652403342601094E-5</v>
      </c>
      <c r="BO28" s="328">
        <v>2.7095391369057009</v>
      </c>
      <c r="BP28" s="336">
        <v>2.9661274251462242</v>
      </c>
      <c r="BQ28" s="337">
        <v>50.323</v>
      </c>
      <c r="BR28" s="316">
        <v>2.6602100000000002</v>
      </c>
      <c r="BS28" s="316">
        <v>14.035</v>
      </c>
      <c r="BT28" s="316">
        <v>11.365399999999999</v>
      </c>
      <c r="BU28" s="316">
        <v>6.3082399999999996</v>
      </c>
      <c r="BV28" s="316">
        <v>0.16730999999999999</v>
      </c>
      <c r="BW28" s="316">
        <v>10.245100000000001</v>
      </c>
      <c r="BX28" s="316">
        <v>2.53254</v>
      </c>
      <c r="BY28" s="316">
        <v>0.47612900000000002</v>
      </c>
      <c r="BZ28" s="316">
        <v>0.30369400000000002</v>
      </c>
      <c r="CA28" s="315">
        <v>111.80000000000001</v>
      </c>
      <c r="CB28" s="315">
        <v>799.83</v>
      </c>
      <c r="CC28" s="315"/>
      <c r="CD28" s="315"/>
      <c r="CE28" s="338">
        <v>98.5077</v>
      </c>
      <c r="CF28" s="339">
        <v>3</v>
      </c>
    </row>
    <row r="29" spans="1:84" s="340" customFormat="1" ht="13" customHeight="1" x14ac:dyDescent="0.35">
      <c r="A29" s="312" t="s">
        <v>208</v>
      </c>
      <c r="B29" s="313">
        <v>8</v>
      </c>
      <c r="C29" s="313" t="s">
        <v>69</v>
      </c>
      <c r="D29" s="314">
        <v>43250</v>
      </c>
      <c r="E29" s="315">
        <v>27</v>
      </c>
      <c r="F29" s="316">
        <v>0.02</v>
      </c>
      <c r="G29" s="317" t="s">
        <v>180</v>
      </c>
      <c r="H29" s="318" t="s">
        <v>178</v>
      </c>
      <c r="I29" s="319" t="s">
        <v>178</v>
      </c>
      <c r="J29" s="320" t="s">
        <v>178</v>
      </c>
      <c r="K29" s="321" t="s">
        <v>178</v>
      </c>
      <c r="L29" s="322" t="s">
        <v>178</v>
      </c>
      <c r="M29" s="323" t="s">
        <v>178</v>
      </c>
      <c r="N29" s="324" t="s">
        <v>178</v>
      </c>
      <c r="O29" s="324">
        <v>79.401694999673552</v>
      </c>
      <c r="P29" s="325">
        <v>50.74100881069031</v>
      </c>
      <c r="Q29" s="326">
        <v>0.19198114388568732</v>
      </c>
      <c r="R29" s="316">
        <v>2.7634630224344399</v>
      </c>
      <c r="S29" s="326">
        <v>3.2334451786598647E-2</v>
      </c>
      <c r="T29" s="316">
        <v>14.45601526222395</v>
      </c>
      <c r="U29" s="326">
        <v>9.1231334079284854E-2</v>
      </c>
      <c r="V29" s="316">
        <v>11.420203161451655</v>
      </c>
      <c r="W29" s="326">
        <v>0.17296354496144989</v>
      </c>
      <c r="X29" s="316">
        <v>6.479995019972419</v>
      </c>
      <c r="Y29" s="326">
        <v>1.9953589465200271E-2</v>
      </c>
      <c r="Z29" s="316">
        <v>0.1958517474474481</v>
      </c>
      <c r="AA29" s="326">
        <v>6.2494921648248557E-3</v>
      </c>
      <c r="AB29" s="316">
        <v>10.411118044001471</v>
      </c>
      <c r="AC29" s="326">
        <v>2.2526223778264663E-2</v>
      </c>
      <c r="AD29" s="316">
        <v>2.56974435012927</v>
      </c>
      <c r="AE29" s="326">
        <v>5.0591070969864968E-2</v>
      </c>
      <c r="AF29" s="316">
        <v>0.55365625734486079</v>
      </c>
      <c r="AG29" s="326">
        <v>1.7584621023904391E-2</v>
      </c>
      <c r="AH29" s="316">
        <v>0.32074462128651515</v>
      </c>
      <c r="AI29" s="326">
        <v>7.6523572491158081E-3</v>
      </c>
      <c r="AJ29" s="315">
        <v>120.36492779922644</v>
      </c>
      <c r="AK29" s="327">
        <v>17.903199725784742</v>
      </c>
      <c r="AL29" s="315">
        <v>761.63210237750172</v>
      </c>
      <c r="AM29" s="327">
        <v>19.986597304169923</v>
      </c>
      <c r="AN29" s="327"/>
      <c r="AO29" s="315"/>
      <c r="AP29" s="315"/>
      <c r="AQ29" s="327"/>
      <c r="AR29" s="316">
        <v>98.168130999999988</v>
      </c>
      <c r="AS29" s="316">
        <v>6.3276912660798912</v>
      </c>
      <c r="AT29" s="315">
        <v>842.55449459458509</v>
      </c>
      <c r="AU29" s="328" t="s">
        <v>178</v>
      </c>
      <c r="AV29" s="329" t="s">
        <v>178</v>
      </c>
      <c r="AW29" s="320" t="s">
        <v>178</v>
      </c>
      <c r="AX29" s="320" t="s">
        <v>178</v>
      </c>
      <c r="AY29" s="330" t="s">
        <v>178</v>
      </c>
      <c r="AZ29" s="320" t="s">
        <v>178</v>
      </c>
      <c r="BA29" s="330" t="s">
        <v>178</v>
      </c>
      <c r="BB29" s="324" t="s">
        <v>178</v>
      </c>
      <c r="BC29" s="331" t="s">
        <v>178</v>
      </c>
      <c r="BD29" s="332">
        <v>50.289119061973217</v>
      </c>
      <c r="BE29" s="315">
        <v>1144.2478999014456</v>
      </c>
      <c r="BF29" s="315"/>
      <c r="BG29" s="316"/>
      <c r="BH29" s="333" t="s">
        <v>178</v>
      </c>
      <c r="BI29" s="323" t="s">
        <v>178</v>
      </c>
      <c r="BJ29" s="329" t="s">
        <v>178</v>
      </c>
      <c r="BK29" s="334" t="s">
        <v>178</v>
      </c>
      <c r="BL29" s="335" t="s">
        <v>178</v>
      </c>
      <c r="BM29" s="334" t="s">
        <v>178</v>
      </c>
      <c r="BN29" s="335" t="s">
        <v>178</v>
      </c>
      <c r="BO29" s="328">
        <v>2.7102987334923432</v>
      </c>
      <c r="BP29" s="336">
        <v>2.9691888519672771</v>
      </c>
      <c r="BQ29" s="337">
        <v>49.811500000000002</v>
      </c>
      <c r="BR29" s="316">
        <v>2.7128399999999999</v>
      </c>
      <c r="BS29" s="316">
        <v>14.1912</v>
      </c>
      <c r="BT29" s="316">
        <v>11.211</v>
      </c>
      <c r="BU29" s="316">
        <v>6.3612900000000003</v>
      </c>
      <c r="BV29" s="316">
        <v>0.19226399999999999</v>
      </c>
      <c r="BW29" s="316">
        <v>10.2204</v>
      </c>
      <c r="BX29" s="316">
        <v>2.5226700000000002</v>
      </c>
      <c r="BY29" s="316">
        <v>0.54351400000000005</v>
      </c>
      <c r="BZ29" s="316">
        <v>0.31486900000000001</v>
      </c>
      <c r="CA29" s="315">
        <v>118.16</v>
      </c>
      <c r="CB29" s="315">
        <v>747.68000000000006</v>
      </c>
      <c r="CC29" s="315"/>
      <c r="CD29" s="315"/>
      <c r="CE29" s="338">
        <v>98.168099999999995</v>
      </c>
      <c r="CF29" s="339">
        <v>3</v>
      </c>
    </row>
    <row r="30" spans="1:84" s="341" customFormat="1" ht="13" customHeight="1" x14ac:dyDescent="0.35">
      <c r="A30" s="312" t="s">
        <v>209</v>
      </c>
      <c r="B30" s="313">
        <v>8</v>
      </c>
      <c r="C30" s="313" t="s">
        <v>69</v>
      </c>
      <c r="D30" s="314">
        <v>43250</v>
      </c>
      <c r="E30" s="315">
        <v>27</v>
      </c>
      <c r="F30" s="316">
        <v>0.05</v>
      </c>
      <c r="G30" s="317" t="s">
        <v>180</v>
      </c>
      <c r="H30" s="318" t="s">
        <v>178</v>
      </c>
      <c r="I30" s="319" t="s">
        <v>178</v>
      </c>
      <c r="J30" s="320" t="s">
        <v>178</v>
      </c>
      <c r="K30" s="321" t="s">
        <v>178</v>
      </c>
      <c r="L30" s="322" t="s">
        <v>178</v>
      </c>
      <c r="M30" s="323" t="s">
        <v>178</v>
      </c>
      <c r="N30" s="324" t="s">
        <v>178</v>
      </c>
      <c r="O30" s="324">
        <v>79.508347138176617</v>
      </c>
      <c r="P30" s="325">
        <v>51.400460122069646</v>
      </c>
      <c r="Q30" s="326">
        <v>0.19229014932586497</v>
      </c>
      <c r="R30" s="316">
        <v>2.7231483381437549</v>
      </c>
      <c r="S30" s="326">
        <v>3.1577628129114986E-2</v>
      </c>
      <c r="T30" s="316">
        <v>14.258416435408911</v>
      </c>
      <c r="U30" s="326">
        <v>9.0179208339880274E-2</v>
      </c>
      <c r="V30" s="316">
        <v>11.26661152732667</v>
      </c>
      <c r="W30" s="326">
        <v>0.17100688308406967</v>
      </c>
      <c r="X30" s="316">
        <v>6.4347489602789452</v>
      </c>
      <c r="Y30" s="326">
        <v>1.9717550806555552E-2</v>
      </c>
      <c r="Z30" s="316">
        <v>0.16914738617396571</v>
      </c>
      <c r="AA30" s="326">
        <v>6.1380541789581022E-3</v>
      </c>
      <c r="AB30" s="316">
        <v>10.336973871703997</v>
      </c>
      <c r="AC30" s="326">
        <v>2.2256641812904595E-2</v>
      </c>
      <c r="AD30" s="316">
        <v>2.5270361523195728</v>
      </c>
      <c r="AE30" s="326">
        <v>4.9969612875967233E-2</v>
      </c>
      <c r="AF30" s="316">
        <v>0.57650252948968261</v>
      </c>
      <c r="AG30" s="326">
        <v>1.7709350602381765E-2</v>
      </c>
      <c r="AH30" s="316">
        <v>0.28528950306596162</v>
      </c>
      <c r="AI30" s="326">
        <v>7.4046319941764201E-3</v>
      </c>
      <c r="AJ30" s="315">
        <v>104.42025029815403</v>
      </c>
      <c r="AK30" s="327">
        <v>17.208457249135783</v>
      </c>
      <c r="AL30" s="315">
        <v>112.23148989080387</v>
      </c>
      <c r="AM30" s="327">
        <v>16.94908737181931</v>
      </c>
      <c r="AN30" s="327"/>
      <c r="AO30" s="315"/>
      <c r="AP30" s="315"/>
      <c r="AQ30" s="327"/>
      <c r="AR30" s="316">
        <v>99.856110000000001</v>
      </c>
      <c r="AS30" s="316">
        <v>1.0748057926536874</v>
      </c>
      <c r="AT30" s="315">
        <v>730.94175208707816</v>
      </c>
      <c r="AU30" s="328" t="s">
        <v>178</v>
      </c>
      <c r="AV30" s="329" t="s">
        <v>178</v>
      </c>
      <c r="AW30" s="320" t="s">
        <v>178</v>
      </c>
      <c r="AX30" s="320" t="s">
        <v>178</v>
      </c>
      <c r="AY30" s="330" t="s">
        <v>178</v>
      </c>
      <c r="AZ30" s="320" t="s">
        <v>178</v>
      </c>
      <c r="BA30" s="330" t="s">
        <v>178</v>
      </c>
      <c r="BB30" s="324" t="s">
        <v>178</v>
      </c>
      <c r="BC30" s="331" t="s">
        <v>178</v>
      </c>
      <c r="BD30" s="332">
        <v>50.452446461731128</v>
      </c>
      <c r="BE30" s="315">
        <v>1143.3384541016069</v>
      </c>
      <c r="BF30" s="315"/>
      <c r="BG30" s="316"/>
      <c r="BH30" s="333" t="s">
        <v>178</v>
      </c>
      <c r="BI30" s="323">
        <v>-2.8169587441092547</v>
      </c>
      <c r="BJ30" s="329">
        <v>0.92135243844551307</v>
      </c>
      <c r="BK30" s="334">
        <v>4.4221999999999997E-2</v>
      </c>
      <c r="BL30" s="335">
        <v>3.8539915219999997E-5</v>
      </c>
      <c r="BM30" s="334">
        <v>4.4039342538264845E-2</v>
      </c>
      <c r="BN30" s="335">
        <v>4.0575755635167526E-5</v>
      </c>
      <c r="BO30" s="328">
        <v>2.703082411492336</v>
      </c>
      <c r="BP30" s="336">
        <v>2.957461976806929</v>
      </c>
      <c r="BQ30" s="337">
        <v>51.326500000000003</v>
      </c>
      <c r="BR30" s="316">
        <v>2.71923</v>
      </c>
      <c r="BS30" s="316">
        <v>14.2379</v>
      </c>
      <c r="BT30" s="316">
        <v>11.250400000000001</v>
      </c>
      <c r="BU30" s="316">
        <v>6.4254899999999999</v>
      </c>
      <c r="BV30" s="316">
        <v>0.168904</v>
      </c>
      <c r="BW30" s="316">
        <v>10.322100000000001</v>
      </c>
      <c r="BX30" s="316">
        <v>2.5234000000000001</v>
      </c>
      <c r="BY30" s="316">
        <v>0.57567299999999999</v>
      </c>
      <c r="BZ30" s="316">
        <v>0.28487899999999999</v>
      </c>
      <c r="CA30" s="315">
        <v>104.27000000000001</v>
      </c>
      <c r="CB30" s="315">
        <v>112.07</v>
      </c>
      <c r="CC30" s="315"/>
      <c r="CD30" s="315"/>
      <c r="CE30" s="338">
        <v>99.856099999999998</v>
      </c>
      <c r="CF30" s="339">
        <v>3</v>
      </c>
    </row>
    <row r="31" spans="1:84" s="317" customFormat="1" ht="13" customHeight="1" x14ac:dyDescent="0.35">
      <c r="A31" s="312" t="s">
        <v>210</v>
      </c>
      <c r="B31" s="313">
        <v>8</v>
      </c>
      <c r="C31" s="313" t="s">
        <v>69</v>
      </c>
      <c r="D31" s="314">
        <v>43250</v>
      </c>
      <c r="E31" s="315">
        <v>27</v>
      </c>
      <c r="F31" s="316">
        <v>0.05</v>
      </c>
      <c r="G31" s="317" t="s">
        <v>180</v>
      </c>
      <c r="H31" s="318" t="s">
        <v>178</v>
      </c>
      <c r="I31" s="319" t="s">
        <v>178</v>
      </c>
      <c r="J31" s="320" t="s">
        <v>178</v>
      </c>
      <c r="K31" s="321" t="s">
        <v>178</v>
      </c>
      <c r="L31" s="322" t="s">
        <v>178</v>
      </c>
      <c r="M31" s="323" t="s">
        <v>178</v>
      </c>
      <c r="N31" s="324" t="s">
        <v>178</v>
      </c>
      <c r="O31" s="324">
        <v>78.258799902756138</v>
      </c>
      <c r="P31" s="325">
        <v>50.926546356397161</v>
      </c>
      <c r="Q31" s="326">
        <v>0.1867486640198355</v>
      </c>
      <c r="R31" s="316">
        <v>2.6781018764650772</v>
      </c>
      <c r="S31" s="326">
        <v>3.104669943348435E-2</v>
      </c>
      <c r="T31" s="316">
        <v>14.304632994443804</v>
      </c>
      <c r="U31" s="326">
        <v>8.5491352998633488E-2</v>
      </c>
      <c r="V31" s="316">
        <v>11.809093682737339</v>
      </c>
      <c r="W31" s="326">
        <v>0.17690848973298326</v>
      </c>
      <c r="X31" s="316">
        <v>6.2570379880270393</v>
      </c>
      <c r="Y31" s="326">
        <v>1.7576269989887476E-2</v>
      </c>
      <c r="Z31" s="316">
        <v>0.17904360225443094</v>
      </c>
      <c r="AA31" s="326">
        <v>6.1310974981598314E-3</v>
      </c>
      <c r="AB31" s="316">
        <v>10.390417395233909</v>
      </c>
      <c r="AC31" s="326">
        <v>2.2309265189306728E-2</v>
      </c>
      <c r="AD31" s="316">
        <v>2.6152747837327825</v>
      </c>
      <c r="AE31" s="326">
        <v>4.6205105714120565E-2</v>
      </c>
      <c r="AF31" s="316">
        <v>0.55022255723731162</v>
      </c>
      <c r="AG31" s="326">
        <v>1.7264828378736639E-2</v>
      </c>
      <c r="AH31" s="316">
        <v>0.26396856955454745</v>
      </c>
      <c r="AI31" s="326">
        <v>7.0498877776641652E-3</v>
      </c>
      <c r="AJ31" s="315">
        <v>104.60090836219329</v>
      </c>
      <c r="AK31" s="327">
        <v>17.544187355048873</v>
      </c>
      <c r="AL31" s="315">
        <v>152.00103080393907</v>
      </c>
      <c r="AM31" s="327">
        <v>16.799305925482148</v>
      </c>
      <c r="AN31" s="327"/>
      <c r="AO31" s="315"/>
      <c r="AP31" s="315"/>
      <c r="AQ31" s="327"/>
      <c r="AR31" s="316">
        <v>99.176958999999982</v>
      </c>
      <c r="AS31" s="316">
        <v>1.4531521110468479</v>
      </c>
      <c r="AT31" s="315">
        <v>732.20635853535305</v>
      </c>
      <c r="AU31" s="328" t="s">
        <v>178</v>
      </c>
      <c r="AV31" s="329" t="s">
        <v>178</v>
      </c>
      <c r="AW31" s="320" t="s">
        <v>178</v>
      </c>
      <c r="AX31" s="320" t="s">
        <v>178</v>
      </c>
      <c r="AY31" s="330" t="s">
        <v>178</v>
      </c>
      <c r="AZ31" s="320" t="s">
        <v>178</v>
      </c>
      <c r="BA31" s="330" t="s">
        <v>178</v>
      </c>
      <c r="BB31" s="324" t="s">
        <v>178</v>
      </c>
      <c r="BC31" s="331" t="s">
        <v>178</v>
      </c>
      <c r="BD31" s="332">
        <v>48.577038504705172</v>
      </c>
      <c r="BE31" s="315">
        <v>1139.7664635593435</v>
      </c>
      <c r="BF31" s="315"/>
      <c r="BG31" s="316"/>
      <c r="BH31" s="333" t="s">
        <v>178</v>
      </c>
      <c r="BI31" s="323" t="s">
        <v>178</v>
      </c>
      <c r="BJ31" s="329" t="s">
        <v>178</v>
      </c>
      <c r="BK31" s="334" t="s">
        <v>178</v>
      </c>
      <c r="BL31" s="335" t="s">
        <v>178</v>
      </c>
      <c r="BM31" s="334" t="s">
        <v>178</v>
      </c>
      <c r="BN31" s="335" t="s">
        <v>178</v>
      </c>
      <c r="BO31" s="328">
        <v>2.7128095825987919</v>
      </c>
      <c r="BP31" s="336">
        <v>2.9712288467623869</v>
      </c>
      <c r="BQ31" s="337">
        <v>50.507399999999997</v>
      </c>
      <c r="BR31" s="316">
        <v>2.6560600000000001</v>
      </c>
      <c r="BS31" s="316">
        <v>14.1869</v>
      </c>
      <c r="BT31" s="316">
        <v>11.7119</v>
      </c>
      <c r="BU31" s="316">
        <v>6.2055400000000001</v>
      </c>
      <c r="BV31" s="316">
        <v>0.17757000000000001</v>
      </c>
      <c r="BW31" s="316">
        <v>10.3049</v>
      </c>
      <c r="BX31" s="316">
        <v>2.59375</v>
      </c>
      <c r="BY31" s="316">
        <v>0.54569400000000001</v>
      </c>
      <c r="BZ31" s="316">
        <v>0.26179599999999997</v>
      </c>
      <c r="CA31" s="315">
        <v>103.74</v>
      </c>
      <c r="CB31" s="315">
        <v>150.75</v>
      </c>
      <c r="CC31" s="315"/>
      <c r="CD31" s="315"/>
      <c r="CE31" s="338">
        <v>99.177000000000007</v>
      </c>
      <c r="CF31" s="339">
        <v>4</v>
      </c>
    </row>
    <row r="32" spans="1:84" s="340" customFormat="1" ht="13" customHeight="1" x14ac:dyDescent="0.35">
      <c r="A32" s="312" t="s">
        <v>211</v>
      </c>
      <c r="B32" s="313">
        <v>8</v>
      </c>
      <c r="C32" s="313" t="s">
        <v>69</v>
      </c>
      <c r="D32" s="314">
        <v>43250</v>
      </c>
      <c r="E32" s="315">
        <v>27</v>
      </c>
      <c r="F32" s="316">
        <v>0.05</v>
      </c>
      <c r="G32" s="317" t="s">
        <v>180</v>
      </c>
      <c r="H32" s="318" t="s">
        <v>178</v>
      </c>
      <c r="I32" s="319" t="s">
        <v>178</v>
      </c>
      <c r="J32" s="320" t="s">
        <v>178</v>
      </c>
      <c r="K32" s="321" t="s">
        <v>178</v>
      </c>
      <c r="L32" s="322" t="s">
        <v>178</v>
      </c>
      <c r="M32" s="323" t="s">
        <v>178</v>
      </c>
      <c r="N32" s="324" t="s">
        <v>178</v>
      </c>
      <c r="O32" s="324">
        <v>78.767333940207493</v>
      </c>
      <c r="P32" s="325">
        <v>50.788829811442959</v>
      </c>
      <c r="Q32" s="326">
        <v>0.19362479533165455</v>
      </c>
      <c r="R32" s="316">
        <v>2.7315412615620298</v>
      </c>
      <c r="S32" s="326">
        <v>3.0294977823732163E-2</v>
      </c>
      <c r="T32" s="316">
        <v>14.24879037773518</v>
      </c>
      <c r="U32" s="326">
        <v>8.8599833496180017E-2</v>
      </c>
      <c r="V32" s="316">
        <v>11.636833660521997</v>
      </c>
      <c r="W32" s="326">
        <v>0.18236896607760258</v>
      </c>
      <c r="X32" s="316">
        <v>6.3544650634560034</v>
      </c>
      <c r="Y32" s="326">
        <v>1.7249195414751322E-2</v>
      </c>
      <c r="Z32" s="316">
        <v>0.18228477458788014</v>
      </c>
      <c r="AA32" s="326">
        <v>6.0356311713793001E-3</v>
      </c>
      <c r="AB32" s="316">
        <v>10.543772133181786</v>
      </c>
      <c r="AC32" s="326">
        <v>2.1889819887977374E-2</v>
      </c>
      <c r="AD32" s="316">
        <v>2.6673804177777312</v>
      </c>
      <c r="AE32" s="326">
        <v>4.8400684632744037E-2</v>
      </c>
      <c r="AF32" s="316">
        <v>0.54307265137705407</v>
      </c>
      <c r="AG32" s="326">
        <v>1.7848734374688535E-2</v>
      </c>
      <c r="AH32" s="316">
        <v>0.27992235006860655</v>
      </c>
      <c r="AI32" s="326">
        <v>6.9105550250837169E-3</v>
      </c>
      <c r="AJ32" s="315">
        <v>131.61853016203207</v>
      </c>
      <c r="AK32" s="327">
        <v>17.049996015719799</v>
      </c>
      <c r="AL32" s="315">
        <v>99.45645272577282</v>
      </c>
      <c r="AM32" s="327">
        <v>17.253904331772521</v>
      </c>
      <c r="AN32" s="327"/>
      <c r="AO32" s="315"/>
      <c r="AP32" s="315"/>
      <c r="AQ32" s="327"/>
      <c r="AR32" s="316">
        <v>97.972526999999985</v>
      </c>
      <c r="AS32" s="316">
        <v>0.75564172159751841</v>
      </c>
      <c r="AT32" s="315">
        <v>921.32971113422445</v>
      </c>
      <c r="AU32" s="328">
        <v>0.11430006011035841</v>
      </c>
      <c r="AV32" s="329">
        <v>8.5725045082768805E-3</v>
      </c>
      <c r="AW32" s="320" t="s">
        <v>109</v>
      </c>
      <c r="AX32" s="320" t="s">
        <v>178</v>
      </c>
      <c r="AY32" s="330" t="s">
        <v>109</v>
      </c>
      <c r="AZ32" s="320" t="s">
        <v>178</v>
      </c>
      <c r="BA32" s="330" t="s">
        <v>178</v>
      </c>
      <c r="BB32" s="324" t="s">
        <v>178</v>
      </c>
      <c r="BC32" s="331" t="s">
        <v>178</v>
      </c>
      <c r="BD32" s="332">
        <v>49.330327196543301</v>
      </c>
      <c r="BE32" s="315">
        <v>1141.7247477754656</v>
      </c>
      <c r="BF32" s="315"/>
      <c r="BG32" s="316"/>
      <c r="BH32" s="333" t="s">
        <v>178</v>
      </c>
      <c r="BI32" s="323">
        <v>-2.546365001287354</v>
      </c>
      <c r="BJ32" s="329">
        <v>0.76758149803750009</v>
      </c>
      <c r="BK32" s="334">
        <v>4.4234000000000002E-2</v>
      </c>
      <c r="BL32" s="335">
        <v>3.1272553320000002E-5</v>
      </c>
      <c r="BM32" s="334">
        <v>4.4051292972674398E-2</v>
      </c>
      <c r="BN32" s="335">
        <v>3.3812957450454214E-5</v>
      </c>
      <c r="BO32" s="328">
        <v>2.712645091742544</v>
      </c>
      <c r="BP32" s="336">
        <v>2.972881519438368</v>
      </c>
      <c r="BQ32" s="337">
        <v>49.759099999999997</v>
      </c>
      <c r="BR32" s="316">
        <v>2.6761599999999999</v>
      </c>
      <c r="BS32" s="316">
        <v>13.959899999999999</v>
      </c>
      <c r="BT32" s="316">
        <v>11.4009</v>
      </c>
      <c r="BU32" s="316">
        <v>6.2256299999999998</v>
      </c>
      <c r="BV32" s="316">
        <v>0.178589</v>
      </c>
      <c r="BW32" s="316">
        <v>10.33</v>
      </c>
      <c r="BX32" s="316">
        <v>2.6133000000000002</v>
      </c>
      <c r="BY32" s="316">
        <v>0.53206200000000003</v>
      </c>
      <c r="BZ32" s="316">
        <v>0.27424700000000002</v>
      </c>
      <c r="CA32" s="315">
        <v>128.94999999999999</v>
      </c>
      <c r="CB32" s="315">
        <v>97.44</v>
      </c>
      <c r="CC32" s="315"/>
      <c r="CD32" s="315"/>
      <c r="CE32" s="338">
        <v>97.972499999999997</v>
      </c>
      <c r="CF32" s="339">
        <v>4</v>
      </c>
    </row>
    <row r="33" spans="1:84" s="340" customFormat="1" ht="13" customHeight="1" x14ac:dyDescent="0.35">
      <c r="A33" s="312" t="s">
        <v>212</v>
      </c>
      <c r="B33" s="313">
        <v>8</v>
      </c>
      <c r="C33" s="313" t="s">
        <v>69</v>
      </c>
      <c r="D33" s="314">
        <v>43250</v>
      </c>
      <c r="E33" s="315">
        <v>27</v>
      </c>
      <c r="F33" s="316">
        <v>0.02</v>
      </c>
      <c r="G33" s="317" t="s">
        <v>180</v>
      </c>
      <c r="H33" s="318" t="s">
        <v>178</v>
      </c>
      <c r="I33" s="319" t="s">
        <v>178</v>
      </c>
      <c r="J33" s="320" t="s">
        <v>178</v>
      </c>
      <c r="K33" s="321" t="s">
        <v>178</v>
      </c>
      <c r="L33" s="322" t="s">
        <v>178</v>
      </c>
      <c r="M33" s="323" t="s">
        <v>178</v>
      </c>
      <c r="N33" s="324" t="s">
        <v>178</v>
      </c>
      <c r="O33" s="324">
        <v>79.031560485577799</v>
      </c>
      <c r="P33" s="325">
        <v>51.350219047070311</v>
      </c>
      <c r="Q33" s="326">
        <v>0.18745705564447299</v>
      </c>
      <c r="R33" s="316">
        <v>2.7432313663736529</v>
      </c>
      <c r="S33" s="326">
        <v>3.0026587566916094E-2</v>
      </c>
      <c r="T33" s="316">
        <v>14.747416231381081</v>
      </c>
      <c r="U33" s="326">
        <v>8.6447584258408136E-2</v>
      </c>
      <c r="V33" s="316">
        <v>11.158675709645891</v>
      </c>
      <c r="W33" s="326">
        <v>0.17156687077094751</v>
      </c>
      <c r="X33" s="316">
        <v>6.1908410785519816</v>
      </c>
      <c r="Y33" s="326">
        <v>1.6845216666329155E-2</v>
      </c>
      <c r="Z33" s="316">
        <v>0.1722609513289359</v>
      </c>
      <c r="AA33" s="326">
        <v>5.9364913568880542E-3</v>
      </c>
      <c r="AB33" s="316">
        <v>10.228417754267896</v>
      </c>
      <c r="AC33" s="326">
        <v>2.139140603874325E-2</v>
      </c>
      <c r="AD33" s="316">
        <v>2.5581440854558801</v>
      </c>
      <c r="AE33" s="326">
        <v>4.5517057712516476E-2</v>
      </c>
      <c r="AF33" s="316">
        <v>0.5522935755487588</v>
      </c>
      <c r="AG33" s="326">
        <v>1.7162743777607899E-2</v>
      </c>
      <c r="AH33" s="316">
        <v>0.28653070054159679</v>
      </c>
      <c r="AI33" s="326">
        <v>6.8355336982604403E-3</v>
      </c>
      <c r="AJ33" s="315">
        <v>119.69499834018113</v>
      </c>
      <c r="AK33" s="327">
        <v>16.808289836918274</v>
      </c>
      <c r="AL33" s="315">
        <v>187.87459361335451</v>
      </c>
      <c r="AM33" s="327">
        <v>16.90003361897697</v>
      </c>
      <c r="AN33" s="327"/>
      <c r="AO33" s="315"/>
      <c r="AP33" s="315"/>
      <c r="AQ33" s="327"/>
      <c r="AR33" s="316">
        <v>99.553032000000002</v>
      </c>
      <c r="AS33" s="316">
        <v>1.5696110632743603</v>
      </c>
      <c r="AT33" s="315">
        <v>837.86498838126795</v>
      </c>
      <c r="AU33" s="328">
        <v>4.8606675142430611E-2</v>
      </c>
      <c r="AV33" s="329">
        <v>3.6455006356822957E-3</v>
      </c>
      <c r="AW33" s="320" t="s">
        <v>109</v>
      </c>
      <c r="AX33" s="320" t="s">
        <v>178</v>
      </c>
      <c r="AY33" s="330" t="s">
        <v>109</v>
      </c>
      <c r="AZ33" s="320" t="s">
        <v>178</v>
      </c>
      <c r="BA33" s="330" t="s">
        <v>178</v>
      </c>
      <c r="BB33" s="324" t="s">
        <v>178</v>
      </c>
      <c r="BC33" s="331" t="s">
        <v>178</v>
      </c>
      <c r="BD33" s="332">
        <v>49.727073013829141</v>
      </c>
      <c r="BE33" s="315">
        <v>1138.4359056788949</v>
      </c>
      <c r="BF33" s="315"/>
      <c r="BG33" s="316"/>
      <c r="BH33" s="333" t="s">
        <v>178</v>
      </c>
      <c r="BI33" s="323">
        <v>-0.58456036582843485</v>
      </c>
      <c r="BJ33" s="329">
        <v>0.72394051643038515</v>
      </c>
      <c r="BK33" s="334">
        <v>4.4320999999999999E-2</v>
      </c>
      <c r="BL33" s="335">
        <v>2.922260814E-5</v>
      </c>
      <c r="BM33" s="334">
        <v>4.4137933622143646E-2</v>
      </c>
      <c r="BN33" s="335">
        <v>3.1953238460584731E-5</v>
      </c>
      <c r="BO33" s="328">
        <v>2.6996845429428209</v>
      </c>
      <c r="BP33" s="336">
        <v>2.9516797262764478</v>
      </c>
      <c r="BQ33" s="337">
        <v>51.120699999999999</v>
      </c>
      <c r="BR33" s="316">
        <v>2.7309700000000001</v>
      </c>
      <c r="BS33" s="316">
        <v>14.6815</v>
      </c>
      <c r="BT33" s="316">
        <v>11.1088</v>
      </c>
      <c r="BU33" s="316">
        <v>6.16317</v>
      </c>
      <c r="BV33" s="316">
        <v>0.171491</v>
      </c>
      <c r="BW33" s="316">
        <v>10.182700000000001</v>
      </c>
      <c r="BX33" s="316">
        <v>2.54671</v>
      </c>
      <c r="BY33" s="316">
        <v>0.54982500000000001</v>
      </c>
      <c r="BZ33" s="316">
        <v>0.28525</v>
      </c>
      <c r="CA33" s="315">
        <v>119.16</v>
      </c>
      <c r="CB33" s="315">
        <v>187.07000000000002</v>
      </c>
      <c r="CC33" s="315"/>
      <c r="CD33" s="315"/>
      <c r="CE33" s="338">
        <v>99.571799999999996</v>
      </c>
      <c r="CF33" s="339">
        <v>4</v>
      </c>
    </row>
    <row r="34" spans="1:84" s="340" customFormat="1" ht="13" customHeight="1" x14ac:dyDescent="0.35">
      <c r="A34" s="312" t="s">
        <v>213</v>
      </c>
      <c r="B34" s="313">
        <v>8</v>
      </c>
      <c r="C34" s="313" t="s">
        <v>69</v>
      </c>
      <c r="D34" s="314">
        <v>43250</v>
      </c>
      <c r="E34" s="315">
        <v>27</v>
      </c>
      <c r="F34" s="316">
        <v>0.02</v>
      </c>
      <c r="G34" s="317" t="s">
        <v>180</v>
      </c>
      <c r="H34" s="318" t="s">
        <v>178</v>
      </c>
      <c r="I34" s="319" t="s">
        <v>178</v>
      </c>
      <c r="J34" s="320" t="s">
        <v>178</v>
      </c>
      <c r="K34" s="321" t="s">
        <v>178</v>
      </c>
      <c r="L34" s="322" t="s">
        <v>178</v>
      </c>
      <c r="M34" s="323" t="s">
        <v>178</v>
      </c>
      <c r="N34" s="324" t="s">
        <v>178</v>
      </c>
      <c r="O34" s="324">
        <v>77.185686602211405</v>
      </c>
      <c r="P34" s="325">
        <v>50.27470034267396</v>
      </c>
      <c r="Q34" s="326">
        <v>0.1854115866227713</v>
      </c>
      <c r="R34" s="316">
        <v>2.5911299539937809</v>
      </c>
      <c r="S34" s="326">
        <v>3.0017463178031757E-2</v>
      </c>
      <c r="T34" s="316">
        <v>14.239589776773506</v>
      </c>
      <c r="U34" s="326">
        <v>8.5124837269143105E-2</v>
      </c>
      <c r="V34" s="316">
        <v>12.562358252638745</v>
      </c>
      <c r="W34" s="326">
        <v>0.18118814931363389</v>
      </c>
      <c r="X34" s="316">
        <v>6.2560915617806883</v>
      </c>
      <c r="Y34" s="326">
        <v>1.7521811002572878E-2</v>
      </c>
      <c r="Z34" s="316">
        <v>0.17762634867006794</v>
      </c>
      <c r="AA34" s="326">
        <v>6.0727606588717505E-3</v>
      </c>
      <c r="AB34" s="316">
        <v>10.210199335381279</v>
      </c>
      <c r="AC34" s="326">
        <v>2.1988787390670474E-2</v>
      </c>
      <c r="AD34" s="316">
        <v>2.8477082265110263</v>
      </c>
      <c r="AE34" s="326">
        <v>4.8006095740877573E-2</v>
      </c>
      <c r="AF34" s="316">
        <v>0.5523239059452425</v>
      </c>
      <c r="AG34" s="326">
        <v>1.7357496765406974E-2</v>
      </c>
      <c r="AH34" s="316">
        <v>0.27684606848651444</v>
      </c>
      <c r="AI34" s="326">
        <v>6.9990561958349663E-3</v>
      </c>
      <c r="AJ34" s="315">
        <v>114.26227145186259</v>
      </c>
      <c r="AK34" s="327">
        <v>17.653977988398577</v>
      </c>
      <c r="AL34" s="315">
        <v>650.65460042654456</v>
      </c>
      <c r="AM34" s="327">
        <v>19.617171137400277</v>
      </c>
      <c r="AN34" s="327"/>
      <c r="AO34" s="315"/>
      <c r="AP34" s="315"/>
      <c r="AQ34" s="327"/>
      <c r="AR34" s="316">
        <v>100.129289</v>
      </c>
      <c r="AS34" s="316">
        <v>5.6943958155134169</v>
      </c>
      <c r="AT34" s="315">
        <v>799.8359001630381</v>
      </c>
      <c r="AU34" s="328">
        <v>6.2153760047062044E-2</v>
      </c>
      <c r="AV34" s="329">
        <v>4.6615320035296535E-3</v>
      </c>
      <c r="AW34" s="320" t="s">
        <v>109</v>
      </c>
      <c r="AX34" s="320" t="s">
        <v>178</v>
      </c>
      <c r="AY34" s="330" t="s">
        <v>109</v>
      </c>
      <c r="AZ34" s="320" t="s">
        <v>178</v>
      </c>
      <c r="BA34" s="330" t="s">
        <v>178</v>
      </c>
      <c r="BB34" s="324" t="s">
        <v>178</v>
      </c>
      <c r="BC34" s="331" t="s">
        <v>178</v>
      </c>
      <c r="BD34" s="332">
        <v>47.030495738922539</v>
      </c>
      <c r="BE34" s="315">
        <v>1139.7474403917918</v>
      </c>
      <c r="BF34" s="315"/>
      <c r="BG34" s="316"/>
      <c r="BH34" s="333" t="s">
        <v>178</v>
      </c>
      <c r="BI34" s="323">
        <v>0.31741877691127129</v>
      </c>
      <c r="BJ34" s="329">
        <v>0.45018543715839232</v>
      </c>
      <c r="BK34" s="334">
        <v>4.4360999999999998E-2</v>
      </c>
      <c r="BL34" s="335">
        <v>1.4932356209999999E-5</v>
      </c>
      <c r="BM34" s="334">
        <v>4.4177768403508816E-2</v>
      </c>
      <c r="BN34" s="335">
        <v>1.9888187981415827E-5</v>
      </c>
      <c r="BO34" s="328">
        <v>2.725509286449705</v>
      </c>
      <c r="BP34" s="336">
        <v>2.991074422422499</v>
      </c>
      <c r="BQ34" s="337">
        <v>50.339700000000001</v>
      </c>
      <c r="BR34" s="316">
        <v>2.5944799999999999</v>
      </c>
      <c r="BS34" s="316">
        <v>14.257999999999999</v>
      </c>
      <c r="BT34" s="316">
        <v>12.5786</v>
      </c>
      <c r="BU34" s="316">
        <v>6.2641799999999996</v>
      </c>
      <c r="BV34" s="316">
        <v>0.17785599999999999</v>
      </c>
      <c r="BW34" s="316">
        <v>10.2234</v>
      </c>
      <c r="BX34" s="316">
        <v>2.8513899999999999</v>
      </c>
      <c r="BY34" s="316">
        <v>0.55303800000000003</v>
      </c>
      <c r="BZ34" s="316">
        <v>0.27720400000000001</v>
      </c>
      <c r="CA34" s="315">
        <v>114.41</v>
      </c>
      <c r="CB34" s="315">
        <v>651.91999999999996</v>
      </c>
      <c r="CC34" s="315"/>
      <c r="CD34" s="315"/>
      <c r="CE34" s="338">
        <v>100.194</v>
      </c>
      <c r="CF34" s="339">
        <v>4</v>
      </c>
    </row>
    <row r="35" spans="1:84" s="340" customFormat="1" ht="13" customHeight="1" x14ac:dyDescent="0.35">
      <c r="A35" s="312" t="s">
        <v>214</v>
      </c>
      <c r="B35" s="313">
        <v>8</v>
      </c>
      <c r="C35" s="313" t="s">
        <v>69</v>
      </c>
      <c r="D35" s="314">
        <v>43250</v>
      </c>
      <c r="E35" s="315">
        <v>27</v>
      </c>
      <c r="F35" s="316">
        <v>0.02</v>
      </c>
      <c r="G35" s="317" t="s">
        <v>180</v>
      </c>
      <c r="H35" s="318" t="s">
        <v>178</v>
      </c>
      <c r="I35" s="319" t="s">
        <v>178</v>
      </c>
      <c r="J35" s="320" t="s">
        <v>178</v>
      </c>
      <c r="K35" s="321" t="s">
        <v>178</v>
      </c>
      <c r="L35" s="322" t="s">
        <v>178</v>
      </c>
      <c r="M35" s="323" t="s">
        <v>178</v>
      </c>
      <c r="N35" s="324" t="s">
        <v>178</v>
      </c>
      <c r="O35" s="324">
        <v>78.93115195043039</v>
      </c>
      <c r="P35" s="325">
        <v>51.485511504784789</v>
      </c>
      <c r="Q35" s="326">
        <v>0.19001603274536405</v>
      </c>
      <c r="R35" s="316">
        <v>2.7691909169678111</v>
      </c>
      <c r="S35" s="326">
        <v>3.060952871979539E-2</v>
      </c>
      <c r="T35" s="316">
        <v>14.001537558685811</v>
      </c>
      <c r="U35" s="326">
        <v>8.5610581202701763E-2</v>
      </c>
      <c r="V35" s="316">
        <v>11.316788254424862</v>
      </c>
      <c r="W35" s="326">
        <v>0.17556073122736923</v>
      </c>
      <c r="X35" s="316">
        <v>6.2407012562289133</v>
      </c>
      <c r="Y35" s="326">
        <v>1.71943801011619E-2</v>
      </c>
      <c r="Z35" s="316">
        <v>0.17656884863855909</v>
      </c>
      <c r="AA35" s="326">
        <v>6.1768374043832579E-3</v>
      </c>
      <c r="AB35" s="316">
        <v>10.547399187477609</v>
      </c>
      <c r="AC35" s="326">
        <v>2.2039739868161337E-2</v>
      </c>
      <c r="AD35" s="316">
        <v>2.6455512823545542</v>
      </c>
      <c r="AE35" s="326">
        <v>4.7004567854106304E-2</v>
      </c>
      <c r="AF35" s="316">
        <v>0.5112153725444385</v>
      </c>
      <c r="AG35" s="326">
        <v>1.6800786489449441E-2</v>
      </c>
      <c r="AH35" s="316">
        <v>0.29417531552469955</v>
      </c>
      <c r="AI35" s="326">
        <v>7.0387033570279344E-3</v>
      </c>
      <c r="AJ35" s="315">
        <v>113.60502367966662</v>
      </c>
      <c r="AK35" s="327">
        <v>17.839964893536447</v>
      </c>
      <c r="AL35" s="315">
        <v>463.39246045251468</v>
      </c>
      <c r="AM35" s="327">
        <v>18.732176821332452</v>
      </c>
      <c r="AN35" s="327"/>
      <c r="AO35" s="315"/>
      <c r="AP35" s="315"/>
      <c r="AQ35" s="327"/>
      <c r="AR35" s="316">
        <v>96.765086999999994</v>
      </c>
      <c r="AS35" s="316">
        <v>4.0789786000938451</v>
      </c>
      <c r="AT35" s="315">
        <v>795.23516575766632</v>
      </c>
      <c r="AU35" s="328" t="s">
        <v>178</v>
      </c>
      <c r="AV35" s="329" t="s">
        <v>178</v>
      </c>
      <c r="AW35" s="320" t="s">
        <v>178</v>
      </c>
      <c r="AX35" s="320" t="s">
        <v>178</v>
      </c>
      <c r="AY35" s="330" t="s">
        <v>178</v>
      </c>
      <c r="AZ35" s="320" t="s">
        <v>178</v>
      </c>
      <c r="BA35" s="330" t="s">
        <v>178</v>
      </c>
      <c r="BB35" s="324" t="s">
        <v>178</v>
      </c>
      <c r="BC35" s="331" t="s">
        <v>178</v>
      </c>
      <c r="BD35" s="332">
        <v>49.575869948998672</v>
      </c>
      <c r="BE35" s="315">
        <v>1139.4380952502011</v>
      </c>
      <c r="BF35" s="315"/>
      <c r="BG35" s="316"/>
      <c r="BH35" s="333" t="s">
        <v>178</v>
      </c>
      <c r="BI35" s="323">
        <v>-0.51691193012293191</v>
      </c>
      <c r="BJ35" s="329">
        <v>0.46142484299124253</v>
      </c>
      <c r="BK35" s="334">
        <v>4.4324000000000002E-2</v>
      </c>
      <c r="BL35" s="335">
        <v>1.5579886000000001E-5</v>
      </c>
      <c r="BM35" s="334">
        <v>4.4140921230746033E-2</v>
      </c>
      <c r="BN35" s="335">
        <v>2.0367717648385792E-5</v>
      </c>
      <c r="BO35" s="328">
        <v>2.703150628712931</v>
      </c>
      <c r="BP35" s="336">
        <v>2.958027821986009</v>
      </c>
      <c r="BQ35" s="337">
        <v>49.82</v>
      </c>
      <c r="BR35" s="316">
        <v>2.6796099999999998</v>
      </c>
      <c r="BS35" s="316">
        <v>13.5486</v>
      </c>
      <c r="BT35" s="316">
        <v>10.950699999999999</v>
      </c>
      <c r="BU35" s="316">
        <v>6.0388200000000003</v>
      </c>
      <c r="BV35" s="316">
        <v>0.17085700000000001</v>
      </c>
      <c r="BW35" s="316">
        <v>10.206200000000001</v>
      </c>
      <c r="BX35" s="316">
        <v>2.5599699999999999</v>
      </c>
      <c r="BY35" s="316">
        <v>0.49467800000000001</v>
      </c>
      <c r="BZ35" s="316">
        <v>0.284659</v>
      </c>
      <c r="CA35" s="315">
        <v>109.92999999999999</v>
      </c>
      <c r="CB35" s="315">
        <v>448.60999999999996</v>
      </c>
      <c r="CC35" s="315"/>
      <c r="CD35" s="315"/>
      <c r="CE35" s="338">
        <v>96.81</v>
      </c>
      <c r="CF35" s="339">
        <v>4</v>
      </c>
    </row>
    <row r="36" spans="1:84" s="340" customFormat="1" ht="13" customHeight="1" x14ac:dyDescent="0.35">
      <c r="A36" s="312" t="s">
        <v>215</v>
      </c>
      <c r="B36" s="313">
        <v>8</v>
      </c>
      <c r="C36" s="313" t="s">
        <v>69</v>
      </c>
      <c r="D36" s="314">
        <v>43250</v>
      </c>
      <c r="E36" s="315">
        <v>27</v>
      </c>
      <c r="F36" s="316">
        <v>0.02</v>
      </c>
      <c r="G36" s="317" t="s">
        <v>180</v>
      </c>
      <c r="H36" s="318" t="s">
        <v>178</v>
      </c>
      <c r="I36" s="319" t="s">
        <v>178</v>
      </c>
      <c r="J36" s="320" t="s">
        <v>178</v>
      </c>
      <c r="K36" s="321" t="s">
        <v>178</v>
      </c>
      <c r="L36" s="322" t="s">
        <v>178</v>
      </c>
      <c r="M36" s="323" t="s">
        <v>178</v>
      </c>
      <c r="N36" s="324" t="s">
        <v>178</v>
      </c>
      <c r="O36" s="324">
        <v>78.580150885714644</v>
      </c>
      <c r="P36" s="325">
        <v>51.329148882472118</v>
      </c>
      <c r="Q36" s="326">
        <v>0.19553531291884457</v>
      </c>
      <c r="R36" s="316">
        <v>2.7750978101272552</v>
      </c>
      <c r="S36" s="326">
        <v>3.0619874217382107E-2</v>
      </c>
      <c r="T36" s="316">
        <v>14.28072758426479</v>
      </c>
      <c r="U36" s="326">
        <v>8.9016344865549393E-2</v>
      </c>
      <c r="V36" s="316">
        <v>11.383589104437478</v>
      </c>
      <c r="W36" s="326">
        <v>0.18135878817625614</v>
      </c>
      <c r="X36" s="316">
        <v>6.1472123491259705</v>
      </c>
      <c r="Y36" s="326">
        <v>1.7041916795481928E-2</v>
      </c>
      <c r="Z36" s="316">
        <v>0.18538593240489284</v>
      </c>
      <c r="AA36" s="326">
        <v>6.1200901707030055E-3</v>
      </c>
      <c r="AB36" s="316">
        <v>10.568060087518118</v>
      </c>
      <c r="AC36" s="326">
        <v>2.2033031434663897E-2</v>
      </c>
      <c r="AD36" s="316">
        <v>2.4655679473465595</v>
      </c>
      <c r="AE36" s="326">
        <v>4.6896581699299972E-2</v>
      </c>
      <c r="AF36" s="316">
        <v>0.54826232159954769</v>
      </c>
      <c r="AG36" s="326">
        <v>1.7689245196552128E-2</v>
      </c>
      <c r="AH36" s="316">
        <v>0.30464493676026111</v>
      </c>
      <c r="AI36" s="326">
        <v>6.9131856919259016E-3</v>
      </c>
      <c r="AJ36" s="315">
        <v>123.03043942981959</v>
      </c>
      <c r="AK36" s="327">
        <v>17.762027570922484</v>
      </c>
      <c r="AL36" s="315">
        <v>440.60385585981936</v>
      </c>
      <c r="AM36" s="327">
        <v>18.946230164285748</v>
      </c>
      <c r="AN36" s="327"/>
      <c r="AO36" s="315"/>
      <c r="AP36" s="315"/>
      <c r="AQ36" s="327"/>
      <c r="AR36" s="316">
        <v>96.992257000000023</v>
      </c>
      <c r="AS36" s="316">
        <v>3.5812588974060651</v>
      </c>
      <c r="AT36" s="315">
        <v>861.21307600873718</v>
      </c>
      <c r="AU36" s="328" t="s">
        <v>178</v>
      </c>
      <c r="AV36" s="329" t="s">
        <v>178</v>
      </c>
      <c r="AW36" s="320" t="s">
        <v>178</v>
      </c>
      <c r="AX36" s="320" t="s">
        <v>178</v>
      </c>
      <c r="AY36" s="330" t="s">
        <v>178</v>
      </c>
      <c r="AZ36" s="320" t="s">
        <v>178</v>
      </c>
      <c r="BA36" s="330" t="s">
        <v>178</v>
      </c>
      <c r="BB36" s="324" t="s">
        <v>178</v>
      </c>
      <c r="BC36" s="331" t="s">
        <v>178</v>
      </c>
      <c r="BD36" s="332">
        <v>49.051490805347292</v>
      </c>
      <c r="BE36" s="315">
        <v>1137.558968217432</v>
      </c>
      <c r="BF36" s="315"/>
      <c r="BG36" s="316"/>
      <c r="BH36" s="333" t="s">
        <v>178</v>
      </c>
      <c r="BI36" s="323">
        <v>-1.1708468086093493</v>
      </c>
      <c r="BJ36" s="329">
        <v>0.49530832885132547</v>
      </c>
      <c r="BK36" s="334">
        <v>4.4295000000000001E-2</v>
      </c>
      <c r="BL36" s="335">
        <v>1.7493424350000001E-5</v>
      </c>
      <c r="BM36" s="334">
        <v>4.4112041014256281E-2</v>
      </c>
      <c r="BN36" s="335">
        <v>2.1849061316992408E-5</v>
      </c>
      <c r="BO36" s="328">
        <v>2.705391563537094</v>
      </c>
      <c r="BP36" s="336">
        <v>2.959530264543234</v>
      </c>
      <c r="BQ36" s="337">
        <v>49.785299999999999</v>
      </c>
      <c r="BR36" s="316">
        <v>2.69163</v>
      </c>
      <c r="BS36" s="316">
        <v>13.8512</v>
      </c>
      <c r="BT36" s="316">
        <v>11.0412</v>
      </c>
      <c r="BU36" s="316">
        <v>5.9623200000000001</v>
      </c>
      <c r="BV36" s="316">
        <v>0.17981</v>
      </c>
      <c r="BW36" s="316">
        <v>10.2502</v>
      </c>
      <c r="BX36" s="316">
        <v>2.39141</v>
      </c>
      <c r="BY36" s="316">
        <v>0.53177200000000002</v>
      </c>
      <c r="BZ36" s="316">
        <v>0.29548200000000002</v>
      </c>
      <c r="CA36" s="315">
        <v>119.33</v>
      </c>
      <c r="CB36" s="315">
        <v>427.54</v>
      </c>
      <c r="CC36" s="315"/>
      <c r="CD36" s="315"/>
      <c r="CE36" s="338">
        <v>97.034999999999997</v>
      </c>
      <c r="CF36" s="339">
        <v>4</v>
      </c>
    </row>
    <row r="37" spans="1:84" s="340" customFormat="1" ht="13" customHeight="1" x14ac:dyDescent="0.35">
      <c r="A37" s="312" t="s">
        <v>216</v>
      </c>
      <c r="B37" s="313">
        <v>8</v>
      </c>
      <c r="C37" s="313" t="s">
        <v>69</v>
      </c>
      <c r="D37" s="314">
        <v>43250</v>
      </c>
      <c r="E37" s="315">
        <v>27</v>
      </c>
      <c r="F37" s="316">
        <v>0.02</v>
      </c>
      <c r="G37" s="317" t="s">
        <v>180</v>
      </c>
      <c r="H37" s="318" t="s">
        <v>178</v>
      </c>
      <c r="I37" s="319" t="s">
        <v>178</v>
      </c>
      <c r="J37" s="320" t="s">
        <v>178</v>
      </c>
      <c r="K37" s="321" t="s">
        <v>178</v>
      </c>
      <c r="L37" s="322" t="s">
        <v>178</v>
      </c>
      <c r="M37" s="323" t="s">
        <v>178</v>
      </c>
      <c r="N37" s="324" t="s">
        <v>178</v>
      </c>
      <c r="O37" s="324">
        <v>79.028266459000875</v>
      </c>
      <c r="P37" s="325">
        <v>50.84341417095527</v>
      </c>
      <c r="Q37" s="326">
        <v>0.18898852951243272</v>
      </c>
      <c r="R37" s="316">
        <v>2.7204132503341656</v>
      </c>
      <c r="S37" s="326">
        <v>3.1240953725512523E-2</v>
      </c>
      <c r="T37" s="316">
        <v>14.257452025869163</v>
      </c>
      <c r="U37" s="326">
        <v>8.6254875840623524E-2</v>
      </c>
      <c r="V37" s="316">
        <v>11.533618835664935</v>
      </c>
      <c r="W37" s="326">
        <v>0.17643784086235148</v>
      </c>
      <c r="X37" s="316">
        <v>6.3975880571098722</v>
      </c>
      <c r="Y37" s="326">
        <v>1.7911199331729369E-2</v>
      </c>
      <c r="Z37" s="316">
        <v>0.18869030403809758</v>
      </c>
      <c r="AA37" s="326">
        <v>6.266291782922798E-3</v>
      </c>
      <c r="AB37" s="316">
        <v>10.556933305205609</v>
      </c>
      <c r="AC37" s="326">
        <v>2.2682204622232562E-2</v>
      </c>
      <c r="AD37" s="316">
        <v>2.7007562986485802</v>
      </c>
      <c r="AE37" s="326">
        <v>4.7379097671562176E-2</v>
      </c>
      <c r="AF37" s="316">
        <v>0.50657217444696301</v>
      </c>
      <c r="AG37" s="326">
        <v>1.6904414775730042E-2</v>
      </c>
      <c r="AH37" s="316">
        <v>0.28344625964514192</v>
      </c>
      <c r="AI37" s="326">
        <v>7.2365530764962605E-3</v>
      </c>
      <c r="AJ37" s="315">
        <v>111.15318082188507</v>
      </c>
      <c r="AK37" s="327">
        <v>17.925895777507048</v>
      </c>
      <c r="AL37" s="315">
        <v>668.8643368937403</v>
      </c>
      <c r="AM37" s="327">
        <v>20.079574939284839</v>
      </c>
      <c r="AN37" s="327"/>
      <c r="AO37" s="315"/>
      <c r="AP37" s="315"/>
      <c r="AQ37" s="327"/>
      <c r="AR37" s="316">
        <v>97.37013300000001</v>
      </c>
      <c r="AS37" s="316">
        <v>6.0175006414395549</v>
      </c>
      <c r="AT37" s="315">
        <v>778.07226575319544</v>
      </c>
      <c r="AU37" s="328" t="s">
        <v>178</v>
      </c>
      <c r="AV37" s="329" t="s">
        <v>178</v>
      </c>
      <c r="AW37" s="320" t="s">
        <v>178</v>
      </c>
      <c r="AX37" s="320" t="s">
        <v>178</v>
      </c>
      <c r="AY37" s="330" t="s">
        <v>178</v>
      </c>
      <c r="AZ37" s="320" t="s">
        <v>178</v>
      </c>
      <c r="BA37" s="330" t="s">
        <v>178</v>
      </c>
      <c r="BB37" s="324" t="s">
        <v>178</v>
      </c>
      <c r="BC37" s="331" t="s">
        <v>178</v>
      </c>
      <c r="BD37" s="332">
        <v>49.722104091570948</v>
      </c>
      <c r="BE37" s="315">
        <v>1142.5915199479084</v>
      </c>
      <c r="BF37" s="315"/>
      <c r="BG37" s="316"/>
      <c r="BH37" s="333" t="s">
        <v>178</v>
      </c>
      <c r="BI37" s="323">
        <v>-0.11102131589013631</v>
      </c>
      <c r="BJ37" s="329">
        <v>0.47906789219221618</v>
      </c>
      <c r="BK37" s="334">
        <v>4.4341999999999999E-2</v>
      </c>
      <c r="BL37" s="335">
        <v>1.6599871120000002E-5</v>
      </c>
      <c r="BM37" s="334">
        <v>4.415884688236036E-2</v>
      </c>
      <c r="BN37" s="335">
        <v>2.1155085697571194E-5</v>
      </c>
      <c r="BO37" s="328">
        <v>2.71118732338343</v>
      </c>
      <c r="BP37" s="336">
        <v>2.9709053144136872</v>
      </c>
      <c r="BQ37" s="337">
        <v>49.506300000000003</v>
      </c>
      <c r="BR37" s="316">
        <v>2.6488700000000001</v>
      </c>
      <c r="BS37" s="316">
        <v>13.8825</v>
      </c>
      <c r="BT37" s="316">
        <v>11.2303</v>
      </c>
      <c r="BU37" s="316">
        <v>6.2293399999999997</v>
      </c>
      <c r="BV37" s="316">
        <v>0.183728</v>
      </c>
      <c r="BW37" s="316">
        <v>10.279299999999999</v>
      </c>
      <c r="BX37" s="316">
        <v>2.6297299999999999</v>
      </c>
      <c r="BY37" s="316">
        <v>0.49325000000000002</v>
      </c>
      <c r="BZ37" s="316">
        <v>0.27599200000000002</v>
      </c>
      <c r="CA37" s="315">
        <v>108.22999999999999</v>
      </c>
      <c r="CB37" s="315">
        <v>651.71</v>
      </c>
      <c r="CC37" s="315"/>
      <c r="CD37" s="315"/>
      <c r="CE37" s="338">
        <v>97.435199999999995</v>
      </c>
      <c r="CF37" s="339">
        <v>4</v>
      </c>
    </row>
    <row r="38" spans="1:84" s="59" customFormat="1" ht="13" customHeight="1" x14ac:dyDescent="0.35">
      <c r="A38" s="41" t="s">
        <v>217</v>
      </c>
      <c r="B38" s="42">
        <v>8</v>
      </c>
      <c r="C38" s="42" t="s">
        <v>69</v>
      </c>
      <c r="D38" s="43">
        <v>43250</v>
      </c>
      <c r="E38" s="44">
        <v>27</v>
      </c>
      <c r="F38" s="45">
        <v>0.02</v>
      </c>
      <c r="G38" s="125" t="s">
        <v>180</v>
      </c>
      <c r="H38" s="46" t="s">
        <v>178</v>
      </c>
      <c r="I38" s="2" t="s">
        <v>178</v>
      </c>
      <c r="J38" s="47" t="s">
        <v>178</v>
      </c>
      <c r="K38" s="3" t="s">
        <v>178</v>
      </c>
      <c r="L38" s="60" t="s">
        <v>178</v>
      </c>
      <c r="M38" s="10" t="s">
        <v>178</v>
      </c>
      <c r="N38" s="49" t="s">
        <v>178</v>
      </c>
      <c r="O38" s="49">
        <v>78.636064160411394</v>
      </c>
      <c r="P38" s="11">
        <v>51.24962123240627</v>
      </c>
      <c r="Q38" s="8">
        <v>0.19336635839850583</v>
      </c>
      <c r="R38" s="45">
        <v>2.6945373603467964</v>
      </c>
      <c r="S38" s="8">
        <v>3.011899970648442E-2</v>
      </c>
      <c r="T38" s="45">
        <v>14.129766838882171</v>
      </c>
      <c r="U38" s="8">
        <v>8.7491798861695183E-2</v>
      </c>
      <c r="V38" s="45">
        <v>11.554384159713617</v>
      </c>
      <c r="W38" s="8">
        <v>0.17997224311011525</v>
      </c>
      <c r="X38" s="45">
        <v>6.2602238008657372</v>
      </c>
      <c r="Y38" s="8">
        <v>1.7035947029295929E-2</v>
      </c>
      <c r="Z38" s="45">
        <v>0.17781544729676124</v>
      </c>
      <c r="AA38" s="8">
        <v>5.9729097824218575E-3</v>
      </c>
      <c r="AB38" s="45">
        <v>10.421723980585924</v>
      </c>
      <c r="AC38" s="8">
        <v>2.1673121407266294E-2</v>
      </c>
      <c r="AD38" s="45">
        <v>2.6507555523011055</v>
      </c>
      <c r="AE38" s="8">
        <v>4.7863897781235377E-2</v>
      </c>
      <c r="AF38" s="45">
        <v>0.57333296051910421</v>
      </c>
      <c r="AG38" s="8">
        <v>1.7879789706860629E-2</v>
      </c>
      <c r="AH38" s="45">
        <v>0.27473739964959026</v>
      </c>
      <c r="AI38" s="8">
        <v>6.9681097198326285E-3</v>
      </c>
      <c r="AJ38" s="44">
        <v>131.01267432926284</v>
      </c>
      <c r="AK38" s="50">
        <v>17.059029311738982</v>
      </c>
      <c r="AL38" s="44">
        <v>539.23767089557111</v>
      </c>
      <c r="AM38" s="50">
        <v>19.281737093281297</v>
      </c>
      <c r="AN38" s="50"/>
      <c r="AO38" s="44"/>
      <c r="AP38" s="44"/>
      <c r="AQ38" s="50"/>
      <c r="AR38" s="45">
        <v>99.173610999999994</v>
      </c>
      <c r="AS38" s="45">
        <v>4.1159198807006376</v>
      </c>
      <c r="AT38" s="44">
        <v>917.08872030483997</v>
      </c>
      <c r="AU38" s="12" t="s">
        <v>178</v>
      </c>
      <c r="AV38" s="9" t="s">
        <v>178</v>
      </c>
      <c r="AW38" s="47" t="s">
        <v>178</v>
      </c>
      <c r="AX38" s="47" t="s">
        <v>178</v>
      </c>
      <c r="AY38" s="51" t="s">
        <v>178</v>
      </c>
      <c r="AZ38" s="47" t="s">
        <v>178</v>
      </c>
      <c r="BA38" s="51" t="s">
        <v>178</v>
      </c>
      <c r="BB38" s="49" t="s">
        <v>178</v>
      </c>
      <c r="BC38" s="52" t="s">
        <v>178</v>
      </c>
      <c r="BD38" s="13">
        <v>49.134589761398374</v>
      </c>
      <c r="BE38" s="44">
        <v>1139.8304983974012</v>
      </c>
      <c r="BF38" s="44"/>
      <c r="BG38" s="45"/>
      <c r="BH38" s="7" t="s">
        <v>178</v>
      </c>
      <c r="BI38" s="10" t="s">
        <v>178</v>
      </c>
      <c r="BJ38" s="9" t="s">
        <v>178</v>
      </c>
      <c r="BK38" s="53" t="s">
        <v>178</v>
      </c>
      <c r="BL38" s="54" t="s">
        <v>178</v>
      </c>
      <c r="BM38" s="53" t="s">
        <v>178</v>
      </c>
      <c r="BN38" s="54" t="s">
        <v>178</v>
      </c>
      <c r="BO38" s="12">
        <v>2.7068646248414558</v>
      </c>
      <c r="BP38" s="55">
        <v>2.963465914274082</v>
      </c>
      <c r="BQ38" s="32">
        <v>50.826099999999997</v>
      </c>
      <c r="BR38" s="56">
        <v>2.6722700000000001</v>
      </c>
      <c r="BS38" s="56">
        <v>14.013</v>
      </c>
      <c r="BT38" s="56">
        <v>11.4589</v>
      </c>
      <c r="BU38" s="56">
        <v>6.2084900000000003</v>
      </c>
      <c r="BV38" s="56">
        <v>0.176346</v>
      </c>
      <c r="BW38" s="56">
        <v>10.335599999999999</v>
      </c>
      <c r="BX38" s="56">
        <v>2.6288499999999999</v>
      </c>
      <c r="BY38" s="56">
        <v>0.56859499999999996</v>
      </c>
      <c r="BZ38" s="56">
        <v>0.27246700000000001</v>
      </c>
      <c r="CA38" s="57">
        <v>129.93</v>
      </c>
      <c r="CB38" s="57">
        <v>535.06999999999994</v>
      </c>
      <c r="CC38" s="57"/>
      <c r="CD38" s="57"/>
      <c r="CE38" s="33">
        <v>99.227000000000004</v>
      </c>
      <c r="CF38" s="58">
        <v>4</v>
      </c>
    </row>
    <row r="39" spans="1:84" s="59" customFormat="1" ht="13" customHeight="1" x14ac:dyDescent="0.35">
      <c r="A39" s="41" t="s">
        <v>218</v>
      </c>
      <c r="B39" s="42">
        <v>8</v>
      </c>
      <c r="C39" s="42" t="s">
        <v>69</v>
      </c>
      <c r="D39" s="43">
        <v>43250</v>
      </c>
      <c r="E39" s="44">
        <v>27</v>
      </c>
      <c r="F39" s="45">
        <v>0.02</v>
      </c>
      <c r="G39" s="125" t="s">
        <v>180</v>
      </c>
      <c r="H39" s="46" t="s">
        <v>178</v>
      </c>
      <c r="I39" s="2" t="s">
        <v>178</v>
      </c>
      <c r="J39" s="47" t="s">
        <v>178</v>
      </c>
      <c r="K39" s="3" t="s">
        <v>178</v>
      </c>
      <c r="L39" s="60" t="s">
        <v>178</v>
      </c>
      <c r="M39" s="10" t="s">
        <v>178</v>
      </c>
      <c r="N39" s="49" t="s">
        <v>178</v>
      </c>
      <c r="O39" s="49">
        <v>78.401251642915824</v>
      </c>
      <c r="P39" s="11">
        <v>50.608391718358625</v>
      </c>
      <c r="Q39" s="8">
        <v>0.19261452671223855</v>
      </c>
      <c r="R39" s="45">
        <v>2.6892876158027965</v>
      </c>
      <c r="S39" s="8">
        <v>3.0565367326168266E-2</v>
      </c>
      <c r="T39" s="45">
        <v>14.628983469313695</v>
      </c>
      <c r="U39" s="8">
        <v>8.9323256455117184E-2</v>
      </c>
      <c r="V39" s="45">
        <v>11.744186287479558</v>
      </c>
      <c r="W39" s="8">
        <v>0.18292862003241031</v>
      </c>
      <c r="X39" s="45">
        <v>6.2750890906393559</v>
      </c>
      <c r="Y39" s="8">
        <v>1.7151512758771831E-2</v>
      </c>
      <c r="Z39" s="45">
        <v>0.18061118041658511</v>
      </c>
      <c r="AA39" s="8">
        <v>6.0466636480488107E-3</v>
      </c>
      <c r="AB39" s="45">
        <v>10.378585593226571</v>
      </c>
      <c r="AC39" s="8">
        <v>2.1682110734521493E-2</v>
      </c>
      <c r="AD39" s="45">
        <v>2.6463376810017727</v>
      </c>
      <c r="AE39" s="8">
        <v>4.8071517876701497E-2</v>
      </c>
      <c r="AF39" s="45">
        <v>0.52768992861412012</v>
      </c>
      <c r="AG39" s="8">
        <v>1.7619566716425471E-2</v>
      </c>
      <c r="AH39" s="45">
        <v>0.30933400417041018</v>
      </c>
      <c r="AI39" s="8">
        <v>7.0979780596942326E-3</v>
      </c>
      <c r="AJ39" s="44">
        <v>115.03430976508824</v>
      </c>
      <c r="AK39" s="50">
        <v>17.322786638905107</v>
      </c>
      <c r="AL39" s="44">
        <v>450.63908839249012</v>
      </c>
      <c r="AM39" s="50">
        <v>18.57367585891139</v>
      </c>
      <c r="AN39" s="50"/>
      <c r="AO39" s="44"/>
      <c r="AP39" s="44"/>
      <c r="AQ39" s="50"/>
      <c r="AR39" s="45">
        <v>98.440196</v>
      </c>
      <c r="AS39" s="45">
        <v>3.917432019305727</v>
      </c>
      <c r="AT39" s="44">
        <v>805.24016835561758</v>
      </c>
      <c r="AU39" s="12" t="s">
        <v>178</v>
      </c>
      <c r="AV39" s="9" t="s">
        <v>178</v>
      </c>
      <c r="AW39" s="47" t="s">
        <v>178</v>
      </c>
      <c r="AX39" s="47" t="s">
        <v>178</v>
      </c>
      <c r="AY39" s="51" t="s">
        <v>178</v>
      </c>
      <c r="AZ39" s="47" t="s">
        <v>178</v>
      </c>
      <c r="BA39" s="51" t="s">
        <v>178</v>
      </c>
      <c r="BB39" s="49" t="s">
        <v>178</v>
      </c>
      <c r="BC39" s="52" t="s">
        <v>178</v>
      </c>
      <c r="BD39" s="13">
        <v>48.78670053240662</v>
      </c>
      <c r="BE39" s="44">
        <v>1140.129290721851</v>
      </c>
      <c r="BF39" s="44"/>
      <c r="BG39" s="45"/>
      <c r="BH39" s="7" t="s">
        <v>178</v>
      </c>
      <c r="BI39" s="10" t="s">
        <v>178</v>
      </c>
      <c r="BJ39" s="9" t="s">
        <v>178</v>
      </c>
      <c r="BK39" s="53" t="s">
        <v>178</v>
      </c>
      <c r="BL39" s="54" t="s">
        <v>178</v>
      </c>
      <c r="BM39" s="53" t="s">
        <v>178</v>
      </c>
      <c r="BN39" s="54" t="s">
        <v>178</v>
      </c>
      <c r="BO39" s="12">
        <v>2.7139997792154649</v>
      </c>
      <c r="BP39" s="55">
        <v>2.9735091540721479</v>
      </c>
      <c r="BQ39" s="32">
        <v>49.819000000000003</v>
      </c>
      <c r="BR39" s="56">
        <v>2.6473399999999998</v>
      </c>
      <c r="BS39" s="56">
        <v>14.4008</v>
      </c>
      <c r="BT39" s="56">
        <v>11.561</v>
      </c>
      <c r="BU39" s="56">
        <v>6.1772099999999996</v>
      </c>
      <c r="BV39" s="56">
        <v>0.17779400000000001</v>
      </c>
      <c r="BW39" s="56">
        <v>10.216699999999999</v>
      </c>
      <c r="BX39" s="56">
        <v>2.6050599999999999</v>
      </c>
      <c r="BY39" s="56">
        <v>0.519459</v>
      </c>
      <c r="BZ39" s="56">
        <v>0.30450899999999997</v>
      </c>
      <c r="CA39" s="57">
        <v>113.24000000000001</v>
      </c>
      <c r="CB39" s="57">
        <v>443.80999999999995</v>
      </c>
      <c r="CC39" s="57"/>
      <c r="CD39" s="57"/>
      <c r="CE39" s="33">
        <v>98.484499999999997</v>
      </c>
      <c r="CF39" s="58">
        <v>4</v>
      </c>
    </row>
    <row r="40" spans="1:84" s="59" customFormat="1" ht="13" customHeight="1" x14ac:dyDescent="0.35">
      <c r="A40" s="41" t="s">
        <v>219</v>
      </c>
      <c r="B40" s="42">
        <v>8</v>
      </c>
      <c r="C40" s="42" t="s">
        <v>69</v>
      </c>
      <c r="D40" s="43">
        <v>43250</v>
      </c>
      <c r="E40" s="44">
        <v>27</v>
      </c>
      <c r="F40" s="45">
        <v>0.02</v>
      </c>
      <c r="G40" s="125" t="s">
        <v>180</v>
      </c>
      <c r="H40" s="46" t="s">
        <v>178</v>
      </c>
      <c r="I40" s="2" t="s">
        <v>178</v>
      </c>
      <c r="J40" s="47" t="s">
        <v>178</v>
      </c>
      <c r="K40" s="3" t="s">
        <v>178</v>
      </c>
      <c r="L40" s="60" t="s">
        <v>178</v>
      </c>
      <c r="M40" s="10" t="s">
        <v>178</v>
      </c>
      <c r="N40" s="49" t="s">
        <v>178</v>
      </c>
      <c r="O40" s="49">
        <v>78.970628598567089</v>
      </c>
      <c r="P40" s="11">
        <v>51.206593045495239</v>
      </c>
      <c r="Q40" s="8">
        <v>0.18791795515835841</v>
      </c>
      <c r="R40" s="45">
        <v>2.7496581525019765</v>
      </c>
      <c r="S40" s="8">
        <v>2.9759550184528895E-2</v>
      </c>
      <c r="T40" s="45">
        <v>14.27146403268314</v>
      </c>
      <c r="U40" s="8">
        <v>8.5606520712207868E-2</v>
      </c>
      <c r="V40" s="45">
        <v>11.41414481375184</v>
      </c>
      <c r="W40" s="8">
        <v>0.17509298144295321</v>
      </c>
      <c r="X40" s="45">
        <v>6.3093589406549162</v>
      </c>
      <c r="Y40" s="8">
        <v>1.7180195114635116E-2</v>
      </c>
      <c r="Z40" s="45">
        <v>0.18473200945597473</v>
      </c>
      <c r="AA40" s="8">
        <v>6.0281379861654768E-3</v>
      </c>
      <c r="AB40" s="45">
        <v>10.404358960052392</v>
      </c>
      <c r="AC40" s="8">
        <v>2.1709111144507718E-2</v>
      </c>
      <c r="AD40" s="45">
        <v>2.6705956676276914</v>
      </c>
      <c r="AE40" s="8">
        <v>4.6797649062540324E-2</v>
      </c>
      <c r="AF40" s="45">
        <v>0.47119311393278818</v>
      </c>
      <c r="AG40" s="8">
        <v>1.6300077628899727E-2</v>
      </c>
      <c r="AH40" s="45">
        <v>0.30365782967111365</v>
      </c>
      <c r="AI40" s="8">
        <v>6.9957601773120177E-3</v>
      </c>
      <c r="AJ40" s="44">
        <v>142.43434172920388</v>
      </c>
      <c r="AK40" s="50">
        <v>16.942992251713989</v>
      </c>
      <c r="AL40" s="44">
        <v>311.70453261153085</v>
      </c>
      <c r="AM40" s="50">
        <v>17.497097551802629</v>
      </c>
      <c r="AN40" s="50"/>
      <c r="AO40" s="44"/>
      <c r="AP40" s="44"/>
      <c r="AQ40" s="50"/>
      <c r="AR40" s="45">
        <v>98.466422000000009</v>
      </c>
      <c r="AS40" s="45">
        <v>2.1884085595322471</v>
      </c>
      <c r="AT40" s="44">
        <v>997.04039210442716</v>
      </c>
      <c r="AU40" s="12" t="s">
        <v>178</v>
      </c>
      <c r="AV40" s="9" t="s">
        <v>178</v>
      </c>
      <c r="AW40" s="47" t="s">
        <v>178</v>
      </c>
      <c r="AX40" s="47" t="s">
        <v>178</v>
      </c>
      <c r="AY40" s="51" t="s">
        <v>178</v>
      </c>
      <c r="AZ40" s="47" t="s">
        <v>178</v>
      </c>
      <c r="BA40" s="51" t="s">
        <v>178</v>
      </c>
      <c r="BB40" s="49" t="s">
        <v>178</v>
      </c>
      <c r="BC40" s="52" t="s">
        <v>178</v>
      </c>
      <c r="BD40" s="13">
        <v>49.6352530043443</v>
      </c>
      <c r="BE40" s="44">
        <v>1140.8181147071639</v>
      </c>
      <c r="BF40" s="44"/>
      <c r="BG40" s="45"/>
      <c r="BH40" s="7" t="s">
        <v>178</v>
      </c>
      <c r="BI40" s="10" t="s">
        <v>178</v>
      </c>
      <c r="BJ40" s="9" t="s">
        <v>178</v>
      </c>
      <c r="BK40" s="53" t="s">
        <v>178</v>
      </c>
      <c r="BL40" s="54" t="s">
        <v>178</v>
      </c>
      <c r="BM40" s="53" t="s">
        <v>178</v>
      </c>
      <c r="BN40" s="54" t="s">
        <v>178</v>
      </c>
      <c r="BO40" s="12">
        <v>2.70607148574631</v>
      </c>
      <c r="BP40" s="55">
        <v>2.9619920296355922</v>
      </c>
      <c r="BQ40" s="32">
        <v>50.421300000000002</v>
      </c>
      <c r="BR40" s="56">
        <v>2.70749</v>
      </c>
      <c r="BS40" s="56">
        <v>14.0526</v>
      </c>
      <c r="BT40" s="56">
        <v>11.239100000000001</v>
      </c>
      <c r="BU40" s="56">
        <v>6.2126000000000001</v>
      </c>
      <c r="BV40" s="56">
        <v>0.18189900000000001</v>
      </c>
      <c r="BW40" s="56">
        <v>10.2448</v>
      </c>
      <c r="BX40" s="56">
        <v>2.6296400000000002</v>
      </c>
      <c r="BY40" s="56">
        <v>0.46396700000000002</v>
      </c>
      <c r="BZ40" s="56">
        <v>0.29900100000000002</v>
      </c>
      <c r="CA40" s="57">
        <v>140.25</v>
      </c>
      <c r="CB40" s="57">
        <v>307.02</v>
      </c>
      <c r="CC40" s="57"/>
      <c r="CD40" s="57"/>
      <c r="CE40" s="33">
        <v>98.497200000000007</v>
      </c>
      <c r="CF40" s="58">
        <v>4</v>
      </c>
    </row>
    <row r="41" spans="1:84" s="59" customFormat="1" ht="13" customHeight="1" x14ac:dyDescent="0.35">
      <c r="A41" s="41" t="s">
        <v>220</v>
      </c>
      <c r="B41" s="42">
        <v>8</v>
      </c>
      <c r="C41" s="42" t="s">
        <v>69</v>
      </c>
      <c r="D41" s="43">
        <v>43250</v>
      </c>
      <c r="E41" s="44">
        <v>27</v>
      </c>
      <c r="F41" s="45">
        <v>0.02</v>
      </c>
      <c r="G41" s="125" t="s">
        <v>180</v>
      </c>
      <c r="H41" s="46" t="s">
        <v>178</v>
      </c>
      <c r="I41" s="2" t="s">
        <v>178</v>
      </c>
      <c r="J41" s="47" t="s">
        <v>178</v>
      </c>
      <c r="K41" s="3" t="s">
        <v>178</v>
      </c>
      <c r="L41" s="60" t="s">
        <v>178</v>
      </c>
      <c r="M41" s="10" t="s">
        <v>178</v>
      </c>
      <c r="N41" s="49" t="s">
        <v>178</v>
      </c>
      <c r="O41" s="49">
        <v>78.061316750805943</v>
      </c>
      <c r="P41" s="11">
        <v>50.745686048423998</v>
      </c>
      <c r="Q41" s="8">
        <v>0.19196534829572265</v>
      </c>
      <c r="R41" s="45">
        <v>2.7493497658282422</v>
      </c>
      <c r="S41" s="8">
        <v>3.0184011339121939E-2</v>
      </c>
      <c r="T41" s="45">
        <v>14.216622823011621</v>
      </c>
      <c r="U41" s="8">
        <v>8.7763335507069412E-2</v>
      </c>
      <c r="V41" s="45">
        <v>11.963625637006215</v>
      </c>
      <c r="W41" s="8">
        <v>0.1838402497136197</v>
      </c>
      <c r="X41" s="45">
        <v>6.2660042170473069</v>
      </c>
      <c r="Y41" s="8">
        <v>1.7048920233995336E-2</v>
      </c>
      <c r="Z41" s="45">
        <v>0.17277176578304326</v>
      </c>
      <c r="AA41" s="8">
        <v>5.9688153012131089E-3</v>
      </c>
      <c r="AB41" s="45">
        <v>10.328764390187033</v>
      </c>
      <c r="AC41" s="8">
        <v>2.1492919244252392E-2</v>
      </c>
      <c r="AD41" s="45">
        <v>2.6740449897976335</v>
      </c>
      <c r="AE41" s="8">
        <v>4.814885408629619E-2</v>
      </c>
      <c r="AF41" s="45">
        <v>0.56606239436966121</v>
      </c>
      <c r="AG41" s="8">
        <v>1.8005539065067931E-2</v>
      </c>
      <c r="AH41" s="45">
        <v>0.30378132041151473</v>
      </c>
      <c r="AI41" s="8">
        <v>7.0024024605417423E-3</v>
      </c>
      <c r="AJ41" s="44">
        <v>132.86648133738785</v>
      </c>
      <c r="AK41" s="50">
        <v>16.933035847562056</v>
      </c>
      <c r="AL41" s="44">
        <v>348.69444499029368</v>
      </c>
      <c r="AM41" s="50">
        <v>17.732193480535901</v>
      </c>
      <c r="AN41" s="50"/>
      <c r="AO41" s="44"/>
      <c r="AP41" s="44"/>
      <c r="AQ41" s="50"/>
      <c r="AR41" s="45">
        <v>99.250012999999996</v>
      </c>
      <c r="AS41" s="45">
        <v>2.6243973760760162</v>
      </c>
      <c r="AT41" s="44">
        <v>930.06536936171506</v>
      </c>
      <c r="AU41" s="12" t="s">
        <v>178</v>
      </c>
      <c r="AV41" s="9" t="s">
        <v>178</v>
      </c>
      <c r="AW41" s="47" t="s">
        <v>178</v>
      </c>
      <c r="AX41" s="47" t="s">
        <v>178</v>
      </c>
      <c r="AY41" s="51" t="s">
        <v>178</v>
      </c>
      <c r="AZ41" s="47" t="s">
        <v>178</v>
      </c>
      <c r="BA41" s="51" t="s">
        <v>178</v>
      </c>
      <c r="BB41" s="49" t="s">
        <v>178</v>
      </c>
      <c r="BC41" s="52" t="s">
        <v>178</v>
      </c>
      <c r="BD41" s="13">
        <v>48.288098382789947</v>
      </c>
      <c r="BE41" s="44">
        <v>1139.9466847626509</v>
      </c>
      <c r="BF41" s="44"/>
      <c r="BG41" s="45"/>
      <c r="BH41" s="7" t="s">
        <v>178</v>
      </c>
      <c r="BI41" s="10" t="s">
        <v>178</v>
      </c>
      <c r="BJ41" s="9" t="s">
        <v>178</v>
      </c>
      <c r="BK41" s="53" t="s">
        <v>178</v>
      </c>
      <c r="BL41" s="54" t="s">
        <v>178</v>
      </c>
      <c r="BM41" s="53" t="s">
        <v>178</v>
      </c>
      <c r="BN41" s="54" t="s">
        <v>178</v>
      </c>
      <c r="BO41" s="12">
        <v>2.7156738878234381</v>
      </c>
      <c r="BP41" s="55">
        <v>2.9765173393294422</v>
      </c>
      <c r="BQ41" s="32">
        <v>50.365099999999998</v>
      </c>
      <c r="BR41" s="56">
        <v>2.7287300000000001</v>
      </c>
      <c r="BS41" s="56">
        <v>14.11</v>
      </c>
      <c r="BT41" s="56">
        <v>11.873900000000001</v>
      </c>
      <c r="BU41" s="56">
        <v>6.2190099999999999</v>
      </c>
      <c r="BV41" s="56">
        <v>0.17147599999999999</v>
      </c>
      <c r="BW41" s="56">
        <v>10.251300000000001</v>
      </c>
      <c r="BX41" s="56">
        <v>2.6539899999999998</v>
      </c>
      <c r="BY41" s="56">
        <v>0.56181700000000001</v>
      </c>
      <c r="BZ41" s="56">
        <v>0.30150300000000002</v>
      </c>
      <c r="CA41" s="57">
        <v>131.87</v>
      </c>
      <c r="CB41" s="57">
        <v>346.2</v>
      </c>
      <c r="CC41" s="57"/>
      <c r="CD41" s="57"/>
      <c r="CE41" s="33">
        <v>99.284599999999998</v>
      </c>
      <c r="CF41" s="58">
        <v>4</v>
      </c>
    </row>
    <row r="42" spans="1:84" s="59" customFormat="1" ht="13" customHeight="1" x14ac:dyDescent="0.35">
      <c r="A42" s="41" t="s">
        <v>221</v>
      </c>
      <c r="B42" s="42">
        <v>8</v>
      </c>
      <c r="C42" s="42" t="s">
        <v>69</v>
      </c>
      <c r="D42" s="43">
        <v>43250</v>
      </c>
      <c r="E42" s="44">
        <v>27</v>
      </c>
      <c r="F42" s="45">
        <v>0.02</v>
      </c>
      <c r="G42" s="125" t="s">
        <v>180</v>
      </c>
      <c r="H42" s="46" t="s">
        <v>178</v>
      </c>
      <c r="I42" s="2" t="s">
        <v>178</v>
      </c>
      <c r="J42" s="47" t="s">
        <v>178</v>
      </c>
      <c r="K42" s="3" t="s">
        <v>178</v>
      </c>
      <c r="L42" s="60" t="s">
        <v>178</v>
      </c>
      <c r="M42" s="10" t="s">
        <v>178</v>
      </c>
      <c r="N42" s="49" t="s">
        <v>178</v>
      </c>
      <c r="O42" s="49">
        <v>80.04410315037282</v>
      </c>
      <c r="P42" s="11">
        <v>51.804572046317951</v>
      </c>
      <c r="Q42" s="8">
        <v>0.19695476637145529</v>
      </c>
      <c r="R42" s="45">
        <v>2.7329920163135193</v>
      </c>
      <c r="S42" s="8">
        <v>3.0170045466488205E-2</v>
      </c>
      <c r="T42" s="45">
        <v>14.351679918616334</v>
      </c>
      <c r="U42" s="8">
        <v>8.8829292305878244E-2</v>
      </c>
      <c r="V42" s="45">
        <v>10.747747937679893</v>
      </c>
      <c r="W42" s="8">
        <v>0.17500880399362301</v>
      </c>
      <c r="X42" s="45">
        <v>6.3456792774383253</v>
      </c>
      <c r="Y42" s="8">
        <v>1.7190000965031003E-2</v>
      </c>
      <c r="Z42" s="45">
        <v>0.17895566894743939</v>
      </c>
      <c r="AA42" s="8">
        <v>6.0965722518668917E-3</v>
      </c>
      <c r="AB42" s="45">
        <v>10.518755791135433</v>
      </c>
      <c r="AC42" s="8">
        <v>2.1902363683418021E-2</v>
      </c>
      <c r="AD42" s="45">
        <v>2.45826302508048</v>
      </c>
      <c r="AE42" s="8">
        <v>4.6574742925779788E-2</v>
      </c>
      <c r="AF42" s="45">
        <v>0.55649915738896072</v>
      </c>
      <c r="AG42" s="8">
        <v>1.7896233802808633E-2</v>
      </c>
      <c r="AH42" s="45">
        <v>0.28842233156046948</v>
      </c>
      <c r="AI42" s="8">
        <v>7.0549832833680208E-3</v>
      </c>
      <c r="AJ42" s="44">
        <v>164.32829521187173</v>
      </c>
      <c r="AK42" s="50">
        <v>17.334005892129078</v>
      </c>
      <c r="AL42" s="44">
        <v>418.55909666418978</v>
      </c>
      <c r="AM42" s="50">
        <v>18.523165399235054</v>
      </c>
      <c r="AN42" s="50"/>
      <c r="AO42" s="44"/>
      <c r="AP42" s="44"/>
      <c r="AQ42" s="50"/>
      <c r="AR42" s="45">
        <v>97.426922000000005</v>
      </c>
      <c r="AS42" s="45">
        <v>2.5470908471638025</v>
      </c>
      <c r="AT42" s="44">
        <v>1150.298066483102</v>
      </c>
      <c r="AU42" s="12" t="s">
        <v>178</v>
      </c>
      <c r="AV42" s="9" t="s">
        <v>178</v>
      </c>
      <c r="AW42" s="47" t="s">
        <v>178</v>
      </c>
      <c r="AX42" s="47" t="s">
        <v>178</v>
      </c>
      <c r="AY42" s="51" t="s">
        <v>178</v>
      </c>
      <c r="AZ42" s="47" t="s">
        <v>178</v>
      </c>
      <c r="BA42" s="51" t="s">
        <v>178</v>
      </c>
      <c r="BB42" s="49" t="s">
        <v>178</v>
      </c>
      <c r="BC42" s="52" t="s">
        <v>178</v>
      </c>
      <c r="BD42" s="13">
        <v>51.28239513790664</v>
      </c>
      <c r="BE42" s="44">
        <v>1141.5481534765104</v>
      </c>
      <c r="BF42" s="44"/>
      <c r="BG42" s="45"/>
      <c r="BH42" s="7" t="s">
        <v>178</v>
      </c>
      <c r="BI42" s="10" t="s">
        <v>178</v>
      </c>
      <c r="BJ42" s="9" t="s">
        <v>178</v>
      </c>
      <c r="BK42" s="53" t="s">
        <v>178</v>
      </c>
      <c r="BL42" s="54" t="s">
        <v>178</v>
      </c>
      <c r="BM42" s="53" t="s">
        <v>178</v>
      </c>
      <c r="BN42" s="54" t="s">
        <v>178</v>
      </c>
      <c r="BO42" s="12">
        <v>2.6939978587332898</v>
      </c>
      <c r="BP42" s="55">
        <v>2.943745043179494</v>
      </c>
      <c r="BQ42" s="32">
        <v>50.471600000000002</v>
      </c>
      <c r="BR42" s="56">
        <v>2.6626699999999999</v>
      </c>
      <c r="BS42" s="56">
        <v>13.9824</v>
      </c>
      <c r="BT42" s="56">
        <v>10.4712</v>
      </c>
      <c r="BU42" s="56">
        <v>6.1824000000000003</v>
      </c>
      <c r="BV42" s="56">
        <v>0.17435100000000001</v>
      </c>
      <c r="BW42" s="56">
        <v>10.248100000000001</v>
      </c>
      <c r="BX42" s="56">
        <v>2.3950100000000001</v>
      </c>
      <c r="BY42" s="56">
        <v>0.54218</v>
      </c>
      <c r="BZ42" s="56">
        <v>0.281001</v>
      </c>
      <c r="CA42" s="57">
        <v>160.1</v>
      </c>
      <c r="CB42" s="57">
        <v>407.96</v>
      </c>
      <c r="CC42" s="57"/>
      <c r="CD42" s="57"/>
      <c r="CE42" s="33">
        <v>97.467600000000004</v>
      </c>
      <c r="CF42" s="58">
        <v>4</v>
      </c>
    </row>
    <row r="43" spans="1:84" s="59" customFormat="1" ht="13" customHeight="1" x14ac:dyDescent="0.35">
      <c r="A43" s="41" t="s">
        <v>222</v>
      </c>
      <c r="B43" s="42">
        <v>8</v>
      </c>
      <c r="C43" s="42" t="s">
        <v>69</v>
      </c>
      <c r="D43" s="43">
        <v>43250</v>
      </c>
      <c r="E43" s="44">
        <v>27</v>
      </c>
      <c r="F43" s="45">
        <v>0.02</v>
      </c>
      <c r="G43" s="125" t="s">
        <v>180</v>
      </c>
      <c r="H43" s="46" t="s">
        <v>178</v>
      </c>
      <c r="I43" s="2" t="s">
        <v>178</v>
      </c>
      <c r="J43" s="47" t="s">
        <v>178</v>
      </c>
      <c r="K43" s="3" t="s">
        <v>178</v>
      </c>
      <c r="L43" s="60" t="s">
        <v>178</v>
      </c>
      <c r="M43" s="10" t="s">
        <v>178</v>
      </c>
      <c r="N43" s="49" t="s">
        <v>178</v>
      </c>
      <c r="O43" s="49">
        <v>78.566306374620126</v>
      </c>
      <c r="P43" s="11">
        <v>51.184035932948404</v>
      </c>
      <c r="Q43" s="8">
        <v>0.19122714112801056</v>
      </c>
      <c r="R43" s="45">
        <v>2.6181321047645909</v>
      </c>
      <c r="S43" s="8">
        <v>2.9739886204441939E-2</v>
      </c>
      <c r="T43" s="45">
        <v>14.510573112036674</v>
      </c>
      <c r="U43" s="8">
        <v>8.750746220944837E-2</v>
      </c>
      <c r="V43" s="45">
        <v>11.518433594908227</v>
      </c>
      <c r="W43" s="8">
        <v>0.17762576446707978</v>
      </c>
      <c r="X43" s="45">
        <v>6.2149164371840717</v>
      </c>
      <c r="Y43" s="8">
        <v>1.6912341354687156E-2</v>
      </c>
      <c r="Z43" s="45">
        <v>0.17840732143650373</v>
      </c>
      <c r="AA43" s="8">
        <v>5.9485996371930567E-3</v>
      </c>
      <c r="AB43" s="45">
        <v>10.342835615725459</v>
      </c>
      <c r="AC43" s="8">
        <v>2.1501100391394714E-2</v>
      </c>
      <c r="AD43" s="45">
        <v>2.6064804086556661</v>
      </c>
      <c r="AE43" s="8">
        <v>4.6920296428374107E-2</v>
      </c>
      <c r="AF43" s="45">
        <v>0.52787397557575866</v>
      </c>
      <c r="AG43" s="8">
        <v>1.7585540834933265E-2</v>
      </c>
      <c r="AH43" s="45">
        <v>0.28641212690883011</v>
      </c>
      <c r="AI43" s="8">
        <v>6.9285098384134361E-3</v>
      </c>
      <c r="AJ43" s="44">
        <v>118.99369855818786</v>
      </c>
      <c r="AK43" s="50">
        <v>16.8944873338944</v>
      </c>
      <c r="AL43" s="44">
        <v>506.61204943320507</v>
      </c>
      <c r="AM43" s="50">
        <v>18.701887772056423</v>
      </c>
      <c r="AN43" s="50"/>
      <c r="AO43" s="44"/>
      <c r="AP43" s="44"/>
      <c r="AQ43" s="50"/>
      <c r="AR43" s="45">
        <v>99.727969999999999</v>
      </c>
      <c r="AS43" s="45">
        <v>4.2574695599151582</v>
      </c>
      <c r="AT43" s="44">
        <v>832.95588990731505</v>
      </c>
      <c r="AU43" s="12" t="s">
        <v>178</v>
      </c>
      <c r="AV43" s="9" t="s">
        <v>178</v>
      </c>
      <c r="AW43" s="47" t="s">
        <v>178</v>
      </c>
      <c r="AX43" s="47" t="s">
        <v>178</v>
      </c>
      <c r="AY43" s="51" t="s">
        <v>178</v>
      </c>
      <c r="AZ43" s="47" t="s">
        <v>178</v>
      </c>
      <c r="BA43" s="51" t="s">
        <v>178</v>
      </c>
      <c r="BB43" s="49" t="s">
        <v>178</v>
      </c>
      <c r="BC43" s="52" t="s">
        <v>178</v>
      </c>
      <c r="BD43" s="13">
        <v>49.030940107156233</v>
      </c>
      <c r="BE43" s="44">
        <v>1138.9198203873998</v>
      </c>
      <c r="BF43" s="44"/>
      <c r="BG43" s="45"/>
      <c r="BH43" s="7" t="s">
        <v>178</v>
      </c>
      <c r="BI43" s="10" t="s">
        <v>178</v>
      </c>
      <c r="BJ43" s="9" t="s">
        <v>178</v>
      </c>
      <c r="BK43" s="53" t="s">
        <v>178</v>
      </c>
      <c r="BL43" s="54" t="s">
        <v>178</v>
      </c>
      <c r="BM43" s="53" t="s">
        <v>178</v>
      </c>
      <c r="BN43" s="54" t="s">
        <v>178</v>
      </c>
      <c r="BO43" s="12">
        <v>2.7063762147705401</v>
      </c>
      <c r="BP43" s="55">
        <v>2.961022429698251</v>
      </c>
      <c r="BQ43" s="32">
        <v>51.044800000000002</v>
      </c>
      <c r="BR43" s="56">
        <v>2.6110099999999998</v>
      </c>
      <c r="BS43" s="56">
        <v>14.4711</v>
      </c>
      <c r="BT43" s="56">
        <v>11.4871</v>
      </c>
      <c r="BU43" s="56">
        <v>6.19801</v>
      </c>
      <c r="BV43" s="56">
        <v>0.177922</v>
      </c>
      <c r="BW43" s="56">
        <v>10.3147</v>
      </c>
      <c r="BX43" s="56">
        <v>2.5993900000000001</v>
      </c>
      <c r="BY43" s="56">
        <v>0.52643799999999996</v>
      </c>
      <c r="BZ43" s="56">
        <v>0.28563300000000003</v>
      </c>
      <c r="CA43" s="57">
        <v>118.67</v>
      </c>
      <c r="CB43" s="57">
        <v>505.48999999999995</v>
      </c>
      <c r="CC43" s="57"/>
      <c r="CD43" s="57"/>
      <c r="CE43" s="33">
        <v>99.778400000000005</v>
      </c>
      <c r="CF43" s="58">
        <v>4</v>
      </c>
    </row>
    <row r="44" spans="1:84" s="130" customFormat="1" ht="13" customHeight="1" x14ac:dyDescent="0.3">
      <c r="A44" s="41" t="s">
        <v>223</v>
      </c>
      <c r="B44" s="42">
        <v>8</v>
      </c>
      <c r="C44" s="42" t="s">
        <v>69</v>
      </c>
      <c r="D44" s="43">
        <v>43250</v>
      </c>
      <c r="E44" s="44">
        <v>27</v>
      </c>
      <c r="F44" s="45">
        <v>0.02</v>
      </c>
      <c r="G44" s="125" t="s">
        <v>180</v>
      </c>
      <c r="H44" s="46" t="s">
        <v>178</v>
      </c>
      <c r="I44" s="2" t="s">
        <v>178</v>
      </c>
      <c r="J44" s="47" t="s">
        <v>178</v>
      </c>
      <c r="K44" s="6" t="s">
        <v>178</v>
      </c>
      <c r="L44" s="60" t="s">
        <v>178</v>
      </c>
      <c r="M44" s="10" t="s">
        <v>178</v>
      </c>
      <c r="N44" s="49" t="s">
        <v>178</v>
      </c>
      <c r="O44" s="49" t="s">
        <v>178</v>
      </c>
      <c r="P44" s="11"/>
      <c r="Q44" s="8"/>
      <c r="R44" s="45"/>
      <c r="S44" s="8"/>
      <c r="T44" s="45"/>
      <c r="U44" s="8"/>
      <c r="V44" s="45"/>
      <c r="W44" s="8"/>
      <c r="X44" s="45"/>
      <c r="Y44" s="8"/>
      <c r="Z44" s="45"/>
      <c r="AA44" s="8"/>
      <c r="AB44" s="45"/>
      <c r="AC44" s="8"/>
      <c r="AD44" s="45"/>
      <c r="AE44" s="8"/>
      <c r="AF44" s="45"/>
      <c r="AG44" s="8"/>
      <c r="AH44" s="45"/>
      <c r="AI44" s="8"/>
      <c r="AJ44" s="44"/>
      <c r="AK44" s="50"/>
      <c r="AL44" s="44"/>
      <c r="AM44" s="50"/>
      <c r="AN44" s="50"/>
      <c r="AO44" s="44"/>
      <c r="AP44" s="44"/>
      <c r="AQ44" s="50"/>
      <c r="AR44" s="45"/>
      <c r="AS44" s="45"/>
      <c r="AT44" s="44"/>
      <c r="AU44" s="12">
        <v>0.12774513700175077</v>
      </c>
      <c r="AV44" s="9">
        <v>9.5808852751313074E-3</v>
      </c>
      <c r="AW44" s="47" t="s">
        <v>109</v>
      </c>
      <c r="AX44" s="47" t="s">
        <v>178</v>
      </c>
      <c r="AY44" s="51" t="s">
        <v>109</v>
      </c>
      <c r="AZ44" s="47" t="s">
        <v>178</v>
      </c>
      <c r="BA44" s="51" t="s">
        <v>178</v>
      </c>
      <c r="BB44" s="49" t="s">
        <v>178</v>
      </c>
      <c r="BC44" s="127" t="s">
        <v>178</v>
      </c>
      <c r="BD44" s="13"/>
      <c r="BE44" s="44"/>
      <c r="BF44" s="44"/>
      <c r="BG44" s="45"/>
      <c r="BH44" s="128" t="s">
        <v>178</v>
      </c>
      <c r="BI44" s="10" t="s">
        <v>178</v>
      </c>
      <c r="BJ44" s="9" t="s">
        <v>178</v>
      </c>
      <c r="BK44" s="53" t="s">
        <v>178</v>
      </c>
      <c r="BL44" s="54" t="s">
        <v>178</v>
      </c>
      <c r="BM44" s="53" t="s">
        <v>178</v>
      </c>
      <c r="BN44" s="54" t="s">
        <v>178</v>
      </c>
      <c r="BO44" s="12" t="s">
        <v>178</v>
      </c>
      <c r="BP44" s="55" t="s">
        <v>178</v>
      </c>
      <c r="BQ44" s="38" t="s">
        <v>178</v>
      </c>
      <c r="BR44" s="56"/>
      <c r="BS44" s="56"/>
      <c r="BT44" s="56"/>
      <c r="BU44" s="56"/>
      <c r="BV44" s="56"/>
      <c r="BW44" s="56"/>
      <c r="BX44" s="56"/>
      <c r="BY44" s="56"/>
      <c r="BZ44" s="56"/>
      <c r="CA44" s="57"/>
      <c r="CB44" s="57"/>
      <c r="CC44" s="57"/>
      <c r="CD44" s="57"/>
      <c r="CE44" s="33"/>
      <c r="CF44" s="129" t="s">
        <v>178</v>
      </c>
    </row>
    <row r="45" spans="1:84" s="130" customFormat="1" ht="13" customHeight="1" x14ac:dyDescent="0.3">
      <c r="A45" s="41" t="s">
        <v>224</v>
      </c>
      <c r="B45" s="42">
        <v>8</v>
      </c>
      <c r="C45" s="42" t="s">
        <v>69</v>
      </c>
      <c r="D45" s="43">
        <v>43250</v>
      </c>
      <c r="E45" s="44">
        <v>27</v>
      </c>
      <c r="F45" s="45">
        <v>0.02</v>
      </c>
      <c r="G45" s="125" t="s">
        <v>180</v>
      </c>
      <c r="H45" s="46" t="s">
        <v>178</v>
      </c>
      <c r="I45" s="2" t="s">
        <v>178</v>
      </c>
      <c r="J45" s="47" t="s">
        <v>178</v>
      </c>
      <c r="K45" s="6" t="s">
        <v>178</v>
      </c>
      <c r="L45" s="60" t="s">
        <v>178</v>
      </c>
      <c r="M45" s="10" t="s">
        <v>178</v>
      </c>
      <c r="N45" s="49" t="s">
        <v>178</v>
      </c>
      <c r="O45" s="49" t="s">
        <v>178</v>
      </c>
      <c r="P45" s="11"/>
      <c r="Q45" s="8"/>
      <c r="R45" s="45"/>
      <c r="S45" s="8"/>
      <c r="T45" s="45"/>
      <c r="U45" s="8"/>
      <c r="V45" s="45"/>
      <c r="W45" s="8"/>
      <c r="X45" s="45"/>
      <c r="Y45" s="8"/>
      <c r="Z45" s="45"/>
      <c r="AA45" s="8"/>
      <c r="AB45" s="45"/>
      <c r="AC45" s="8"/>
      <c r="AD45" s="45"/>
      <c r="AE45" s="8"/>
      <c r="AF45" s="45"/>
      <c r="AG45" s="8"/>
      <c r="AH45" s="45"/>
      <c r="AI45" s="8"/>
      <c r="AJ45" s="44"/>
      <c r="AK45" s="50"/>
      <c r="AL45" s="44"/>
      <c r="AM45" s="50"/>
      <c r="AN45" s="50"/>
      <c r="AO45" s="44"/>
      <c r="AP45" s="44"/>
      <c r="AQ45" s="50"/>
      <c r="AR45" s="45"/>
      <c r="AS45" s="45"/>
      <c r="AT45" s="44"/>
      <c r="AU45" s="12">
        <v>0.33107790690246414</v>
      </c>
      <c r="AV45" s="9">
        <v>2.483084301768481E-2</v>
      </c>
      <c r="AW45" s="47" t="s">
        <v>109</v>
      </c>
      <c r="AX45" s="47" t="s">
        <v>178</v>
      </c>
      <c r="AY45" s="51" t="s">
        <v>109</v>
      </c>
      <c r="AZ45" s="47" t="s">
        <v>178</v>
      </c>
      <c r="BA45" s="51" t="s">
        <v>178</v>
      </c>
      <c r="BB45" s="49" t="s">
        <v>178</v>
      </c>
      <c r="BC45" s="127" t="s">
        <v>178</v>
      </c>
      <c r="BD45" s="13"/>
      <c r="BE45" s="44"/>
      <c r="BF45" s="44"/>
      <c r="BG45" s="45"/>
      <c r="BH45" s="128" t="s">
        <v>178</v>
      </c>
      <c r="BI45" s="10" t="s">
        <v>178</v>
      </c>
      <c r="BJ45" s="9" t="s">
        <v>178</v>
      </c>
      <c r="BK45" s="53" t="s">
        <v>178</v>
      </c>
      <c r="BL45" s="54" t="s">
        <v>178</v>
      </c>
      <c r="BM45" s="53" t="s">
        <v>178</v>
      </c>
      <c r="BN45" s="54" t="s">
        <v>178</v>
      </c>
      <c r="BO45" s="12" t="s">
        <v>178</v>
      </c>
      <c r="BP45" s="55" t="s">
        <v>178</v>
      </c>
      <c r="BQ45" s="32"/>
      <c r="BR45" s="56"/>
      <c r="BS45" s="56"/>
      <c r="BT45" s="56"/>
      <c r="BU45" s="56"/>
      <c r="BV45" s="56"/>
      <c r="BW45" s="56"/>
      <c r="BX45" s="56"/>
      <c r="BY45" s="56"/>
      <c r="BZ45" s="56"/>
      <c r="CA45" s="57"/>
      <c r="CB45" s="57"/>
      <c r="CC45" s="57"/>
      <c r="CD45" s="57"/>
      <c r="CE45" s="33"/>
      <c r="CF45" s="58"/>
    </row>
    <row r="46" spans="1:84" s="130" customFormat="1" ht="13" customHeight="1" x14ac:dyDescent="0.3">
      <c r="A46" s="41" t="s">
        <v>225</v>
      </c>
      <c r="B46" s="42">
        <v>8</v>
      </c>
      <c r="C46" s="42" t="s">
        <v>69</v>
      </c>
      <c r="D46" s="43">
        <v>43250</v>
      </c>
      <c r="E46" s="44">
        <v>27</v>
      </c>
      <c r="F46" s="45">
        <v>0.02</v>
      </c>
      <c r="G46" s="125" t="s">
        <v>180</v>
      </c>
      <c r="H46" s="46" t="s">
        <v>178</v>
      </c>
      <c r="I46" s="2" t="s">
        <v>178</v>
      </c>
      <c r="J46" s="47" t="s">
        <v>178</v>
      </c>
      <c r="K46" s="6" t="s">
        <v>178</v>
      </c>
      <c r="L46" s="60" t="s">
        <v>178</v>
      </c>
      <c r="M46" s="10" t="s">
        <v>178</v>
      </c>
      <c r="N46" s="49" t="s">
        <v>178</v>
      </c>
      <c r="O46" s="49" t="s">
        <v>178</v>
      </c>
      <c r="P46" s="11"/>
      <c r="Q46" s="8"/>
      <c r="R46" s="45"/>
      <c r="S46" s="8"/>
      <c r="T46" s="45"/>
      <c r="U46" s="8"/>
      <c r="V46" s="45"/>
      <c r="W46" s="8"/>
      <c r="X46" s="45"/>
      <c r="Y46" s="8"/>
      <c r="Z46" s="45"/>
      <c r="AA46" s="8"/>
      <c r="AB46" s="45"/>
      <c r="AC46" s="8"/>
      <c r="AD46" s="45"/>
      <c r="AE46" s="8"/>
      <c r="AF46" s="45"/>
      <c r="AG46" s="8"/>
      <c r="AH46" s="45"/>
      <c r="AI46" s="8"/>
      <c r="AJ46" s="44"/>
      <c r="AK46" s="50"/>
      <c r="AL46" s="44"/>
      <c r="AM46" s="50"/>
      <c r="AN46" s="50"/>
      <c r="AO46" s="44"/>
      <c r="AP46" s="44"/>
      <c r="AQ46" s="50"/>
      <c r="AR46" s="45"/>
      <c r="AS46" s="45"/>
      <c r="AT46" s="44"/>
      <c r="AU46" s="12">
        <v>4.8642073080309427E-2</v>
      </c>
      <c r="AV46" s="9">
        <v>3.6481554810232067E-3</v>
      </c>
      <c r="AW46" s="47" t="s">
        <v>109</v>
      </c>
      <c r="AX46" s="47" t="s">
        <v>178</v>
      </c>
      <c r="AY46" s="51" t="s">
        <v>109</v>
      </c>
      <c r="AZ46" s="47" t="s">
        <v>178</v>
      </c>
      <c r="BA46" s="51" t="s">
        <v>178</v>
      </c>
      <c r="BB46" s="49" t="s">
        <v>178</v>
      </c>
      <c r="BC46" s="127" t="s">
        <v>178</v>
      </c>
      <c r="BD46" s="13"/>
      <c r="BE46" s="44"/>
      <c r="BF46" s="44"/>
      <c r="BG46" s="45"/>
      <c r="BH46" s="128" t="s">
        <v>178</v>
      </c>
      <c r="BI46" s="10" t="s">
        <v>178</v>
      </c>
      <c r="BJ46" s="9" t="s">
        <v>178</v>
      </c>
      <c r="BK46" s="53" t="s">
        <v>178</v>
      </c>
      <c r="BL46" s="54" t="s">
        <v>178</v>
      </c>
      <c r="BM46" s="53" t="s">
        <v>178</v>
      </c>
      <c r="BN46" s="54" t="s">
        <v>178</v>
      </c>
      <c r="BO46" s="12" t="s">
        <v>178</v>
      </c>
      <c r="BP46" s="55" t="s">
        <v>178</v>
      </c>
      <c r="BQ46" s="32"/>
      <c r="BR46" s="56"/>
      <c r="BS46" s="56"/>
      <c r="BT46" s="56"/>
      <c r="BU46" s="56"/>
      <c r="BV46" s="56"/>
      <c r="BW46" s="56"/>
      <c r="BX46" s="56"/>
      <c r="BY46" s="56"/>
      <c r="BZ46" s="56"/>
      <c r="CA46" s="57"/>
      <c r="CB46" s="57"/>
      <c r="CC46" s="57"/>
      <c r="CD46" s="57"/>
      <c r="CE46" s="33"/>
      <c r="CF46" s="58"/>
    </row>
    <row r="47" spans="1:84" s="130" customFormat="1" ht="13" customHeight="1" x14ac:dyDescent="0.3">
      <c r="A47" s="41" t="s">
        <v>226</v>
      </c>
      <c r="B47" s="42">
        <v>8</v>
      </c>
      <c r="C47" s="42" t="s">
        <v>69</v>
      </c>
      <c r="D47" s="43">
        <v>43250</v>
      </c>
      <c r="E47" s="44">
        <v>27</v>
      </c>
      <c r="F47" s="45">
        <v>0.02</v>
      </c>
      <c r="G47" s="125" t="s">
        <v>180</v>
      </c>
      <c r="H47" s="46" t="s">
        <v>178</v>
      </c>
      <c r="I47" s="2" t="s">
        <v>178</v>
      </c>
      <c r="J47" s="47" t="s">
        <v>178</v>
      </c>
      <c r="K47" s="6" t="s">
        <v>178</v>
      </c>
      <c r="L47" s="60" t="s">
        <v>178</v>
      </c>
      <c r="M47" s="10" t="s">
        <v>178</v>
      </c>
      <c r="N47" s="49" t="s">
        <v>178</v>
      </c>
      <c r="O47" s="49" t="s">
        <v>178</v>
      </c>
      <c r="P47" s="11"/>
      <c r="Q47" s="8"/>
      <c r="R47" s="45"/>
      <c r="S47" s="8"/>
      <c r="T47" s="45"/>
      <c r="U47" s="8"/>
      <c r="V47" s="45"/>
      <c r="W47" s="8"/>
      <c r="X47" s="45"/>
      <c r="Y47" s="8"/>
      <c r="Z47" s="45"/>
      <c r="AA47" s="8"/>
      <c r="AB47" s="45"/>
      <c r="AC47" s="8"/>
      <c r="AD47" s="45"/>
      <c r="AE47" s="8"/>
      <c r="AF47" s="45"/>
      <c r="AG47" s="8"/>
      <c r="AH47" s="45"/>
      <c r="AI47" s="8"/>
      <c r="AJ47" s="44"/>
      <c r="AK47" s="50"/>
      <c r="AL47" s="44"/>
      <c r="AM47" s="50"/>
      <c r="AN47" s="50"/>
      <c r="AO47" s="44"/>
      <c r="AP47" s="44"/>
      <c r="AQ47" s="50"/>
      <c r="AR47" s="45"/>
      <c r="AS47" s="45"/>
      <c r="AT47" s="44"/>
      <c r="AU47" s="12">
        <v>0.15806847760317647</v>
      </c>
      <c r="AV47" s="9">
        <v>1.1855135820238234E-2</v>
      </c>
      <c r="AW47" s="47" t="s">
        <v>109</v>
      </c>
      <c r="AX47" s="47" t="s">
        <v>178</v>
      </c>
      <c r="AY47" s="51" t="s">
        <v>109</v>
      </c>
      <c r="AZ47" s="47" t="s">
        <v>178</v>
      </c>
      <c r="BA47" s="51" t="s">
        <v>178</v>
      </c>
      <c r="BB47" s="49" t="s">
        <v>178</v>
      </c>
      <c r="BC47" s="127" t="s">
        <v>178</v>
      </c>
      <c r="BD47" s="13"/>
      <c r="BE47" s="44"/>
      <c r="BF47" s="44"/>
      <c r="BG47" s="45"/>
      <c r="BH47" s="128" t="s">
        <v>178</v>
      </c>
      <c r="BI47" s="10" t="s">
        <v>178</v>
      </c>
      <c r="BJ47" s="9" t="s">
        <v>178</v>
      </c>
      <c r="BK47" s="53" t="s">
        <v>178</v>
      </c>
      <c r="BL47" s="54" t="s">
        <v>178</v>
      </c>
      <c r="BM47" s="53" t="s">
        <v>178</v>
      </c>
      <c r="BN47" s="54" t="s">
        <v>178</v>
      </c>
      <c r="BO47" s="12" t="s">
        <v>178</v>
      </c>
      <c r="BP47" s="55" t="s">
        <v>178</v>
      </c>
      <c r="BQ47" s="32"/>
      <c r="BR47" s="56"/>
      <c r="BS47" s="56"/>
      <c r="BT47" s="56"/>
      <c r="BU47" s="56"/>
      <c r="BV47" s="56"/>
      <c r="BW47" s="56"/>
      <c r="BX47" s="56"/>
      <c r="BY47" s="56"/>
      <c r="BZ47" s="56"/>
      <c r="CA47" s="57"/>
      <c r="CB47" s="57"/>
      <c r="CC47" s="57"/>
      <c r="CD47" s="57"/>
      <c r="CE47" s="33"/>
      <c r="CF47" s="58"/>
    </row>
    <row r="48" spans="1:84" s="130" customFormat="1" ht="13" customHeight="1" x14ac:dyDescent="0.3">
      <c r="A48" s="65" t="s">
        <v>227</v>
      </c>
      <c r="B48" s="14">
        <v>8</v>
      </c>
      <c r="C48" s="14" t="s">
        <v>69</v>
      </c>
      <c r="D48" s="15">
        <v>43250</v>
      </c>
      <c r="E48" s="16">
        <v>27</v>
      </c>
      <c r="F48" s="17">
        <v>0.02</v>
      </c>
      <c r="G48" s="126" t="s">
        <v>180</v>
      </c>
      <c r="H48" s="18" t="s">
        <v>178</v>
      </c>
      <c r="I48" s="4" t="s">
        <v>178</v>
      </c>
      <c r="J48" s="25" t="s">
        <v>178</v>
      </c>
      <c r="K48" s="39" t="s">
        <v>178</v>
      </c>
      <c r="L48" s="1" t="s">
        <v>178</v>
      </c>
      <c r="M48" s="28" t="s">
        <v>178</v>
      </c>
      <c r="N48" s="24" t="s">
        <v>178</v>
      </c>
      <c r="O48" s="24" t="s">
        <v>178</v>
      </c>
      <c r="P48" s="19"/>
      <c r="Q48" s="20"/>
      <c r="R48" s="17"/>
      <c r="S48" s="20"/>
      <c r="T48" s="17"/>
      <c r="U48" s="20"/>
      <c r="V48" s="17"/>
      <c r="W48" s="20"/>
      <c r="X48" s="17"/>
      <c r="Y48" s="20"/>
      <c r="Z48" s="17"/>
      <c r="AA48" s="20"/>
      <c r="AB48" s="17"/>
      <c r="AC48" s="20"/>
      <c r="AD48" s="17"/>
      <c r="AE48" s="20"/>
      <c r="AF48" s="17"/>
      <c r="AG48" s="20"/>
      <c r="AH48" s="17"/>
      <c r="AI48" s="20"/>
      <c r="AJ48" s="16"/>
      <c r="AK48" s="21"/>
      <c r="AL48" s="16"/>
      <c r="AM48" s="21"/>
      <c r="AN48" s="21"/>
      <c r="AO48" s="16"/>
      <c r="AP48" s="16"/>
      <c r="AQ48" s="21"/>
      <c r="AR48" s="17"/>
      <c r="AS48" s="17"/>
      <c r="AT48" s="16"/>
      <c r="AU48" s="22">
        <v>8.933226363758795E-2</v>
      </c>
      <c r="AV48" s="29">
        <v>6.6999197728190964E-3</v>
      </c>
      <c r="AW48" s="25" t="s">
        <v>109</v>
      </c>
      <c r="AX48" s="25" t="s">
        <v>178</v>
      </c>
      <c r="AY48" s="26" t="s">
        <v>109</v>
      </c>
      <c r="AZ48" s="25" t="s">
        <v>178</v>
      </c>
      <c r="BA48" s="26" t="s">
        <v>178</v>
      </c>
      <c r="BB48" s="24" t="s">
        <v>178</v>
      </c>
      <c r="BC48" s="131" t="s">
        <v>178</v>
      </c>
      <c r="BD48" s="63"/>
      <c r="BE48" s="16"/>
      <c r="BF48" s="16"/>
      <c r="BG48" s="17"/>
      <c r="BH48" s="132" t="s">
        <v>178</v>
      </c>
      <c r="BI48" s="28" t="s">
        <v>178</v>
      </c>
      <c r="BJ48" s="29" t="s">
        <v>178</v>
      </c>
      <c r="BK48" s="30" t="s">
        <v>178</v>
      </c>
      <c r="BL48" s="31" t="s">
        <v>178</v>
      </c>
      <c r="BM48" s="30" t="s">
        <v>178</v>
      </c>
      <c r="BN48" s="31" t="s">
        <v>178</v>
      </c>
      <c r="BO48" s="22" t="s">
        <v>178</v>
      </c>
      <c r="BP48" s="23" t="s">
        <v>178</v>
      </c>
      <c r="BQ48" s="34"/>
      <c r="BR48" s="35"/>
      <c r="BS48" s="35"/>
      <c r="BT48" s="35"/>
      <c r="BU48" s="35"/>
      <c r="BV48" s="35"/>
      <c r="BW48" s="35"/>
      <c r="BX48" s="35"/>
      <c r="BY48" s="35"/>
      <c r="BZ48" s="35"/>
      <c r="CA48" s="36"/>
      <c r="CB48" s="36"/>
      <c r="CC48" s="36"/>
      <c r="CD48" s="36"/>
      <c r="CE48" s="37"/>
      <c r="CF48" s="66"/>
    </row>
    <row r="49" spans="1:84" s="59" customFormat="1" ht="12.65" customHeight="1" x14ac:dyDescent="0.35">
      <c r="A49" s="41" t="s">
        <v>228</v>
      </c>
      <c r="B49" s="42">
        <v>8</v>
      </c>
      <c r="C49" s="42" t="s">
        <v>119</v>
      </c>
      <c r="D49" s="43">
        <v>43301</v>
      </c>
      <c r="E49" s="44">
        <v>78</v>
      </c>
      <c r="F49" s="45">
        <v>6.95</v>
      </c>
      <c r="G49" s="125" t="s">
        <v>180</v>
      </c>
      <c r="H49" s="46" t="s">
        <v>178</v>
      </c>
      <c r="I49" s="2" t="s">
        <v>178</v>
      </c>
      <c r="J49" s="47" t="s">
        <v>178</v>
      </c>
      <c r="K49" s="3" t="s">
        <v>178</v>
      </c>
      <c r="L49" s="60" t="s">
        <v>178</v>
      </c>
      <c r="M49" s="10" t="s">
        <v>178</v>
      </c>
      <c r="N49" s="49" t="s">
        <v>178</v>
      </c>
      <c r="O49" s="49">
        <v>78.231847630054745</v>
      </c>
      <c r="P49" s="11">
        <v>50.771595758695931</v>
      </c>
      <c r="Q49" s="8">
        <v>0.19154853789862009</v>
      </c>
      <c r="R49" s="45">
        <v>2.5652160611976322</v>
      </c>
      <c r="S49" s="8">
        <v>2.9500241225378889E-2</v>
      </c>
      <c r="T49" s="45">
        <v>13.859418722628419</v>
      </c>
      <c r="U49" s="8">
        <v>8.6397537404057173E-2</v>
      </c>
      <c r="V49" s="45">
        <v>12.220472520843712</v>
      </c>
      <c r="W49" s="8">
        <v>0.18416496498361892</v>
      </c>
      <c r="X49" s="45">
        <v>6.4647624402293244</v>
      </c>
      <c r="Y49" s="8">
        <v>1.7593786333459701E-2</v>
      </c>
      <c r="Z49" s="45">
        <v>0.17740402256650034</v>
      </c>
      <c r="AA49" s="8">
        <v>6.0367750415019003E-3</v>
      </c>
      <c r="AB49" s="45">
        <v>10.630852751027216</v>
      </c>
      <c r="AC49" s="8">
        <v>2.2073052184012829E-2</v>
      </c>
      <c r="AD49" s="45">
        <v>2.4667242631615069</v>
      </c>
      <c r="AE49" s="8">
        <v>4.6311514678725713E-2</v>
      </c>
      <c r="AF49" s="45">
        <v>0.54158912308284635</v>
      </c>
      <c r="AG49" s="8">
        <v>1.7405320443074974E-2</v>
      </c>
      <c r="AH49" s="45">
        <v>0.27462843329960579</v>
      </c>
      <c r="AI49" s="8">
        <v>7.0013223528534903E-3</v>
      </c>
      <c r="AJ49" s="44">
        <v>142.060124068459</v>
      </c>
      <c r="AK49" s="50">
        <v>17.009995135709147</v>
      </c>
      <c r="AL49" s="44">
        <v>131.29890860437291</v>
      </c>
      <c r="AM49" s="50">
        <v>17.049819776820843</v>
      </c>
      <c r="AN49" s="50"/>
      <c r="AO49" s="44"/>
      <c r="AP49" s="44"/>
      <c r="AQ49" s="50"/>
      <c r="AR49" s="45">
        <v>99.338221000000019</v>
      </c>
      <c r="AS49" s="45">
        <v>0.92424886621315183</v>
      </c>
      <c r="AT49" s="44">
        <v>994.42086847921303</v>
      </c>
      <c r="AU49" s="12" t="s">
        <v>178</v>
      </c>
      <c r="AV49" s="9" t="s">
        <v>178</v>
      </c>
      <c r="AW49" s="47" t="s">
        <v>178</v>
      </c>
      <c r="AX49" s="47" t="s">
        <v>178</v>
      </c>
      <c r="AY49" s="51" t="s">
        <v>178</v>
      </c>
      <c r="AZ49" s="47" t="s">
        <v>178</v>
      </c>
      <c r="BA49" s="51" t="s">
        <v>178</v>
      </c>
      <c r="BB49" s="49" t="s">
        <v>178</v>
      </c>
      <c r="BC49" s="52" t="s">
        <v>178</v>
      </c>
      <c r="BD49" s="13">
        <v>48.537487031583147</v>
      </c>
      <c r="BE49" s="44">
        <v>1143.9417250486094</v>
      </c>
      <c r="BF49" s="44"/>
      <c r="BG49" s="45"/>
      <c r="BH49" s="7" t="s">
        <v>178</v>
      </c>
      <c r="BI49" s="10" t="s">
        <v>178</v>
      </c>
      <c r="BJ49" s="9" t="s">
        <v>178</v>
      </c>
      <c r="BK49" s="53" t="s">
        <v>178</v>
      </c>
      <c r="BL49" s="54" t="s">
        <v>178</v>
      </c>
      <c r="BM49" s="53" t="s">
        <v>178</v>
      </c>
      <c r="BN49" s="54" t="s">
        <v>178</v>
      </c>
      <c r="BO49" s="12">
        <v>2.7232428293031452</v>
      </c>
      <c r="BP49" s="55">
        <v>2.9850588148722079</v>
      </c>
      <c r="BQ49" s="32">
        <v>50.435600000000001</v>
      </c>
      <c r="BR49" s="56">
        <v>2.5482399999999998</v>
      </c>
      <c r="BS49" s="56">
        <v>13.7677</v>
      </c>
      <c r="BT49" s="56">
        <v>12.1396</v>
      </c>
      <c r="BU49" s="56">
        <v>6.4219799999999996</v>
      </c>
      <c r="BV49" s="56">
        <v>0.17623</v>
      </c>
      <c r="BW49" s="56">
        <v>10.560499999999999</v>
      </c>
      <c r="BX49" s="56">
        <v>2.4504000000000001</v>
      </c>
      <c r="BY49" s="56">
        <v>0.53800499999999996</v>
      </c>
      <c r="BZ49" s="56">
        <v>0.27281100000000003</v>
      </c>
      <c r="CA49" s="57">
        <v>141.12</v>
      </c>
      <c r="CB49" s="57">
        <v>130.43</v>
      </c>
      <c r="CC49" s="57"/>
      <c r="CD49" s="57"/>
      <c r="CE49" s="33">
        <v>99.338099999999997</v>
      </c>
      <c r="CF49" s="58">
        <v>4</v>
      </c>
    </row>
    <row r="50" spans="1:84" s="59" customFormat="1" ht="13" customHeight="1" x14ac:dyDescent="0.35">
      <c r="A50" s="41" t="s">
        <v>229</v>
      </c>
      <c r="B50" s="42">
        <v>8</v>
      </c>
      <c r="C50" s="42" t="s">
        <v>119</v>
      </c>
      <c r="D50" s="43">
        <v>43301</v>
      </c>
      <c r="E50" s="44">
        <v>78</v>
      </c>
      <c r="F50" s="45">
        <v>6.95</v>
      </c>
      <c r="G50" s="125" t="s">
        <v>180</v>
      </c>
      <c r="H50" s="46" t="s">
        <v>178</v>
      </c>
      <c r="I50" s="2" t="s">
        <v>178</v>
      </c>
      <c r="J50" s="47" t="s">
        <v>178</v>
      </c>
      <c r="K50" s="3" t="s">
        <v>178</v>
      </c>
      <c r="L50" s="60" t="s">
        <v>178</v>
      </c>
      <c r="M50" s="10" t="s">
        <v>178</v>
      </c>
      <c r="N50" s="49" t="s">
        <v>178</v>
      </c>
      <c r="O50" s="49">
        <v>78.980975809790039</v>
      </c>
      <c r="P50" s="11">
        <v>51.418295983482395</v>
      </c>
      <c r="Q50" s="8">
        <v>0.19393747205865958</v>
      </c>
      <c r="R50" s="45">
        <v>2.6435402574047866</v>
      </c>
      <c r="S50" s="8">
        <v>2.9783975018102513E-2</v>
      </c>
      <c r="T50" s="45">
        <v>13.938518995314869</v>
      </c>
      <c r="U50" s="8">
        <v>8.7081315578799501E-2</v>
      </c>
      <c r="V50" s="45">
        <v>11.208395248911932</v>
      </c>
      <c r="W50" s="8">
        <v>0.17802294173846822</v>
      </c>
      <c r="X50" s="45">
        <v>6.1994895984622618</v>
      </c>
      <c r="Y50" s="8">
        <v>1.7288082678959819E-2</v>
      </c>
      <c r="Z50" s="45">
        <v>0.17485901448904567</v>
      </c>
      <c r="AA50" s="8">
        <v>6.0711049830596657E-3</v>
      </c>
      <c r="AB50" s="45">
        <v>10.949762643864643</v>
      </c>
      <c r="AC50" s="8">
        <v>2.2517529891349006E-2</v>
      </c>
      <c r="AD50" s="45">
        <v>2.5885414496045529</v>
      </c>
      <c r="AE50" s="8">
        <v>4.7540893409292261E-2</v>
      </c>
      <c r="AF50" s="45">
        <v>0.60009776414094607</v>
      </c>
      <c r="AG50" s="8">
        <v>1.8281018228131295E-2</v>
      </c>
      <c r="AH50" s="45">
        <v>0.24896411544249761</v>
      </c>
      <c r="AI50" s="8">
        <v>7.1998430473046767E-3</v>
      </c>
      <c r="AJ50" s="44">
        <v>138.65553097309387</v>
      </c>
      <c r="AK50" s="50">
        <v>17.383105262565802</v>
      </c>
      <c r="AL50" s="44">
        <v>156.69375784770844</v>
      </c>
      <c r="AM50" s="50">
        <v>17.292566422315257</v>
      </c>
      <c r="AN50" s="50"/>
      <c r="AO50" s="44"/>
      <c r="AP50" s="44"/>
      <c r="AQ50" s="50"/>
      <c r="AR50" s="45">
        <v>98.402132999999992</v>
      </c>
      <c r="AS50" s="45">
        <v>1.1300938141307533</v>
      </c>
      <c r="AT50" s="44">
        <v>970.58871681165715</v>
      </c>
      <c r="AU50" s="12" t="s">
        <v>178</v>
      </c>
      <c r="AV50" s="9" t="s">
        <v>178</v>
      </c>
      <c r="AW50" s="47" t="s">
        <v>178</v>
      </c>
      <c r="AX50" s="47" t="s">
        <v>178</v>
      </c>
      <c r="AY50" s="51" t="s">
        <v>178</v>
      </c>
      <c r="AZ50" s="47" t="s">
        <v>178</v>
      </c>
      <c r="BA50" s="51" t="s">
        <v>178</v>
      </c>
      <c r="BB50" s="49" t="s">
        <v>178</v>
      </c>
      <c r="BC50" s="52" t="s">
        <v>178</v>
      </c>
      <c r="BD50" s="13">
        <v>49.650831578705564</v>
      </c>
      <c r="BE50" s="44">
        <v>1138.6097409290915</v>
      </c>
      <c r="BF50" s="44"/>
      <c r="BG50" s="45"/>
      <c r="BH50" s="7" t="s">
        <v>178</v>
      </c>
      <c r="BI50" s="10" t="s">
        <v>178</v>
      </c>
      <c r="BJ50" s="9" t="s">
        <v>178</v>
      </c>
      <c r="BK50" s="53" t="s">
        <v>178</v>
      </c>
      <c r="BL50" s="54" t="s">
        <v>178</v>
      </c>
      <c r="BM50" s="53" t="s">
        <v>178</v>
      </c>
      <c r="BN50" s="54" t="s">
        <v>178</v>
      </c>
      <c r="BO50" s="12">
        <v>2.7035054743478382</v>
      </c>
      <c r="BP50" s="55">
        <v>2.9592760532118372</v>
      </c>
      <c r="BQ50" s="32">
        <v>50.596699999999998</v>
      </c>
      <c r="BR50" s="56">
        <v>2.6013000000000002</v>
      </c>
      <c r="BS50" s="56">
        <v>13.7158</v>
      </c>
      <c r="BT50" s="56">
        <v>11.029299999999999</v>
      </c>
      <c r="BU50" s="56">
        <v>6.1004300000000002</v>
      </c>
      <c r="BV50" s="56">
        <v>0.172065</v>
      </c>
      <c r="BW50" s="56">
        <v>10.774800000000001</v>
      </c>
      <c r="BX50" s="56">
        <v>2.54718</v>
      </c>
      <c r="BY50" s="56">
        <v>0.59050899999999995</v>
      </c>
      <c r="BZ50" s="56">
        <v>0.24498600000000001</v>
      </c>
      <c r="CA50" s="57">
        <v>136.44</v>
      </c>
      <c r="CB50" s="57">
        <v>154.19</v>
      </c>
      <c r="CC50" s="57"/>
      <c r="CD50" s="57"/>
      <c r="CE50" s="33">
        <v>98.402100000000004</v>
      </c>
      <c r="CF50" s="58">
        <v>4</v>
      </c>
    </row>
    <row r="51" spans="1:84" s="59" customFormat="1" ht="13" customHeight="1" x14ac:dyDescent="0.35">
      <c r="A51" s="41" t="s">
        <v>230</v>
      </c>
      <c r="B51" s="42">
        <v>8</v>
      </c>
      <c r="C51" s="42" t="s">
        <v>119</v>
      </c>
      <c r="D51" s="43">
        <v>43301</v>
      </c>
      <c r="E51" s="44">
        <v>78</v>
      </c>
      <c r="F51" s="45">
        <v>6.95</v>
      </c>
      <c r="G51" s="125" t="s">
        <v>180</v>
      </c>
      <c r="H51" s="46" t="s">
        <v>178</v>
      </c>
      <c r="I51" s="2" t="s">
        <v>178</v>
      </c>
      <c r="J51" s="47" t="s">
        <v>178</v>
      </c>
      <c r="K51" s="3" t="s">
        <v>178</v>
      </c>
      <c r="L51" s="60" t="s">
        <v>178</v>
      </c>
      <c r="M51" s="10" t="s">
        <v>178</v>
      </c>
      <c r="N51" s="49" t="s">
        <v>178</v>
      </c>
      <c r="O51" s="49">
        <v>78.41763564586536</v>
      </c>
      <c r="P51" s="11">
        <v>50.680812076901574</v>
      </c>
      <c r="Q51" s="8">
        <v>0.19242237325297604</v>
      </c>
      <c r="R51" s="45">
        <v>2.5602523911182904</v>
      </c>
      <c r="S51" s="8">
        <v>2.9143352968099501E-2</v>
      </c>
      <c r="T51" s="45">
        <v>14.210847758538412</v>
      </c>
      <c r="U51" s="8">
        <v>8.7856292531522356E-2</v>
      </c>
      <c r="V51" s="45">
        <v>11.721866730305115</v>
      </c>
      <c r="W51" s="8">
        <v>0.18151427850544774</v>
      </c>
      <c r="X51" s="45">
        <v>6.2692278820292842</v>
      </c>
      <c r="Y51" s="8">
        <v>1.721435937987011E-2</v>
      </c>
      <c r="Z51" s="45">
        <v>0.17407177577909794</v>
      </c>
      <c r="AA51" s="8">
        <v>5.9871465063893398E-3</v>
      </c>
      <c r="AB51" s="45">
        <v>10.907119961577234</v>
      </c>
      <c r="AC51" s="8">
        <v>2.2216930792135901E-2</v>
      </c>
      <c r="AD51" s="45">
        <v>2.6621336959666708</v>
      </c>
      <c r="AE51" s="8">
        <v>4.8142558184600462E-2</v>
      </c>
      <c r="AF51" s="45">
        <v>0.52605169241802263</v>
      </c>
      <c r="AG51" s="8">
        <v>1.7385955829246406E-2</v>
      </c>
      <c r="AH51" s="45">
        <v>0.25836147410030458</v>
      </c>
      <c r="AI51" s="8">
        <v>7.0273545870860547E-3</v>
      </c>
      <c r="AJ51" s="44">
        <v>86.910370931762586</v>
      </c>
      <c r="AK51" s="50">
        <v>16.970640490361554</v>
      </c>
      <c r="AL51" s="44">
        <v>205.63524172825029</v>
      </c>
      <c r="AM51" s="50">
        <v>16.334882188973637</v>
      </c>
      <c r="AN51" s="50"/>
      <c r="AO51" s="44"/>
      <c r="AP51" s="44"/>
      <c r="AQ51" s="50"/>
      <c r="AR51" s="45">
        <v>98.791432</v>
      </c>
      <c r="AS51" s="45">
        <v>2.366061029583042</v>
      </c>
      <c r="AT51" s="44">
        <v>608.37259652233809</v>
      </c>
      <c r="AU51" s="12" t="s">
        <v>178</v>
      </c>
      <c r="AV51" s="9" t="s">
        <v>178</v>
      </c>
      <c r="AW51" s="47" t="s">
        <v>178</v>
      </c>
      <c r="AX51" s="47" t="s">
        <v>178</v>
      </c>
      <c r="AY51" s="51" t="s">
        <v>178</v>
      </c>
      <c r="AZ51" s="47" t="s">
        <v>178</v>
      </c>
      <c r="BA51" s="51" t="s">
        <v>178</v>
      </c>
      <c r="BB51" s="49" t="s">
        <v>178</v>
      </c>
      <c r="BC51" s="52" t="s">
        <v>178</v>
      </c>
      <c r="BD51" s="13">
        <v>48.810881690598308</v>
      </c>
      <c r="BE51" s="44">
        <v>1140.0114804287887</v>
      </c>
      <c r="BF51" s="44"/>
      <c r="BG51" s="45"/>
      <c r="BH51" s="7" t="s">
        <v>178</v>
      </c>
      <c r="BI51" s="10" t="s">
        <v>178</v>
      </c>
      <c r="BJ51" s="9" t="s">
        <v>178</v>
      </c>
      <c r="BK51" s="53" t="s">
        <v>178</v>
      </c>
      <c r="BL51" s="54" t="s">
        <v>178</v>
      </c>
      <c r="BM51" s="53" t="s">
        <v>178</v>
      </c>
      <c r="BN51" s="54" t="s">
        <v>178</v>
      </c>
      <c r="BO51" s="12">
        <v>2.715916955408912</v>
      </c>
      <c r="BP51" s="55">
        <v>2.9769769383427431</v>
      </c>
      <c r="BQ51" s="32">
        <v>50.068300000000001</v>
      </c>
      <c r="BR51" s="56">
        <v>2.5293100000000002</v>
      </c>
      <c r="BS51" s="56">
        <v>14.039099999999999</v>
      </c>
      <c r="BT51" s="56">
        <v>11.5802</v>
      </c>
      <c r="BU51" s="56">
        <v>6.19346</v>
      </c>
      <c r="BV51" s="56">
        <v>0.17196800000000001</v>
      </c>
      <c r="BW51" s="56">
        <v>10.7753</v>
      </c>
      <c r="BX51" s="56">
        <v>2.6299600000000001</v>
      </c>
      <c r="BY51" s="56">
        <v>0.51969399999999999</v>
      </c>
      <c r="BZ51" s="56">
        <v>0.25523899999999999</v>
      </c>
      <c r="CA51" s="57">
        <v>85.86</v>
      </c>
      <c r="CB51" s="57">
        <v>203.15</v>
      </c>
      <c r="CC51" s="57"/>
      <c r="CD51" s="57"/>
      <c r="CE51" s="33">
        <v>98.791399999999996</v>
      </c>
      <c r="CF51" s="58">
        <v>4</v>
      </c>
    </row>
    <row r="52" spans="1:84" s="59" customFormat="1" ht="13" customHeight="1" x14ac:dyDescent="0.35">
      <c r="A52" s="41" t="s">
        <v>231</v>
      </c>
      <c r="B52" s="42">
        <v>8</v>
      </c>
      <c r="C52" s="42" t="s">
        <v>119</v>
      </c>
      <c r="D52" s="43">
        <v>43301</v>
      </c>
      <c r="E52" s="44">
        <v>78</v>
      </c>
      <c r="F52" s="45">
        <v>6.95</v>
      </c>
      <c r="G52" s="125" t="s">
        <v>180</v>
      </c>
      <c r="H52" s="46" t="s">
        <v>178</v>
      </c>
      <c r="I52" s="2" t="s">
        <v>178</v>
      </c>
      <c r="J52" s="47" t="s">
        <v>178</v>
      </c>
      <c r="K52" s="3" t="s">
        <v>178</v>
      </c>
      <c r="L52" s="60" t="s">
        <v>178</v>
      </c>
      <c r="M52" s="10" t="s">
        <v>178</v>
      </c>
      <c r="N52" s="49" t="s">
        <v>178</v>
      </c>
      <c r="O52" s="49">
        <v>79.147085098944132</v>
      </c>
      <c r="P52" s="11">
        <v>50.477187743053506</v>
      </c>
      <c r="Q52" s="8">
        <v>0.1932660468868484</v>
      </c>
      <c r="R52" s="45">
        <v>2.487219925004811</v>
      </c>
      <c r="S52" s="8">
        <v>2.8501053120630126E-2</v>
      </c>
      <c r="T52" s="45">
        <v>15.055488082576799</v>
      </c>
      <c r="U52" s="8">
        <v>9.075147106415643E-2</v>
      </c>
      <c r="V52" s="45">
        <v>10.955557890232333</v>
      </c>
      <c r="W52" s="8">
        <v>0.17687638658201199</v>
      </c>
      <c r="X52" s="45">
        <v>6.1207579484086239</v>
      </c>
      <c r="Y52" s="8">
        <v>1.707495603351657E-2</v>
      </c>
      <c r="Z52" s="45">
        <v>0.17687072612844496</v>
      </c>
      <c r="AA52" s="8">
        <v>6.0687176066287528E-3</v>
      </c>
      <c r="AB52" s="45">
        <v>11.532770340069449</v>
      </c>
      <c r="AC52" s="8">
        <v>2.2983427355317602E-2</v>
      </c>
      <c r="AD52" s="45">
        <v>2.4373287636801115</v>
      </c>
      <c r="AE52" s="8">
        <v>4.6413320448131255E-2</v>
      </c>
      <c r="AF52" s="45">
        <v>0.43951981376535471</v>
      </c>
      <c r="AG52" s="8">
        <v>1.6904986884968578E-2</v>
      </c>
      <c r="AH52" s="45">
        <v>0.25107921663866539</v>
      </c>
      <c r="AI52" s="8">
        <v>7.0287115905827988E-3</v>
      </c>
      <c r="AJ52" s="44">
        <v>130.73370046381868</v>
      </c>
      <c r="AK52" s="50">
        <v>16.673383956054046</v>
      </c>
      <c r="AL52" s="44">
        <v>531.46180395514125</v>
      </c>
      <c r="AM52" s="50">
        <v>19.447037745604948</v>
      </c>
      <c r="AN52" s="50"/>
      <c r="AO52" s="44"/>
      <c r="AP52" s="44"/>
      <c r="AQ52" s="50"/>
      <c r="AR52" s="45">
        <v>97.572393000000005</v>
      </c>
      <c r="AS52" s="45">
        <v>4.0652242082157413</v>
      </c>
      <c r="AT52" s="44">
        <v>915.13590324673066</v>
      </c>
      <c r="AU52" s="12" t="s">
        <v>178</v>
      </c>
      <c r="AV52" s="9" t="s">
        <v>178</v>
      </c>
      <c r="AW52" s="47" t="s">
        <v>178</v>
      </c>
      <c r="AX52" s="47" t="s">
        <v>178</v>
      </c>
      <c r="AY52" s="51" t="s">
        <v>178</v>
      </c>
      <c r="AZ52" s="47" t="s">
        <v>178</v>
      </c>
      <c r="BA52" s="51" t="s">
        <v>178</v>
      </c>
      <c r="BB52" s="49" t="s">
        <v>178</v>
      </c>
      <c r="BC52" s="52" t="s">
        <v>178</v>
      </c>
      <c r="BD52" s="13">
        <v>49.901704697395324</v>
      </c>
      <c r="BE52" s="44">
        <v>1137.0272347630134</v>
      </c>
      <c r="BF52" s="44"/>
      <c r="BG52" s="45"/>
      <c r="BH52" s="7" t="s">
        <v>178</v>
      </c>
      <c r="BI52" s="10" t="s">
        <v>178</v>
      </c>
      <c r="BJ52" s="9" t="s">
        <v>178</v>
      </c>
      <c r="BK52" s="53" t="s">
        <v>178</v>
      </c>
      <c r="BL52" s="54" t="s">
        <v>178</v>
      </c>
      <c r="BM52" s="53" t="s">
        <v>178</v>
      </c>
      <c r="BN52" s="54" t="s">
        <v>178</v>
      </c>
      <c r="BO52" s="12">
        <v>2.7105079207050928</v>
      </c>
      <c r="BP52" s="55">
        <v>2.9672623202134121</v>
      </c>
      <c r="BQ52" s="32">
        <v>49.251800000000003</v>
      </c>
      <c r="BR52" s="56">
        <v>2.4268399999999999</v>
      </c>
      <c r="BS52" s="56">
        <v>14.69</v>
      </c>
      <c r="BT52" s="56">
        <v>10.6896</v>
      </c>
      <c r="BU52" s="56">
        <v>5.9721700000000002</v>
      </c>
      <c r="BV52" s="56">
        <v>0.17257700000000001</v>
      </c>
      <c r="BW52" s="56">
        <v>11.252800000000001</v>
      </c>
      <c r="BX52" s="56">
        <v>2.3781599999999998</v>
      </c>
      <c r="BY52" s="56">
        <v>0.42885000000000001</v>
      </c>
      <c r="BZ52" s="56">
        <v>0.24498400000000001</v>
      </c>
      <c r="CA52" s="57">
        <v>127.56</v>
      </c>
      <c r="CB52" s="57">
        <v>518.55999999999995</v>
      </c>
      <c r="CC52" s="57"/>
      <c r="CD52" s="57"/>
      <c r="CE52" s="33">
        <v>97.572299999999998</v>
      </c>
      <c r="CF52" s="58">
        <v>4</v>
      </c>
    </row>
    <row r="53" spans="1:84" s="59" customFormat="1" ht="13" customHeight="1" x14ac:dyDescent="0.35">
      <c r="A53" s="65" t="s">
        <v>232</v>
      </c>
      <c r="B53" s="14">
        <v>8</v>
      </c>
      <c r="C53" s="14" t="s">
        <v>119</v>
      </c>
      <c r="D53" s="15">
        <v>43301</v>
      </c>
      <c r="E53" s="16">
        <v>78</v>
      </c>
      <c r="F53" s="17">
        <v>6.95</v>
      </c>
      <c r="G53" s="126" t="s">
        <v>180</v>
      </c>
      <c r="H53" s="18" t="s">
        <v>178</v>
      </c>
      <c r="I53" s="4" t="s">
        <v>178</v>
      </c>
      <c r="J53" s="25" t="s">
        <v>178</v>
      </c>
      <c r="K53" s="5" t="s">
        <v>178</v>
      </c>
      <c r="L53" s="1" t="s">
        <v>178</v>
      </c>
      <c r="M53" s="28" t="s">
        <v>178</v>
      </c>
      <c r="N53" s="24" t="s">
        <v>178</v>
      </c>
      <c r="O53" s="24">
        <v>78.473905270425433</v>
      </c>
      <c r="P53" s="19">
        <v>50.491305502860918</v>
      </c>
      <c r="Q53" s="20">
        <v>0.19199975304434402</v>
      </c>
      <c r="R53" s="17">
        <v>2.4249548984664413</v>
      </c>
      <c r="S53" s="20">
        <v>2.8765784987568314E-2</v>
      </c>
      <c r="T53" s="17">
        <v>14.733921103666384</v>
      </c>
      <c r="U53" s="20">
        <v>8.9275332733702251E-2</v>
      </c>
      <c r="V53" s="17">
        <v>11.54272787056974</v>
      </c>
      <c r="W53" s="20">
        <v>0.18009541160056436</v>
      </c>
      <c r="X53" s="17">
        <v>6.193997544845427</v>
      </c>
      <c r="Y53" s="20">
        <v>1.7080567629665751E-2</v>
      </c>
      <c r="Z53" s="17">
        <v>0.18243697631037883</v>
      </c>
      <c r="AA53" s="20">
        <v>5.9302781082475426E-3</v>
      </c>
      <c r="AB53" s="17">
        <v>11.288265785364811</v>
      </c>
      <c r="AC53" s="20">
        <v>2.2588384249804253E-2</v>
      </c>
      <c r="AD53" s="17">
        <v>2.3470992095988921</v>
      </c>
      <c r="AE53" s="20">
        <v>4.5391490454116813E-2</v>
      </c>
      <c r="AF53" s="17">
        <v>0.49472243511396341</v>
      </c>
      <c r="AG53" s="20">
        <v>1.7487349691921356E-2</v>
      </c>
      <c r="AH53" s="17">
        <v>0.22783155593016452</v>
      </c>
      <c r="AI53" s="20">
        <v>7.01987755185345E-3</v>
      </c>
      <c r="AJ53" s="16">
        <v>131.88337007441527</v>
      </c>
      <c r="AK53" s="21">
        <v>16.486476326262505</v>
      </c>
      <c r="AL53" s="16">
        <v>595.48780265425592</v>
      </c>
      <c r="AM53" s="21">
        <v>18.6441276133021</v>
      </c>
      <c r="AN53" s="21"/>
      <c r="AO53" s="16"/>
      <c r="AP53" s="16"/>
      <c r="AQ53" s="21"/>
      <c r="AR53" s="17">
        <v>98.875241000000017</v>
      </c>
      <c r="AS53" s="17">
        <v>4.5152607361963195</v>
      </c>
      <c r="AT53" s="16">
        <v>923.18359052090682</v>
      </c>
      <c r="AU53" s="22" t="s">
        <v>178</v>
      </c>
      <c r="AV53" s="29" t="s">
        <v>178</v>
      </c>
      <c r="AW53" s="25" t="s">
        <v>178</v>
      </c>
      <c r="AX53" s="25" t="s">
        <v>178</v>
      </c>
      <c r="AY53" s="26" t="s">
        <v>178</v>
      </c>
      <c r="AZ53" s="25" t="s">
        <v>178</v>
      </c>
      <c r="BA53" s="26" t="s">
        <v>178</v>
      </c>
      <c r="BB53" s="24" t="s">
        <v>178</v>
      </c>
      <c r="BC53" s="27" t="s">
        <v>178</v>
      </c>
      <c r="BD53" s="63">
        <v>48.894035713775523</v>
      </c>
      <c r="BE53" s="16">
        <v>1138.4993506513931</v>
      </c>
      <c r="BF53" s="16"/>
      <c r="BG53" s="17"/>
      <c r="BH53" s="40" t="s">
        <v>178</v>
      </c>
      <c r="BI53" s="28" t="s">
        <v>178</v>
      </c>
      <c r="BJ53" s="29" t="s">
        <v>178</v>
      </c>
      <c r="BK53" s="30" t="s">
        <v>178</v>
      </c>
      <c r="BL53" s="31" t="s">
        <v>178</v>
      </c>
      <c r="BM53" s="30" t="s">
        <v>178</v>
      </c>
      <c r="BN53" s="31" t="s">
        <v>178</v>
      </c>
      <c r="BO53" s="22">
        <v>2.717955538112522</v>
      </c>
      <c r="BP53" s="23">
        <v>2.9763352389388502</v>
      </c>
      <c r="BQ53" s="34">
        <v>49.923400000000001</v>
      </c>
      <c r="BR53" s="35">
        <v>2.3976799999999998</v>
      </c>
      <c r="BS53" s="35">
        <v>14.568199999999999</v>
      </c>
      <c r="BT53" s="35">
        <v>11.4129</v>
      </c>
      <c r="BU53" s="35">
        <v>6.1243299999999996</v>
      </c>
      <c r="BV53" s="35">
        <v>0.18038499999999999</v>
      </c>
      <c r="BW53" s="35">
        <v>11.161300000000001</v>
      </c>
      <c r="BX53" s="35">
        <v>2.3207</v>
      </c>
      <c r="BY53" s="35">
        <v>0.48915799999999998</v>
      </c>
      <c r="BZ53" s="35">
        <v>0.225269</v>
      </c>
      <c r="CA53" s="36">
        <v>130.4</v>
      </c>
      <c r="CB53" s="36">
        <v>588.79</v>
      </c>
      <c r="CC53" s="36"/>
      <c r="CD53" s="36"/>
      <c r="CE53" s="37">
        <v>98.875200000000007</v>
      </c>
      <c r="CF53" s="66">
        <v>4</v>
      </c>
    </row>
    <row r="54" spans="1:84" s="59" customFormat="1" ht="13" customHeight="1" x14ac:dyDescent="0.35">
      <c r="A54" s="41" t="s">
        <v>233</v>
      </c>
      <c r="B54" s="42">
        <v>8</v>
      </c>
      <c r="C54" s="42" t="s">
        <v>131</v>
      </c>
      <c r="D54" s="43">
        <v>43313</v>
      </c>
      <c r="E54" s="44">
        <v>90</v>
      </c>
      <c r="F54" s="45">
        <v>1.2</v>
      </c>
      <c r="G54" s="125" t="s">
        <v>180</v>
      </c>
      <c r="H54" s="46" t="s">
        <v>178</v>
      </c>
      <c r="I54" s="2" t="s">
        <v>178</v>
      </c>
      <c r="J54" s="47" t="s">
        <v>178</v>
      </c>
      <c r="K54" s="3" t="s">
        <v>178</v>
      </c>
      <c r="L54" s="60" t="s">
        <v>178</v>
      </c>
      <c r="M54" s="10" t="s">
        <v>178</v>
      </c>
      <c r="N54" s="49" t="s">
        <v>178</v>
      </c>
      <c r="O54" s="49">
        <v>81.109767264987255</v>
      </c>
      <c r="P54" s="11">
        <v>50.57036264532163</v>
      </c>
      <c r="Q54" s="8">
        <v>0.18553608639854119</v>
      </c>
      <c r="R54" s="45">
        <v>2.5051033745262634</v>
      </c>
      <c r="S54" s="8">
        <v>2.9630112203559194E-2</v>
      </c>
      <c r="T54" s="45">
        <v>14.827742474679326</v>
      </c>
      <c r="U54" s="8">
        <v>8.6380793115341373E-2</v>
      </c>
      <c r="V54" s="45">
        <v>10.610880452437884</v>
      </c>
      <c r="W54" s="8">
        <v>0.16560507230924332</v>
      </c>
      <c r="X54" s="45">
        <v>6.706405686207999</v>
      </c>
      <c r="Y54" s="8">
        <v>1.7944463822700468E-2</v>
      </c>
      <c r="Z54" s="45">
        <v>0.17849755073914342</v>
      </c>
      <c r="AA54" s="8">
        <v>6.0521201056063234E-3</v>
      </c>
      <c r="AB54" s="45">
        <v>11.001978589637758</v>
      </c>
      <c r="AC54" s="8">
        <v>2.270214274057393E-2</v>
      </c>
      <c r="AD54" s="45">
        <v>2.7855491113089359</v>
      </c>
      <c r="AE54" s="8">
        <v>4.7043467611429829E-2</v>
      </c>
      <c r="AF54" s="45">
        <v>0.52882463450269979</v>
      </c>
      <c r="AG54" s="8">
        <v>1.7044493912193065E-2</v>
      </c>
      <c r="AH54" s="45">
        <v>0.26160966448912926</v>
      </c>
      <c r="AI54" s="8">
        <v>6.9660636631171877E-3</v>
      </c>
      <c r="AJ54" s="44">
        <v>112.92820859829204</v>
      </c>
      <c r="AK54" s="50">
        <v>16.768257981925995</v>
      </c>
      <c r="AL54" s="44">
        <v>117.52995289397884</v>
      </c>
      <c r="AM54" s="50">
        <v>16.982255483509682</v>
      </c>
      <c r="AN54" s="50"/>
      <c r="AO54" s="44"/>
      <c r="AP54" s="44"/>
      <c r="AQ54" s="50"/>
      <c r="AR54" s="45">
        <v>99.744786000000005</v>
      </c>
      <c r="AS54" s="45">
        <v>1.0407492897727273</v>
      </c>
      <c r="AT54" s="44">
        <v>790.49746018804433</v>
      </c>
      <c r="AU54" s="12" t="s">
        <v>178</v>
      </c>
      <c r="AV54" s="9" t="s">
        <v>178</v>
      </c>
      <c r="AW54" s="47" t="s">
        <v>178</v>
      </c>
      <c r="AX54" s="47" t="s">
        <v>178</v>
      </c>
      <c r="AY54" s="51" t="s">
        <v>178</v>
      </c>
      <c r="AZ54" s="47" t="s">
        <v>178</v>
      </c>
      <c r="BA54" s="51" t="s">
        <v>178</v>
      </c>
      <c r="BB54" s="49" t="s">
        <v>178</v>
      </c>
      <c r="BC54" s="52" t="s">
        <v>178</v>
      </c>
      <c r="BD54" s="13">
        <v>52.981766514237172</v>
      </c>
      <c r="BE54" s="44">
        <v>1148.7987542927808</v>
      </c>
      <c r="BF54" s="44"/>
      <c r="BG54" s="45"/>
      <c r="BH54" s="7" t="s">
        <v>178</v>
      </c>
      <c r="BI54" s="10" t="s">
        <v>178</v>
      </c>
      <c r="BJ54" s="9" t="s">
        <v>178</v>
      </c>
      <c r="BK54" s="53" t="s">
        <v>178</v>
      </c>
      <c r="BL54" s="54" t="s">
        <v>178</v>
      </c>
      <c r="BM54" s="53" t="s">
        <v>178</v>
      </c>
      <c r="BN54" s="54" t="s">
        <v>178</v>
      </c>
      <c r="BO54" s="12">
        <v>2.7009399799622651</v>
      </c>
      <c r="BP54" s="55">
        <v>2.9626476533872301</v>
      </c>
      <c r="BQ54" s="32">
        <v>50.441299999999998</v>
      </c>
      <c r="BR54" s="56">
        <v>2.49871</v>
      </c>
      <c r="BS54" s="56">
        <v>14.789899999999999</v>
      </c>
      <c r="BT54" s="56">
        <v>10.5838</v>
      </c>
      <c r="BU54" s="56">
        <v>6.6892899999999997</v>
      </c>
      <c r="BV54" s="56">
        <v>0.17804200000000001</v>
      </c>
      <c r="BW54" s="56">
        <v>10.9739</v>
      </c>
      <c r="BX54" s="56">
        <v>2.7784399999999998</v>
      </c>
      <c r="BY54" s="56">
        <v>0.52747500000000003</v>
      </c>
      <c r="BZ54" s="56">
        <v>0.26094200000000001</v>
      </c>
      <c r="CA54" s="57">
        <v>112.64</v>
      </c>
      <c r="CB54" s="57">
        <v>117.23</v>
      </c>
      <c r="CC54" s="57"/>
      <c r="CD54" s="57"/>
      <c r="CE54" s="33">
        <v>99.744799999999998</v>
      </c>
      <c r="CF54" s="58">
        <v>4</v>
      </c>
    </row>
    <row r="55" spans="1:84" s="59" customFormat="1" ht="13" customHeight="1" x14ac:dyDescent="0.35">
      <c r="A55" s="41" t="s">
        <v>234</v>
      </c>
      <c r="B55" s="42">
        <v>8</v>
      </c>
      <c r="C55" s="42" t="s">
        <v>131</v>
      </c>
      <c r="D55" s="43">
        <v>43313</v>
      </c>
      <c r="E55" s="44">
        <v>90</v>
      </c>
      <c r="F55" s="45">
        <v>1.2</v>
      </c>
      <c r="G55" s="125" t="s">
        <v>180</v>
      </c>
      <c r="H55" s="46" t="s">
        <v>178</v>
      </c>
      <c r="I55" s="2" t="s">
        <v>178</v>
      </c>
      <c r="J55" s="47" t="s">
        <v>178</v>
      </c>
      <c r="K55" s="3" t="s">
        <v>178</v>
      </c>
      <c r="L55" s="60" t="s">
        <v>178</v>
      </c>
      <c r="M55" s="10" t="s">
        <v>178</v>
      </c>
      <c r="N55" s="49" t="s">
        <v>178</v>
      </c>
      <c r="O55" s="49">
        <v>80.044433602183005</v>
      </c>
      <c r="P55" s="11">
        <v>50.661181883977534</v>
      </c>
      <c r="Q55" s="8">
        <v>0.19293247235693278</v>
      </c>
      <c r="R55" s="45">
        <v>2.5405173919626436</v>
      </c>
      <c r="S55" s="8">
        <v>2.9744377625098635E-2</v>
      </c>
      <c r="T55" s="45">
        <v>14.876905466313179</v>
      </c>
      <c r="U55" s="8">
        <v>8.9873022381599207E-2</v>
      </c>
      <c r="V55" s="45">
        <v>10.851444524322797</v>
      </c>
      <c r="W55" s="8">
        <v>0.17402136040320743</v>
      </c>
      <c r="X55" s="45">
        <v>6.4070363025296455</v>
      </c>
      <c r="Y55" s="8">
        <v>1.7623642546279222E-2</v>
      </c>
      <c r="Z55" s="45">
        <v>0.18079681322539901</v>
      </c>
      <c r="AA55" s="8">
        <v>6.0823483108475504E-3</v>
      </c>
      <c r="AB55" s="45">
        <v>11.052116665915284</v>
      </c>
      <c r="AC55" s="8">
        <v>2.2829804790947907E-2</v>
      </c>
      <c r="AD55" s="45">
        <v>2.6149286823125903</v>
      </c>
      <c r="AE55" s="8">
        <v>4.7566075717002484E-2</v>
      </c>
      <c r="AF55" s="45">
        <v>0.52670529105479347</v>
      </c>
      <c r="AG55" s="8">
        <v>1.7371951921156516E-2</v>
      </c>
      <c r="AH55" s="45">
        <v>0.25982750154033796</v>
      </c>
      <c r="AI55" s="8">
        <v>7.0396883784834543E-3</v>
      </c>
      <c r="AJ55" s="44">
        <v>132.78496817604434</v>
      </c>
      <c r="AK55" s="50">
        <v>16.975363116593687</v>
      </c>
      <c r="AL55" s="44">
        <v>152.60980028203576</v>
      </c>
      <c r="AM55" s="50">
        <v>17.4695490578852</v>
      </c>
      <c r="AN55" s="50"/>
      <c r="AO55" s="44"/>
      <c r="AP55" s="44"/>
      <c r="AQ55" s="50"/>
      <c r="AR55" s="45">
        <v>99.017231999999993</v>
      </c>
      <c r="AS55" s="45">
        <v>1.1493002738059022</v>
      </c>
      <c r="AT55" s="44">
        <v>929.49477723231053</v>
      </c>
      <c r="AU55" s="12" t="s">
        <v>178</v>
      </c>
      <c r="AV55" s="9" t="s">
        <v>178</v>
      </c>
      <c r="AW55" s="47" t="s">
        <v>178</v>
      </c>
      <c r="AX55" s="47" t="s">
        <v>178</v>
      </c>
      <c r="AY55" s="51" t="s">
        <v>178</v>
      </c>
      <c r="AZ55" s="47" t="s">
        <v>178</v>
      </c>
      <c r="BA55" s="51" t="s">
        <v>178</v>
      </c>
      <c r="BB55" s="49" t="s">
        <v>178</v>
      </c>
      <c r="BC55" s="52" t="s">
        <v>178</v>
      </c>
      <c r="BD55" s="13">
        <v>51.282911987709802</v>
      </c>
      <c r="BE55" s="44">
        <v>1142.7814296808458</v>
      </c>
      <c r="BF55" s="44"/>
      <c r="BG55" s="45"/>
      <c r="BH55" s="7" t="s">
        <v>178</v>
      </c>
      <c r="BI55" s="10" t="s">
        <v>178</v>
      </c>
      <c r="BJ55" s="9" t="s">
        <v>178</v>
      </c>
      <c r="BK55" s="53" t="s">
        <v>178</v>
      </c>
      <c r="BL55" s="54" t="s">
        <v>178</v>
      </c>
      <c r="BM55" s="53" t="s">
        <v>178</v>
      </c>
      <c r="BN55" s="54" t="s">
        <v>178</v>
      </c>
      <c r="BO55" s="12">
        <v>2.7032436388930479</v>
      </c>
      <c r="BP55" s="55">
        <v>2.9629037319403291</v>
      </c>
      <c r="BQ55" s="32">
        <v>50.1633</v>
      </c>
      <c r="BR55" s="56">
        <v>2.5155500000000002</v>
      </c>
      <c r="BS55" s="56">
        <v>14.730700000000001</v>
      </c>
      <c r="BT55" s="56">
        <v>10.7448</v>
      </c>
      <c r="BU55" s="56">
        <v>6.3440700000000003</v>
      </c>
      <c r="BV55" s="56">
        <v>0.17902000000000001</v>
      </c>
      <c r="BW55" s="56">
        <v>10.9435</v>
      </c>
      <c r="BX55" s="56">
        <v>2.5892300000000001</v>
      </c>
      <c r="BY55" s="56">
        <v>0.52152900000000002</v>
      </c>
      <c r="BZ55" s="56">
        <v>0.257274</v>
      </c>
      <c r="CA55" s="57">
        <v>131.47999999999999</v>
      </c>
      <c r="CB55" s="57">
        <v>151.10999999999999</v>
      </c>
      <c r="CC55" s="57"/>
      <c r="CD55" s="57"/>
      <c r="CE55" s="33">
        <v>99.017099999999999</v>
      </c>
      <c r="CF55" s="58">
        <v>4</v>
      </c>
    </row>
    <row r="56" spans="1:84" s="59" customFormat="1" ht="13" customHeight="1" x14ac:dyDescent="0.35">
      <c r="A56" s="65" t="s">
        <v>235</v>
      </c>
      <c r="B56" s="14">
        <v>8</v>
      </c>
      <c r="C56" s="14" t="s">
        <v>131</v>
      </c>
      <c r="D56" s="15">
        <v>43313</v>
      </c>
      <c r="E56" s="16">
        <v>90</v>
      </c>
      <c r="F56" s="17">
        <v>1.2</v>
      </c>
      <c r="G56" s="126" t="s">
        <v>180</v>
      </c>
      <c r="H56" s="18" t="s">
        <v>178</v>
      </c>
      <c r="I56" s="4" t="s">
        <v>178</v>
      </c>
      <c r="J56" s="25" t="s">
        <v>178</v>
      </c>
      <c r="K56" s="5" t="s">
        <v>178</v>
      </c>
      <c r="L56" s="1" t="s">
        <v>178</v>
      </c>
      <c r="M56" s="28" t="s">
        <v>178</v>
      </c>
      <c r="N56" s="24" t="s">
        <v>178</v>
      </c>
      <c r="O56" s="24">
        <v>80.357062042718411</v>
      </c>
      <c r="P56" s="19">
        <v>50.626131000689256</v>
      </c>
      <c r="Q56" s="20">
        <v>0.19260407782426223</v>
      </c>
      <c r="R56" s="17">
        <v>2.4743482143448521</v>
      </c>
      <c r="S56" s="20">
        <v>2.8603960227469357E-2</v>
      </c>
      <c r="T56" s="17">
        <v>14.882447598079517</v>
      </c>
      <c r="U56" s="20">
        <v>8.9780151029126454E-2</v>
      </c>
      <c r="V56" s="17">
        <v>11.088379225166523</v>
      </c>
      <c r="W56" s="20">
        <v>0.17555232873075893</v>
      </c>
      <c r="X56" s="17">
        <v>6.6771053541278453</v>
      </c>
      <c r="Y56" s="20">
        <v>1.7281884390714316E-2</v>
      </c>
      <c r="Z56" s="17">
        <v>0.18010651535918237</v>
      </c>
      <c r="AA56" s="20">
        <v>5.856379474722246E-3</v>
      </c>
      <c r="AB56" s="17">
        <v>10.987417467286026</v>
      </c>
      <c r="AC56" s="20">
        <v>2.1888034336580493E-2</v>
      </c>
      <c r="AD56" s="17">
        <v>2.3360819425356274</v>
      </c>
      <c r="AE56" s="20">
        <v>4.5111377567722738E-2</v>
      </c>
      <c r="AF56" s="17">
        <v>0.48172649558436759</v>
      </c>
      <c r="AG56" s="20">
        <v>1.695181086166522E-2</v>
      </c>
      <c r="AH56" s="17">
        <v>0.24807904401717235</v>
      </c>
      <c r="AI56" s="20">
        <v>6.8216527444798034E-3</v>
      </c>
      <c r="AJ56" s="16">
        <v>78.887068445609501</v>
      </c>
      <c r="AK56" s="21">
        <v>16.725241816495895</v>
      </c>
      <c r="AL56" s="16">
        <v>102.88435965070492</v>
      </c>
      <c r="AM56" s="21">
        <v>16.509956077508271</v>
      </c>
      <c r="AN56" s="21"/>
      <c r="AO56" s="16"/>
      <c r="AP56" s="16"/>
      <c r="AQ56" s="21"/>
      <c r="AR56" s="17">
        <v>99.344545999999994</v>
      </c>
      <c r="AS56" s="17">
        <v>1.3041980349623579</v>
      </c>
      <c r="AT56" s="16">
        <v>552.20947911926646</v>
      </c>
      <c r="AU56" s="22" t="s">
        <v>178</v>
      </c>
      <c r="AV56" s="29" t="s">
        <v>178</v>
      </c>
      <c r="AW56" s="25" t="s">
        <v>178</v>
      </c>
      <c r="AX56" s="25" t="s">
        <v>178</v>
      </c>
      <c r="AY56" s="26" t="s">
        <v>178</v>
      </c>
      <c r="AZ56" s="25" t="s">
        <v>178</v>
      </c>
      <c r="BA56" s="26" t="s">
        <v>178</v>
      </c>
      <c r="BB56" s="24" t="s">
        <v>178</v>
      </c>
      <c r="BC56" s="27" t="s">
        <v>178</v>
      </c>
      <c r="BD56" s="63">
        <v>51.774655814958273</v>
      </c>
      <c r="BE56" s="16">
        <v>1148.2098176179697</v>
      </c>
      <c r="BF56" s="16"/>
      <c r="BG56" s="17"/>
      <c r="BH56" s="40" t="s">
        <v>178</v>
      </c>
      <c r="BI56" s="28" t="s">
        <v>178</v>
      </c>
      <c r="BJ56" s="29" t="s">
        <v>178</v>
      </c>
      <c r="BK56" s="30" t="s">
        <v>178</v>
      </c>
      <c r="BL56" s="31" t="s">
        <v>178</v>
      </c>
      <c r="BM56" s="30" t="s">
        <v>178</v>
      </c>
      <c r="BN56" s="31" t="s">
        <v>178</v>
      </c>
      <c r="BO56" s="22">
        <v>2.710027398574955</v>
      </c>
      <c r="BP56" s="23">
        <v>2.9693557201740362</v>
      </c>
      <c r="BQ56" s="34">
        <v>50.2943</v>
      </c>
      <c r="BR56" s="35">
        <v>2.4581300000000001</v>
      </c>
      <c r="BS56" s="35">
        <v>14.7849</v>
      </c>
      <c r="BT56" s="35">
        <v>11.015700000000001</v>
      </c>
      <c r="BU56" s="35">
        <v>6.6333399999999996</v>
      </c>
      <c r="BV56" s="35">
        <v>0.178926</v>
      </c>
      <c r="BW56" s="35">
        <v>10.9154</v>
      </c>
      <c r="BX56" s="35">
        <v>2.32077</v>
      </c>
      <c r="BY56" s="35">
        <v>0.47856900000000002</v>
      </c>
      <c r="BZ56" s="35">
        <v>0.24645300000000001</v>
      </c>
      <c r="CA56" s="36">
        <v>78.37</v>
      </c>
      <c r="CB56" s="36">
        <v>102.21</v>
      </c>
      <c r="CC56" s="36"/>
      <c r="CD56" s="36"/>
      <c r="CE56" s="37">
        <v>99.344499999999996</v>
      </c>
      <c r="CF56" s="66">
        <v>4</v>
      </c>
    </row>
  </sheetData>
  <conditionalFormatting sqref="V1:V1048576">
    <cfRule type="cellIs" dxfId="16" priority="1" operator="greaterThan">
      <formula>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83E0-A28E-4870-BA4A-C1D37360C361}">
  <dimension ref="A1:GQ155"/>
  <sheetViews>
    <sheetView topLeftCell="GC2" zoomScale="86" workbookViewId="0">
      <selection activeCell="GP1" sqref="GP1"/>
    </sheetView>
  </sheetViews>
  <sheetFormatPr defaultRowHeight="14.5" x14ac:dyDescent="0.35"/>
  <cols>
    <col min="1" max="1" width="17.54296875" style="162" customWidth="1"/>
    <col min="2" max="2" width="18.81640625" style="162" customWidth="1"/>
    <col min="3" max="3" width="44.453125" style="163" customWidth="1"/>
    <col min="4" max="15" width="8.90625" style="154" customWidth="1"/>
    <col min="16" max="16" width="16.08984375" style="154" customWidth="1"/>
    <col min="17" max="17" width="22" style="154" customWidth="1"/>
    <col min="18" max="18" width="8.90625" style="154" customWidth="1"/>
    <col min="19" max="19" width="44.453125" style="163" customWidth="1"/>
    <col min="20" max="20" width="18.81640625" style="155" customWidth="1"/>
    <col min="21" max="32" width="8.90625" style="155" customWidth="1"/>
    <col min="33" max="33" width="24" style="155" customWidth="1"/>
    <col min="34" max="34" width="43.6328125" style="163" customWidth="1"/>
    <col min="35" max="35" width="19.453125" style="157" customWidth="1"/>
    <col min="36" max="51" width="8.90625" style="157" customWidth="1"/>
    <col min="52" max="52" width="18.81640625" style="163" customWidth="1"/>
    <col min="53" max="65" width="8.90625" style="164" customWidth="1"/>
    <col min="66" max="66" width="22.90625" style="163" customWidth="1"/>
    <col min="67" max="181" width="8.90625" style="166" customWidth="1"/>
    <col min="197" max="197" width="18.54296875" customWidth="1"/>
  </cols>
  <sheetData>
    <row r="1" spans="1:199" ht="81" customHeight="1" x14ac:dyDescent="0.35">
      <c r="A1" s="152" t="s">
        <v>257</v>
      </c>
      <c r="B1" s="152" t="s">
        <v>258</v>
      </c>
      <c r="C1" s="153" t="s">
        <v>259</v>
      </c>
      <c r="D1" s="154" t="s">
        <v>260</v>
      </c>
      <c r="E1" s="154" t="s">
        <v>261</v>
      </c>
      <c r="F1" s="154" t="s">
        <v>262</v>
      </c>
      <c r="G1" s="154" t="s">
        <v>263</v>
      </c>
      <c r="H1" s="154" t="s">
        <v>264</v>
      </c>
      <c r="I1" s="154" t="s">
        <v>265</v>
      </c>
      <c r="J1" s="154" t="s">
        <v>266</v>
      </c>
      <c r="K1" s="154" t="s">
        <v>267</v>
      </c>
      <c r="L1" s="154" t="s">
        <v>268</v>
      </c>
      <c r="M1" s="154" t="s">
        <v>269</v>
      </c>
      <c r="N1" s="154" t="s">
        <v>270</v>
      </c>
      <c r="O1" s="154" t="s">
        <v>271</v>
      </c>
      <c r="P1" s="154" t="s">
        <v>272</v>
      </c>
      <c r="Q1" s="154" t="s">
        <v>273</v>
      </c>
      <c r="R1" s="154" t="s">
        <v>274</v>
      </c>
      <c r="S1" s="153" t="s">
        <v>275</v>
      </c>
      <c r="T1" s="155" t="s">
        <v>276</v>
      </c>
      <c r="U1" s="155" t="s">
        <v>277</v>
      </c>
      <c r="V1" s="155" t="s">
        <v>278</v>
      </c>
      <c r="W1" s="155" t="s">
        <v>279</v>
      </c>
      <c r="X1" s="155" t="s">
        <v>280</v>
      </c>
      <c r="Y1" s="155" t="s">
        <v>281</v>
      </c>
      <c r="Z1" s="155" t="s">
        <v>282</v>
      </c>
      <c r="AA1" s="155" t="s">
        <v>283</v>
      </c>
      <c r="AB1" s="155" t="s">
        <v>284</v>
      </c>
      <c r="AC1" s="155" t="s">
        <v>285</v>
      </c>
      <c r="AD1" s="155" t="s">
        <v>286</v>
      </c>
      <c r="AE1" s="155" t="s">
        <v>287</v>
      </c>
      <c r="AF1" s="155" t="s">
        <v>288</v>
      </c>
      <c r="AG1" s="155" t="s">
        <v>289</v>
      </c>
      <c r="AH1" s="156" t="s">
        <v>290</v>
      </c>
      <c r="AI1" s="157" t="s">
        <v>291</v>
      </c>
      <c r="AJ1" s="157" t="s">
        <v>292</v>
      </c>
      <c r="AK1" s="157" t="s">
        <v>293</v>
      </c>
      <c r="AL1" s="157" t="s">
        <v>294</v>
      </c>
      <c r="AM1" s="157" t="s">
        <v>295</v>
      </c>
      <c r="AN1" s="157" t="s">
        <v>296</v>
      </c>
      <c r="AO1" s="157" t="s">
        <v>297</v>
      </c>
      <c r="AP1" s="157" t="s">
        <v>298</v>
      </c>
      <c r="AQ1" s="157" t="s">
        <v>299</v>
      </c>
      <c r="AR1" s="157" t="s">
        <v>300</v>
      </c>
      <c r="AS1" s="157" t="s">
        <v>301</v>
      </c>
      <c r="AT1" s="157" t="s">
        <v>302</v>
      </c>
      <c r="AU1" s="157" t="s">
        <v>303</v>
      </c>
      <c r="AV1" s="157" t="s">
        <v>304</v>
      </c>
      <c r="AW1" s="157" t="s">
        <v>305</v>
      </c>
      <c r="AX1" s="158" t="s">
        <v>306</v>
      </c>
      <c r="AY1" s="158" t="s">
        <v>307</v>
      </c>
      <c r="AZ1" s="153" t="s">
        <v>308</v>
      </c>
      <c r="BA1" s="159" t="s">
        <v>309</v>
      </c>
      <c r="BB1" s="159" t="s">
        <v>310</v>
      </c>
      <c r="BC1" s="159" t="s">
        <v>311</v>
      </c>
      <c r="BD1" s="159" t="s">
        <v>312</v>
      </c>
      <c r="BE1" s="159" t="s">
        <v>313</v>
      </c>
      <c r="BF1" s="159" t="s">
        <v>314</v>
      </c>
      <c r="BG1" s="159" t="s">
        <v>315</v>
      </c>
      <c r="BH1" s="159" t="s">
        <v>316</v>
      </c>
      <c r="BI1" s="159" t="s">
        <v>317</v>
      </c>
      <c r="BJ1" s="159" t="s">
        <v>318</v>
      </c>
      <c r="BK1" s="159" t="s">
        <v>319</v>
      </c>
      <c r="BL1" s="159" t="s">
        <v>320</v>
      </c>
      <c r="BM1" s="159" t="s">
        <v>321</v>
      </c>
      <c r="BN1" s="160" t="s">
        <v>322</v>
      </c>
      <c r="BO1" s="161" t="s">
        <v>323</v>
      </c>
      <c r="BP1" s="161" t="s">
        <v>324</v>
      </c>
      <c r="BQ1" s="161" t="s">
        <v>325</v>
      </c>
      <c r="BR1" s="161" t="s">
        <v>326</v>
      </c>
      <c r="BS1" s="161" t="s">
        <v>327</v>
      </c>
      <c r="BT1" s="161" t="s">
        <v>328</v>
      </c>
      <c r="BU1" s="161" t="s">
        <v>329</v>
      </c>
      <c r="BV1" s="161" t="s">
        <v>330</v>
      </c>
      <c r="BW1" s="161" t="s">
        <v>331</v>
      </c>
      <c r="BX1" s="161" t="s">
        <v>332</v>
      </c>
      <c r="BY1" s="161" t="s">
        <v>333</v>
      </c>
      <c r="BZ1" s="161" t="s">
        <v>334</v>
      </c>
      <c r="CA1" s="161" t="s">
        <v>335</v>
      </c>
      <c r="CB1" s="161" t="s">
        <v>336</v>
      </c>
      <c r="CC1" s="161" t="s">
        <v>337</v>
      </c>
      <c r="CD1" s="161" t="s">
        <v>338</v>
      </c>
      <c r="CE1" s="161" t="s">
        <v>339</v>
      </c>
      <c r="CF1" s="161" t="s">
        <v>340</v>
      </c>
      <c r="CG1" s="161" t="s">
        <v>341</v>
      </c>
      <c r="CH1" s="161" t="s">
        <v>342</v>
      </c>
      <c r="CI1" s="161" t="s">
        <v>343</v>
      </c>
      <c r="CJ1" s="161" t="s">
        <v>344</v>
      </c>
      <c r="CK1" s="161" t="s">
        <v>345</v>
      </c>
      <c r="CL1" s="161" t="s">
        <v>346</v>
      </c>
      <c r="CM1" s="161" t="s">
        <v>347</v>
      </c>
      <c r="CN1" s="161" t="s">
        <v>348</v>
      </c>
      <c r="CO1" s="161" t="s">
        <v>349</v>
      </c>
      <c r="CP1" s="161" t="s">
        <v>350</v>
      </c>
      <c r="CQ1" s="161" t="s">
        <v>351</v>
      </c>
      <c r="CR1" s="161" t="s">
        <v>352</v>
      </c>
      <c r="CS1" s="161" t="s">
        <v>353</v>
      </c>
      <c r="CT1" s="161" t="s">
        <v>354</v>
      </c>
      <c r="CU1" s="161" t="s">
        <v>355</v>
      </c>
      <c r="CV1" s="161" t="s">
        <v>356</v>
      </c>
      <c r="CW1" s="161" t="s">
        <v>357</v>
      </c>
      <c r="CX1" s="161" t="s">
        <v>358</v>
      </c>
      <c r="CY1" s="161" t="s">
        <v>359</v>
      </c>
      <c r="CZ1" s="161" t="s">
        <v>360</v>
      </c>
      <c r="DA1" s="161" t="s">
        <v>361</v>
      </c>
      <c r="DB1" s="161" t="s">
        <v>362</v>
      </c>
      <c r="DC1" s="161" t="s">
        <v>363</v>
      </c>
      <c r="DD1" s="161" t="s">
        <v>364</v>
      </c>
      <c r="DE1" s="161" t="s">
        <v>365</v>
      </c>
      <c r="DF1" s="161" t="s">
        <v>366</v>
      </c>
      <c r="DG1" s="161" t="s">
        <v>367</v>
      </c>
      <c r="DH1" s="161" t="s">
        <v>368</v>
      </c>
      <c r="DI1" s="161" t="s">
        <v>369</v>
      </c>
      <c r="DJ1" s="161" t="s">
        <v>370</v>
      </c>
      <c r="DK1" s="161" t="s">
        <v>371</v>
      </c>
      <c r="DL1" s="161" t="s">
        <v>372</v>
      </c>
      <c r="DM1" s="161" t="s">
        <v>373</v>
      </c>
      <c r="DN1" s="161" t="s">
        <v>374</v>
      </c>
      <c r="DO1" s="161" t="s">
        <v>375</v>
      </c>
      <c r="DP1" s="161" t="s">
        <v>376</v>
      </c>
      <c r="DQ1" s="161" t="s">
        <v>377</v>
      </c>
      <c r="DR1" s="161" t="s">
        <v>378</v>
      </c>
      <c r="DS1" s="161" t="s">
        <v>379</v>
      </c>
      <c r="DT1" s="161" t="s">
        <v>380</v>
      </c>
      <c r="DU1" s="161" t="s">
        <v>381</v>
      </c>
      <c r="DV1" s="161" t="s">
        <v>382</v>
      </c>
      <c r="DW1" s="161" t="s">
        <v>383</v>
      </c>
      <c r="DX1" s="161" t="s">
        <v>384</v>
      </c>
      <c r="DY1" s="161" t="s">
        <v>385</v>
      </c>
      <c r="DZ1" s="161" t="s">
        <v>386</v>
      </c>
      <c r="EA1" s="161" t="s">
        <v>387</v>
      </c>
      <c r="EB1" s="161" t="s">
        <v>388</v>
      </c>
      <c r="EC1" s="161" t="s">
        <v>389</v>
      </c>
      <c r="ED1" s="161" t="s">
        <v>390</v>
      </c>
      <c r="EE1" s="161" t="s">
        <v>391</v>
      </c>
      <c r="EF1" s="161" t="s">
        <v>392</v>
      </c>
      <c r="EG1" s="161" t="s">
        <v>393</v>
      </c>
      <c r="EH1" s="161" t="s">
        <v>394</v>
      </c>
      <c r="EI1" s="161" t="s">
        <v>395</v>
      </c>
      <c r="EJ1" s="161" t="s">
        <v>396</v>
      </c>
      <c r="EK1" s="161" t="s">
        <v>397</v>
      </c>
      <c r="EL1" s="161" t="s">
        <v>398</v>
      </c>
      <c r="EM1" s="161" t="s">
        <v>399</v>
      </c>
      <c r="EN1" s="161" t="s">
        <v>400</v>
      </c>
      <c r="EO1" s="161" t="s">
        <v>401</v>
      </c>
      <c r="EP1" s="161" t="s">
        <v>402</v>
      </c>
      <c r="EQ1" s="161" t="s">
        <v>403</v>
      </c>
      <c r="ER1" s="161" t="s">
        <v>404</v>
      </c>
      <c r="ES1" s="161" t="s">
        <v>405</v>
      </c>
      <c r="ET1" s="161" t="s">
        <v>406</v>
      </c>
      <c r="EU1" s="161" t="s">
        <v>407</v>
      </c>
      <c r="EV1" s="161" t="s">
        <v>408</v>
      </c>
      <c r="EW1" s="161" t="s">
        <v>409</v>
      </c>
      <c r="EX1" s="161" t="s">
        <v>410</v>
      </c>
      <c r="EY1" s="161" t="s">
        <v>411</v>
      </c>
      <c r="EZ1" s="161" t="s">
        <v>412</v>
      </c>
      <c r="FA1" s="161" t="s">
        <v>413</v>
      </c>
      <c r="FB1" s="161" t="s">
        <v>414</v>
      </c>
      <c r="FC1" s="161" t="s">
        <v>415</v>
      </c>
      <c r="FD1" s="161" t="s">
        <v>416</v>
      </c>
      <c r="FE1" s="161" t="s">
        <v>417</v>
      </c>
      <c r="FF1" s="161" t="s">
        <v>418</v>
      </c>
      <c r="FG1" s="161" t="s">
        <v>419</v>
      </c>
      <c r="FH1" s="161" t="s">
        <v>420</v>
      </c>
      <c r="FI1" s="161" t="s">
        <v>421</v>
      </c>
      <c r="FJ1" s="161" t="s">
        <v>422</v>
      </c>
      <c r="FK1" s="161" t="s">
        <v>423</v>
      </c>
      <c r="FL1" s="161" t="s">
        <v>424</v>
      </c>
      <c r="FM1" s="161" t="s">
        <v>425</v>
      </c>
      <c r="FN1" s="161" t="s">
        <v>426</v>
      </c>
      <c r="FO1" s="161" t="s">
        <v>427</v>
      </c>
      <c r="FP1" s="161" t="s">
        <v>428</v>
      </c>
      <c r="FQ1" s="161" t="s">
        <v>429</v>
      </c>
      <c r="FR1" s="161" t="s">
        <v>430</v>
      </c>
      <c r="FS1" s="161" t="s">
        <v>431</v>
      </c>
      <c r="FT1" s="161" t="s">
        <v>432</v>
      </c>
      <c r="FU1" s="161" t="s">
        <v>433</v>
      </c>
      <c r="FV1" s="161" t="s">
        <v>434</v>
      </c>
      <c r="FW1" s="161" t="s">
        <v>435</v>
      </c>
      <c r="FX1" s="161" t="s">
        <v>436</v>
      </c>
      <c r="FY1" s="161" t="s">
        <v>437</v>
      </c>
      <c r="FZ1" s="161" t="s">
        <v>438</v>
      </c>
      <c r="GA1" s="161" t="s">
        <v>439</v>
      </c>
      <c r="GB1" s="161" t="s">
        <v>240</v>
      </c>
      <c r="GC1" s="161" t="s">
        <v>440</v>
      </c>
      <c r="GD1" s="161" t="s">
        <v>441</v>
      </c>
      <c r="GE1" s="161" t="s">
        <v>442</v>
      </c>
      <c r="GF1" s="161" t="s">
        <v>443</v>
      </c>
      <c r="GG1" s="161" t="s">
        <v>444</v>
      </c>
      <c r="GH1" s="161" t="s">
        <v>445</v>
      </c>
      <c r="GI1" s="161" t="s">
        <v>446</v>
      </c>
      <c r="GJ1" t="s">
        <v>447</v>
      </c>
      <c r="GK1" t="s">
        <v>448</v>
      </c>
      <c r="GL1" s="161" t="s">
        <v>449</v>
      </c>
      <c r="GO1" s="309" t="s">
        <v>1541</v>
      </c>
      <c r="GP1" s="311" t="s">
        <v>1542</v>
      </c>
    </row>
    <row r="2" spans="1:199" x14ac:dyDescent="0.35">
      <c r="A2" s="162" t="s">
        <v>450</v>
      </c>
      <c r="B2" s="162" t="s">
        <v>451</v>
      </c>
      <c r="D2" s="154">
        <v>2.7256999999999998</v>
      </c>
      <c r="E2" s="154">
        <v>13.8474</v>
      </c>
      <c r="F2" s="154">
        <v>0.34889999999999999</v>
      </c>
      <c r="G2" s="154">
        <v>10.1937</v>
      </c>
      <c r="H2" s="154">
        <v>0.69830000000000003</v>
      </c>
      <c r="I2" s="154">
        <v>3.3391999999999999</v>
      </c>
      <c r="J2" s="154">
        <v>51.387300000000003</v>
      </c>
      <c r="K2" s="154">
        <v>4.5951000000000004</v>
      </c>
      <c r="L2" s="154">
        <v>10.7378</v>
      </c>
      <c r="M2" s="154">
        <v>0.15390000000000001</v>
      </c>
      <c r="N2" s="154">
        <v>1361.27296</v>
      </c>
      <c r="O2" s="154">
        <v>176</v>
      </c>
      <c r="P2" s="154">
        <v>0.55811915987822402</v>
      </c>
      <c r="Q2" s="154">
        <v>269.67958287984698</v>
      </c>
      <c r="R2" s="154">
        <v>352.53397763846698</v>
      </c>
      <c r="T2" s="155">
        <v>4.6399999999999997</v>
      </c>
      <c r="U2" s="155">
        <v>2.6360000000000001</v>
      </c>
      <c r="V2" s="155">
        <v>13.391999999999999</v>
      </c>
      <c r="W2" s="155">
        <v>0.33700000000000002</v>
      </c>
      <c r="X2" s="155">
        <v>9.859</v>
      </c>
      <c r="Y2" s="155">
        <v>0.67500000000000004</v>
      </c>
      <c r="Z2" s="155">
        <v>3.2290000000000001</v>
      </c>
      <c r="AA2" s="155">
        <v>51.423000000000002</v>
      </c>
      <c r="AB2" s="155">
        <v>6.1909999999999998</v>
      </c>
      <c r="AC2" s="155">
        <v>11.396000000000001</v>
      </c>
      <c r="AD2" s="155">
        <v>0.14899999999999999</v>
      </c>
      <c r="AE2" s="155">
        <f>N2*AG2</f>
        <v>1300.9107033639143</v>
      </c>
      <c r="AF2" s="155">
        <f>O2*AG2</f>
        <v>168.19571865443424</v>
      </c>
      <c r="AG2" s="155">
        <f>1/(1+T2/100)</f>
        <v>0.95565749235474007</v>
      </c>
      <c r="AI2" s="157" t="str">
        <f t="shared" ref="AI2:AI65" si="0">A2</f>
        <v>LLD_LL1_80</v>
      </c>
      <c r="AJ2" s="157">
        <f t="shared" ref="AJ2:AJ65" si="1">AA2</f>
        <v>51.423000000000002</v>
      </c>
      <c r="AK2" s="157">
        <f t="shared" ref="AK2:AK65" si="2">Z2</f>
        <v>3.2290000000000001</v>
      </c>
      <c r="AL2" s="157">
        <f t="shared" ref="AL2:AL65" si="3">V2</f>
        <v>13.391999999999999</v>
      </c>
      <c r="AM2" s="157">
        <f t="shared" ref="AM2:AM65" si="4">AC2*0.85</f>
        <v>9.6866000000000003</v>
      </c>
      <c r="AN2" s="157">
        <f t="shared" ref="AN2:AN65" si="5">AC2*0.15*1.111111</f>
        <v>1.8993331434</v>
      </c>
      <c r="AO2" s="157">
        <f t="shared" ref="AO2:AO65" si="6">AD2</f>
        <v>0.14899999999999999</v>
      </c>
      <c r="AP2" s="157">
        <f t="shared" ref="AP2:AP65" si="7">AB2</f>
        <v>6.1909999999999998</v>
      </c>
      <c r="AQ2" s="157">
        <f t="shared" ref="AQ2:AQ65" si="8">X2</f>
        <v>9.859</v>
      </c>
      <c r="AR2" s="157">
        <f t="shared" ref="AR2:AR65" si="9">U2</f>
        <v>2.6360000000000001</v>
      </c>
      <c r="AS2" s="157">
        <f t="shared" ref="AS2:AS65" si="10">Y2</f>
        <v>0.67500000000000004</v>
      </c>
      <c r="AT2" s="157">
        <f t="shared" ref="AT2:AT65" si="11">W2</f>
        <v>0.33700000000000002</v>
      </c>
      <c r="AU2" s="157">
        <v>0.53337075676435797</v>
      </c>
      <c r="AV2" s="157">
        <f>Q2*AG2/10^4</f>
        <v>2.5772131391422686E-2</v>
      </c>
      <c r="AW2" s="157">
        <f t="shared" ref="AW2:AW65" si="12">20.1*AB2+1014</f>
        <v>1138.4391000000001</v>
      </c>
      <c r="AX2" s="157">
        <v>420</v>
      </c>
      <c r="AY2" s="157">
        <v>0.13278031179771979</v>
      </c>
      <c r="BA2" s="164">
        <v>40.676099999999998</v>
      </c>
      <c r="BB2" s="164">
        <v>39.503349999999998</v>
      </c>
      <c r="BC2" s="164">
        <v>19.94265</v>
      </c>
      <c r="BD2" s="164">
        <v>2.7050000000000001E-2</v>
      </c>
      <c r="BE2" s="164">
        <v>0.24615000000000001</v>
      </c>
      <c r="BF2" s="164">
        <v>0.2903</v>
      </c>
      <c r="BG2" s="164">
        <v>0.19134999999999999</v>
      </c>
      <c r="BL2" s="164">
        <v>100.87705</v>
      </c>
      <c r="BM2" s="164">
        <v>0.78428535813800704</v>
      </c>
      <c r="BO2" s="165" t="s">
        <v>452</v>
      </c>
      <c r="BP2" s="166">
        <v>40</v>
      </c>
      <c r="BQ2" s="166" t="s">
        <v>453</v>
      </c>
      <c r="BR2" s="166">
        <v>10</v>
      </c>
      <c r="BS2" s="166" t="s">
        <v>454</v>
      </c>
      <c r="BT2" s="166" t="s">
        <v>455</v>
      </c>
      <c r="BU2" s="166">
        <v>0.60836319444444398</v>
      </c>
      <c r="BV2" s="166">
        <v>17.745999999999999</v>
      </c>
      <c r="BW2" s="166">
        <v>28</v>
      </c>
      <c r="BX2" s="166" t="s">
        <v>456</v>
      </c>
      <c r="BY2" s="166">
        <v>1</v>
      </c>
      <c r="BZ2" s="166">
        <v>217000</v>
      </c>
      <c r="CA2" s="166">
        <v>14000</v>
      </c>
      <c r="CB2" s="166">
        <v>10.199999999999999</v>
      </c>
      <c r="CC2" s="166">
        <v>1</v>
      </c>
      <c r="CD2" s="166">
        <v>5.68</v>
      </c>
      <c r="CE2" s="166">
        <v>0.52</v>
      </c>
      <c r="CF2" s="166">
        <v>0.77</v>
      </c>
      <c r="CG2" s="166">
        <v>0.47</v>
      </c>
      <c r="CH2" s="166">
        <v>2.87</v>
      </c>
      <c r="CI2" s="166">
        <v>0.25</v>
      </c>
      <c r="CJ2" s="166">
        <v>5690</v>
      </c>
      <c r="CK2" s="166">
        <v>230</v>
      </c>
      <c r="CL2" s="166">
        <v>29.7</v>
      </c>
      <c r="CM2" s="166">
        <v>1.3</v>
      </c>
      <c r="CN2" s="166">
        <v>17620</v>
      </c>
      <c r="CO2" s="166">
        <v>610</v>
      </c>
      <c r="CP2" s="166">
        <v>361</v>
      </c>
      <c r="CQ2" s="166">
        <v>19</v>
      </c>
      <c r="CR2" s="166">
        <v>106</v>
      </c>
      <c r="CS2" s="166">
        <v>10</v>
      </c>
      <c r="CT2" s="166">
        <v>1300</v>
      </c>
      <c r="CU2" s="166">
        <v>95</v>
      </c>
      <c r="CV2" s="166">
        <v>86100</v>
      </c>
      <c r="CW2" s="166">
        <v>6800</v>
      </c>
      <c r="CX2" s="166">
        <v>36.299999999999997</v>
      </c>
      <c r="CY2" s="166">
        <v>2.8</v>
      </c>
      <c r="CZ2" s="166">
        <v>42.9</v>
      </c>
      <c r="DA2" s="166">
        <v>4.9000000000000004</v>
      </c>
      <c r="DB2" s="166">
        <v>175</v>
      </c>
      <c r="DC2" s="166">
        <v>14</v>
      </c>
      <c r="DD2" s="166">
        <v>127.2</v>
      </c>
      <c r="DE2" s="166">
        <v>7.3</v>
      </c>
      <c r="DF2" s="166">
        <v>23.8</v>
      </c>
      <c r="DG2" s="166">
        <v>1.4</v>
      </c>
      <c r="DH2" s="166">
        <v>2.0699999999999998</v>
      </c>
      <c r="DI2" s="166">
        <v>0.45</v>
      </c>
      <c r="DJ2" s="166">
        <v>13</v>
      </c>
      <c r="DK2" s="166">
        <v>0.77</v>
      </c>
      <c r="DL2" s="166">
        <v>392</v>
      </c>
      <c r="DM2" s="166">
        <v>14</v>
      </c>
      <c r="DN2" s="166">
        <v>29.6</v>
      </c>
      <c r="DO2" s="166">
        <v>1.4</v>
      </c>
      <c r="DP2" s="166">
        <v>186.1</v>
      </c>
      <c r="DQ2" s="166">
        <v>8.6999999999999993</v>
      </c>
      <c r="DR2" s="166">
        <v>19.399999999999999</v>
      </c>
      <c r="DS2" s="166">
        <v>1.2</v>
      </c>
      <c r="DT2" s="166">
        <v>1.21</v>
      </c>
      <c r="DU2" s="166">
        <v>0.23</v>
      </c>
      <c r="DV2" s="166">
        <v>0.38</v>
      </c>
      <c r="DW2" s="166">
        <v>0.2</v>
      </c>
      <c r="DX2" s="166">
        <v>0.13800000000000001</v>
      </c>
      <c r="DY2" s="166">
        <v>3.5999999999999997E-2</v>
      </c>
      <c r="DZ2" s="166">
        <v>2.34</v>
      </c>
      <c r="EA2" s="166">
        <v>0.34</v>
      </c>
      <c r="EB2" s="166">
        <v>6.8000000000000005E-2</v>
      </c>
      <c r="EC2" s="166">
        <v>0.04</v>
      </c>
      <c r="ED2" s="166">
        <v>0.14499999999999999</v>
      </c>
      <c r="EE2" s="166">
        <v>0.04</v>
      </c>
      <c r="EF2" s="166">
        <v>163</v>
      </c>
      <c r="EG2" s="166">
        <v>12</v>
      </c>
      <c r="EH2" s="166">
        <v>16.600000000000001</v>
      </c>
      <c r="EI2" s="166">
        <v>1.1000000000000001</v>
      </c>
      <c r="EJ2" s="166">
        <v>41.4</v>
      </c>
      <c r="EK2" s="166">
        <v>2.9</v>
      </c>
      <c r="EL2" s="166">
        <v>5.85</v>
      </c>
      <c r="EM2" s="166">
        <v>0.35</v>
      </c>
      <c r="EN2" s="166">
        <v>28.6</v>
      </c>
      <c r="EO2" s="166">
        <v>1.4</v>
      </c>
      <c r="EP2" s="166">
        <v>6.82</v>
      </c>
      <c r="EQ2" s="166">
        <v>0.6</v>
      </c>
      <c r="ER2" s="166">
        <v>2.23</v>
      </c>
      <c r="ES2" s="166">
        <v>0.19</v>
      </c>
      <c r="ET2" s="166">
        <v>7.09</v>
      </c>
      <c r="EU2" s="166">
        <v>0.75</v>
      </c>
      <c r="EV2" s="166">
        <v>1.19</v>
      </c>
      <c r="EW2" s="166">
        <v>0.15</v>
      </c>
      <c r="EX2" s="166">
        <v>6.15</v>
      </c>
      <c r="EY2" s="166">
        <v>0.5</v>
      </c>
      <c r="EZ2" s="166">
        <v>1.1299999999999999</v>
      </c>
      <c r="FA2" s="166">
        <v>0.12</v>
      </c>
      <c r="FB2" s="166">
        <v>2.79</v>
      </c>
      <c r="FC2" s="166">
        <v>0.33</v>
      </c>
      <c r="FD2" s="166">
        <v>0.432</v>
      </c>
      <c r="FE2" s="166">
        <v>7.8E-2</v>
      </c>
      <c r="FF2" s="166">
        <v>2.4700000000000002</v>
      </c>
      <c r="FG2" s="166">
        <v>0.31</v>
      </c>
      <c r="FH2" s="166">
        <v>0.38</v>
      </c>
      <c r="FI2" s="166">
        <v>5.6000000000000001E-2</v>
      </c>
      <c r="FJ2" s="166">
        <v>4.6500000000000004</v>
      </c>
      <c r="FK2" s="166">
        <v>0.56999999999999995</v>
      </c>
      <c r="FL2" s="166">
        <v>1.28</v>
      </c>
      <c r="FM2" s="166">
        <v>0.17</v>
      </c>
      <c r="FN2" s="166">
        <v>0.24099999999999999</v>
      </c>
      <c r="FO2" s="166">
        <v>8.4000000000000005E-2</v>
      </c>
      <c r="FP2" s="166">
        <v>0.02</v>
      </c>
      <c r="FQ2" s="166">
        <v>1.4E-2</v>
      </c>
      <c r="FR2" s="166">
        <v>1.48</v>
      </c>
      <c r="FS2" s="166">
        <v>0.16</v>
      </c>
      <c r="FT2" s="166">
        <v>4.2000000000000003E-2</v>
      </c>
      <c r="FU2" s="166">
        <v>1.6E-2</v>
      </c>
      <c r="FV2" s="166">
        <v>1.4</v>
      </c>
      <c r="FW2" s="166">
        <v>0.16</v>
      </c>
      <c r="FX2" s="166">
        <v>0.433</v>
      </c>
      <c r="FY2" s="166">
        <v>6.7000000000000004E-2</v>
      </c>
      <c r="GF2">
        <v>883.03141861554798</v>
      </c>
      <c r="GG2">
        <v>1076.5911016094899</v>
      </c>
      <c r="GM2">
        <f>Y2/H2</f>
        <v>0.96663325218387519</v>
      </c>
      <c r="GN2">
        <f>1/(1+T2/100)</f>
        <v>0.95565749235474007</v>
      </c>
      <c r="GO2" s="309">
        <v>2.6519201320182568</v>
      </c>
      <c r="GP2" s="311">
        <v>4.0349526204765819E-2</v>
      </c>
      <c r="GQ2">
        <f>GP2/GO2</f>
        <v>1.5215211694198955E-2</v>
      </c>
    </row>
    <row r="3" spans="1:199" x14ac:dyDescent="0.35">
      <c r="A3" s="162" t="s">
        <v>457</v>
      </c>
      <c r="B3" s="162" t="s">
        <v>451</v>
      </c>
      <c r="D3" s="154">
        <v>2.6593</v>
      </c>
      <c r="E3" s="154">
        <v>13.4909</v>
      </c>
      <c r="F3" s="154">
        <v>0.37169999999999997</v>
      </c>
      <c r="G3" s="154">
        <v>9.9419000000000004</v>
      </c>
      <c r="H3" s="154">
        <v>0.64900000000000002</v>
      </c>
      <c r="I3" s="154">
        <v>3.4163999999999999</v>
      </c>
      <c r="J3" s="154">
        <v>50.715800000000002</v>
      </c>
      <c r="K3" s="154">
        <v>4.4653999999999998</v>
      </c>
      <c r="L3" s="154">
        <v>10.844200000000001</v>
      </c>
      <c r="M3" s="154">
        <v>0.13700000000000001</v>
      </c>
      <c r="N3" s="154">
        <v>1403.8127400000001</v>
      </c>
      <c r="O3" s="154">
        <v>175</v>
      </c>
      <c r="P3" s="154">
        <v>0.57191803712575096</v>
      </c>
      <c r="Q3" s="154">
        <v>223.98358245324999</v>
      </c>
      <c r="R3" s="154">
        <v>395.849161412846</v>
      </c>
      <c r="T3" s="155">
        <v>4.72</v>
      </c>
      <c r="U3" s="155">
        <v>2.6019999999999999</v>
      </c>
      <c r="V3" s="155">
        <v>13.202</v>
      </c>
      <c r="W3" s="155">
        <v>0.36399999999999999</v>
      </c>
      <c r="X3" s="155">
        <v>9.7289999999999992</v>
      </c>
      <c r="Y3" s="155">
        <v>0.63500000000000001</v>
      </c>
      <c r="Z3" s="155">
        <v>3.343</v>
      </c>
      <c r="AA3" s="155">
        <v>51.375</v>
      </c>
      <c r="AB3" s="155">
        <v>6.0010000000000003</v>
      </c>
      <c r="AC3" s="155">
        <v>11.875999999999999</v>
      </c>
      <c r="AD3" s="155">
        <v>0.13400000000000001</v>
      </c>
      <c r="AE3" s="155">
        <f t="shared" ref="AE3:AE66" si="13">N3*AG3</f>
        <v>1340.5392857142858</v>
      </c>
      <c r="AF3" s="155">
        <f t="shared" ref="AF3:AF66" si="14">O3*AG3</f>
        <v>167.11229946524065</v>
      </c>
      <c r="AG3" s="155">
        <f t="shared" ref="AG3:AG66" si="15">1/(1+T3/100)</f>
        <v>0.9549274255156609</v>
      </c>
      <c r="AI3" s="157" t="str">
        <f t="shared" si="0"/>
        <v>LLD_LL1_103</v>
      </c>
      <c r="AJ3" s="157">
        <f t="shared" si="1"/>
        <v>51.375</v>
      </c>
      <c r="AK3" s="157">
        <f t="shared" si="2"/>
        <v>3.343</v>
      </c>
      <c r="AL3" s="157">
        <f t="shared" si="3"/>
        <v>13.202</v>
      </c>
      <c r="AM3" s="157">
        <f t="shared" si="4"/>
        <v>10.0946</v>
      </c>
      <c r="AN3" s="157">
        <f t="shared" si="5"/>
        <v>1.9793331353999999</v>
      </c>
      <c r="AO3" s="157">
        <f t="shared" si="6"/>
        <v>0.13400000000000001</v>
      </c>
      <c r="AP3" s="157">
        <f t="shared" si="7"/>
        <v>6.0010000000000003</v>
      </c>
      <c r="AQ3" s="157">
        <f t="shared" si="8"/>
        <v>9.7289999999999992</v>
      </c>
      <c r="AR3" s="157">
        <f t="shared" si="9"/>
        <v>2.6019999999999999</v>
      </c>
      <c r="AS3" s="157">
        <f t="shared" si="10"/>
        <v>0.63500000000000001</v>
      </c>
      <c r="AT3" s="157">
        <f t="shared" si="11"/>
        <v>0.36399999999999999</v>
      </c>
      <c r="AU3" s="157">
        <v>0.54614021879846397</v>
      </c>
      <c r="AV3" s="157">
        <f t="shared" ref="AV3:AV66" si="16">Q3*AG3/10^4</f>
        <v>2.1388806574985677E-2</v>
      </c>
      <c r="AW3" s="157">
        <f t="shared" si="12"/>
        <v>1134.6201000000001</v>
      </c>
      <c r="AX3" s="157">
        <v>360</v>
      </c>
      <c r="AY3" s="157">
        <v>0.16073186422180361</v>
      </c>
      <c r="BA3" s="164">
        <v>40.164099999999998</v>
      </c>
      <c r="BB3" s="164">
        <v>39.264850000000003</v>
      </c>
      <c r="BC3" s="164">
        <v>21.203749999999999</v>
      </c>
      <c r="BD3" s="164">
        <v>2.4E-2</v>
      </c>
      <c r="BE3" s="164">
        <v>0.23895</v>
      </c>
      <c r="BF3" s="164">
        <v>0.29335</v>
      </c>
      <c r="BG3" s="164">
        <v>0.187</v>
      </c>
      <c r="BL3" s="164">
        <v>101.376</v>
      </c>
      <c r="BM3" s="164">
        <v>0.771505553916771</v>
      </c>
      <c r="BO3" s="166" t="s">
        <v>458</v>
      </c>
      <c r="BP3" s="166">
        <v>25</v>
      </c>
      <c r="BQ3" s="166" t="s">
        <v>453</v>
      </c>
      <c r="BR3" s="166" t="s">
        <v>459</v>
      </c>
      <c r="BS3" s="166" t="s">
        <v>460</v>
      </c>
      <c r="BT3" s="166" t="s">
        <v>455</v>
      </c>
      <c r="BU3" s="166">
        <v>0.66449351851851901</v>
      </c>
      <c r="BV3" s="166">
        <v>22.539000000000001</v>
      </c>
      <c r="BW3" s="166">
        <v>43</v>
      </c>
      <c r="BX3" s="166" t="s">
        <v>456</v>
      </c>
      <c r="BY3" s="166">
        <v>1</v>
      </c>
      <c r="BZ3" s="166">
        <v>65600</v>
      </c>
      <c r="CA3" s="166">
        <v>4500</v>
      </c>
      <c r="CB3" s="166">
        <v>9.9</v>
      </c>
      <c r="CC3" s="166">
        <v>1</v>
      </c>
      <c r="CH3" s="166">
        <v>2.88</v>
      </c>
      <c r="CI3" s="166">
        <v>0.22</v>
      </c>
      <c r="CJ3" s="166">
        <v>5920</v>
      </c>
      <c r="CK3" s="166">
        <v>230</v>
      </c>
      <c r="CL3" s="166">
        <v>29.7</v>
      </c>
      <c r="CM3" s="166">
        <v>1.7</v>
      </c>
      <c r="CN3" s="166">
        <v>21050</v>
      </c>
      <c r="CO3" s="166">
        <v>940</v>
      </c>
      <c r="CP3" s="166">
        <v>443</v>
      </c>
      <c r="CQ3" s="166">
        <v>24</v>
      </c>
      <c r="CR3" s="166">
        <v>83</v>
      </c>
      <c r="CS3" s="166">
        <v>11</v>
      </c>
      <c r="CT3" s="166">
        <v>1570</v>
      </c>
      <c r="CU3" s="166">
        <v>100</v>
      </c>
      <c r="CV3" s="166">
        <v>75700</v>
      </c>
      <c r="CW3" s="166">
        <v>5300</v>
      </c>
      <c r="CZ3" s="166">
        <v>53.1</v>
      </c>
      <c r="DA3" s="166">
        <v>5.3</v>
      </c>
      <c r="DB3" s="166">
        <v>140.90909090909099</v>
      </c>
      <c r="DC3" s="166">
        <v>9.0909090909090899</v>
      </c>
      <c r="DF3" s="166">
        <v>29.5</v>
      </c>
      <c r="DG3" s="166">
        <v>2.6</v>
      </c>
      <c r="DH3" s="166">
        <v>1.94</v>
      </c>
      <c r="DI3" s="166">
        <v>0.71</v>
      </c>
      <c r="DJ3" s="166">
        <v>13</v>
      </c>
      <c r="DK3" s="166">
        <v>0.88</v>
      </c>
      <c r="DL3" s="166">
        <v>366</v>
      </c>
      <c r="DM3" s="166">
        <v>16</v>
      </c>
      <c r="DN3" s="166">
        <v>30.1</v>
      </c>
      <c r="DO3" s="166">
        <v>1.9</v>
      </c>
      <c r="DP3" s="166">
        <v>194.3</v>
      </c>
      <c r="DQ3" s="166">
        <v>8.5</v>
      </c>
      <c r="DR3" s="166">
        <v>22.4</v>
      </c>
      <c r="DS3" s="166">
        <v>1.7</v>
      </c>
      <c r="DT3" s="166">
        <v>1.36</v>
      </c>
      <c r="DU3" s="166">
        <v>0.47</v>
      </c>
      <c r="DZ3" s="166">
        <v>2.23</v>
      </c>
      <c r="EA3" s="166">
        <v>0.36</v>
      </c>
      <c r="EF3" s="166">
        <v>153</v>
      </c>
      <c r="EG3" s="166">
        <v>12</v>
      </c>
      <c r="EH3" s="166">
        <v>18.05</v>
      </c>
      <c r="EI3" s="166">
        <v>0.99</v>
      </c>
      <c r="EJ3" s="166">
        <v>44.5</v>
      </c>
      <c r="EK3" s="166">
        <v>2.5</v>
      </c>
      <c r="EL3" s="166">
        <v>5.78</v>
      </c>
      <c r="EM3" s="166">
        <v>0.34</v>
      </c>
      <c r="EN3" s="166">
        <v>28.2</v>
      </c>
      <c r="EO3" s="166">
        <v>2.2000000000000002</v>
      </c>
      <c r="EP3" s="166">
        <v>7.01</v>
      </c>
      <c r="EQ3" s="166">
        <v>0.83</v>
      </c>
      <c r="ER3" s="166">
        <v>2.69</v>
      </c>
      <c r="ES3" s="166">
        <v>0.41</v>
      </c>
      <c r="ET3" s="166">
        <v>6.3</v>
      </c>
      <c r="EU3" s="166">
        <v>0.76</v>
      </c>
      <c r="EV3" s="166">
        <v>1.0860000000000001</v>
      </c>
      <c r="EW3" s="166">
        <v>9.1999999999999998E-2</v>
      </c>
      <c r="EX3" s="166">
        <v>6.74</v>
      </c>
      <c r="EY3" s="166">
        <v>0.68</v>
      </c>
      <c r="EZ3" s="166">
        <v>1.25</v>
      </c>
      <c r="FA3" s="166">
        <v>0.15</v>
      </c>
      <c r="FB3" s="166">
        <v>3.33</v>
      </c>
      <c r="FC3" s="166">
        <v>0.39</v>
      </c>
      <c r="FD3" s="166">
        <v>0.44900000000000001</v>
      </c>
      <c r="FE3" s="166">
        <v>9.2999999999999999E-2</v>
      </c>
      <c r="FF3" s="166">
        <v>2.48</v>
      </c>
      <c r="FG3" s="166">
        <v>0.39</v>
      </c>
      <c r="FH3" s="166">
        <v>0.373</v>
      </c>
      <c r="FI3" s="166">
        <v>7.2999999999999995E-2</v>
      </c>
      <c r="FJ3" s="166">
        <v>5.78</v>
      </c>
      <c r="FK3" s="166">
        <v>0.8</v>
      </c>
      <c r="FL3" s="166">
        <v>1.41</v>
      </c>
      <c r="FM3" s="166">
        <v>0.21</v>
      </c>
      <c r="FN3" s="166">
        <v>0.27</v>
      </c>
      <c r="FO3" s="166">
        <v>9.0999999999999998E-2</v>
      </c>
      <c r="FP3" s="166">
        <v>3.9E-2</v>
      </c>
      <c r="FQ3" s="166">
        <v>2.1999999999999999E-2</v>
      </c>
      <c r="FR3" s="166">
        <v>1.76</v>
      </c>
      <c r="FS3" s="166">
        <v>0.22</v>
      </c>
      <c r="FV3" s="166">
        <v>1.71</v>
      </c>
      <c r="FW3" s="166">
        <v>0.21</v>
      </c>
      <c r="FX3" s="166">
        <v>0.49</v>
      </c>
      <c r="FY3" s="166">
        <v>8.2000000000000003E-2</v>
      </c>
      <c r="GF3">
        <v>899.27414071255896</v>
      </c>
      <c r="GG3">
        <v>1105.02025759363</v>
      </c>
      <c r="GM3">
        <f t="shared" ref="GM3:GM66" si="17">Y3/H3</f>
        <v>0.97842835130970718</v>
      </c>
      <c r="GN3">
        <f t="shared" ref="GN3:GN66" si="18">1/(1+T3/100)</f>
        <v>0.9549274255156609</v>
      </c>
      <c r="GO3" s="309">
        <v>2.65286227022357</v>
      </c>
      <c r="GP3" s="311">
        <v>4.0272828540197113E-2</v>
      </c>
      <c r="GQ3" s="310">
        <f t="shared" ref="GQ3:GQ66" si="19">GP3/GO3</f>
        <v>1.5180896872118099E-2</v>
      </c>
    </row>
    <row r="4" spans="1:199" x14ac:dyDescent="0.35">
      <c r="A4" s="162" t="s">
        <v>461</v>
      </c>
      <c r="B4" s="162" t="s">
        <v>462</v>
      </c>
      <c r="D4" s="154">
        <v>2.3256000000000001</v>
      </c>
      <c r="E4" s="154">
        <v>13.656499999999999</v>
      </c>
      <c r="F4" s="154">
        <v>0.38129999999999997</v>
      </c>
      <c r="G4" s="154">
        <v>10.678599999999999</v>
      </c>
      <c r="H4" s="154">
        <v>0.43280000000000002</v>
      </c>
      <c r="I4" s="154">
        <v>2.5749</v>
      </c>
      <c r="J4" s="154">
        <v>49.899099999999997</v>
      </c>
      <c r="K4" s="154">
        <v>6.1702000000000004</v>
      </c>
      <c r="L4" s="154">
        <v>10.542400000000001</v>
      </c>
      <c r="M4" s="154">
        <v>0.1593</v>
      </c>
      <c r="N4" s="154">
        <v>1206.12788</v>
      </c>
      <c r="O4" s="154">
        <v>126</v>
      </c>
      <c r="P4" s="154">
        <v>0.32075046739263302</v>
      </c>
      <c r="Q4" s="154">
        <v>417.67140263169102</v>
      </c>
      <c r="R4" s="154">
        <v>360.50252533510701</v>
      </c>
      <c r="T4" s="155">
        <v>3.66</v>
      </c>
      <c r="U4" s="155">
        <v>2.3029999999999999</v>
      </c>
      <c r="V4" s="155">
        <v>13.523</v>
      </c>
      <c r="W4" s="155">
        <v>0.378</v>
      </c>
      <c r="X4" s="155">
        <v>10.593999999999999</v>
      </c>
      <c r="Y4" s="155">
        <v>0.42899999999999999</v>
      </c>
      <c r="Z4" s="155">
        <v>2.5499999999999998</v>
      </c>
      <c r="AA4" s="155">
        <v>50.792999999999999</v>
      </c>
      <c r="AB4" s="155">
        <v>7.4320000000000004</v>
      </c>
      <c r="AC4" s="155">
        <v>11.337</v>
      </c>
      <c r="AD4" s="155">
        <v>0.17899999999999999</v>
      </c>
      <c r="AE4" s="155">
        <f t="shared" si="13"/>
        <v>1163.5422342272816</v>
      </c>
      <c r="AF4" s="155">
        <f t="shared" si="14"/>
        <v>121.55122515917424</v>
      </c>
      <c r="AG4" s="155">
        <f t="shared" si="15"/>
        <v>0.96469226316804946</v>
      </c>
      <c r="AI4" s="157" t="str">
        <f t="shared" si="0"/>
        <v>LLE_LL4_19b</v>
      </c>
      <c r="AJ4" s="157">
        <f t="shared" si="1"/>
        <v>50.792999999999999</v>
      </c>
      <c r="AK4" s="157">
        <f t="shared" si="2"/>
        <v>2.5499999999999998</v>
      </c>
      <c r="AL4" s="157">
        <f t="shared" si="3"/>
        <v>13.523</v>
      </c>
      <c r="AM4" s="157">
        <f t="shared" si="4"/>
        <v>9.63645</v>
      </c>
      <c r="AN4" s="157">
        <f t="shared" si="5"/>
        <v>1.8894998110499999</v>
      </c>
      <c r="AO4" s="157">
        <f t="shared" si="6"/>
        <v>0.17899999999999999</v>
      </c>
      <c r="AP4" s="157">
        <f t="shared" si="7"/>
        <v>7.4320000000000004</v>
      </c>
      <c r="AQ4" s="157">
        <f t="shared" si="8"/>
        <v>10.593999999999999</v>
      </c>
      <c r="AR4" s="157">
        <f t="shared" si="9"/>
        <v>2.3029999999999999</v>
      </c>
      <c r="AS4" s="157">
        <f t="shared" si="10"/>
        <v>0.42899999999999999</v>
      </c>
      <c r="AT4" s="157">
        <f t="shared" si="11"/>
        <v>0.378</v>
      </c>
      <c r="AU4" s="157">
        <v>0.5</v>
      </c>
      <c r="AV4" s="157">
        <f t="shared" si="16"/>
        <v>4.0292437066533959E-2</v>
      </c>
      <c r="AW4" s="157">
        <f t="shared" si="12"/>
        <v>1163.3832</v>
      </c>
      <c r="AX4" s="157">
        <v>640</v>
      </c>
      <c r="AY4" s="157">
        <v>8.2605669773922918E-2</v>
      </c>
      <c r="BA4" s="164">
        <v>41.776699999999998</v>
      </c>
      <c r="BB4" s="164">
        <v>39.36</v>
      </c>
      <c r="BC4" s="164">
        <v>18.144200000000001</v>
      </c>
      <c r="BD4" s="164">
        <v>3.2199999999999999E-2</v>
      </c>
      <c r="BE4" s="164">
        <v>0.23039999999999999</v>
      </c>
      <c r="BF4" s="164">
        <v>0.25459999999999999</v>
      </c>
      <c r="BG4" s="164">
        <v>0.24260000000000001</v>
      </c>
      <c r="BL4" s="164">
        <v>100.0407</v>
      </c>
      <c r="BM4" s="164">
        <v>0.80408502863101705</v>
      </c>
      <c r="BO4" s="166" t="s">
        <v>463</v>
      </c>
      <c r="BP4" s="166">
        <v>50</v>
      </c>
      <c r="BQ4" s="166" t="s">
        <v>464</v>
      </c>
      <c r="BR4" s="166">
        <v>14</v>
      </c>
      <c r="BS4" s="166" t="s">
        <v>465</v>
      </c>
      <c r="BT4" s="166" t="s">
        <v>455</v>
      </c>
      <c r="BU4" s="166">
        <v>0.54169201388888899</v>
      </c>
      <c r="BV4" s="166">
        <v>8.2012</v>
      </c>
      <c r="BW4" s="166">
        <v>13</v>
      </c>
      <c r="BX4" s="166" t="s">
        <v>456</v>
      </c>
      <c r="BY4" s="166">
        <v>1</v>
      </c>
      <c r="BZ4" s="166">
        <v>8180000</v>
      </c>
      <c r="CA4" s="166">
        <v>430000</v>
      </c>
      <c r="CB4" s="166">
        <v>49.9</v>
      </c>
      <c r="CC4" s="166">
        <v>1</v>
      </c>
      <c r="CD4" s="166">
        <v>6.02</v>
      </c>
      <c r="CE4" s="166">
        <v>0.82</v>
      </c>
      <c r="CF4" s="166">
        <v>0.77</v>
      </c>
      <c r="CG4" s="166">
        <v>0.63</v>
      </c>
      <c r="CH4" s="166">
        <v>2.23</v>
      </c>
      <c r="CI4" s="166">
        <v>0.26</v>
      </c>
      <c r="CJ4" s="166">
        <v>3480</v>
      </c>
      <c r="CK4" s="166">
        <v>190</v>
      </c>
      <c r="CL4" s="166">
        <v>31.5</v>
      </c>
      <c r="CM4" s="166">
        <v>2.7</v>
      </c>
      <c r="CN4" s="166">
        <v>14700</v>
      </c>
      <c r="CO4" s="166">
        <v>1100</v>
      </c>
      <c r="CP4" s="166">
        <v>354</v>
      </c>
      <c r="CQ4" s="166">
        <v>35</v>
      </c>
      <c r="CR4" s="166">
        <v>201</v>
      </c>
      <c r="CS4" s="166">
        <v>18</v>
      </c>
      <c r="CT4" s="166">
        <v>1300</v>
      </c>
      <c r="CU4" s="166">
        <v>110</v>
      </c>
      <c r="CV4" s="166">
        <v>86700</v>
      </c>
      <c r="CW4" s="166">
        <v>7000</v>
      </c>
      <c r="CX4" s="166">
        <v>39.4</v>
      </c>
      <c r="CY4" s="166">
        <v>2.2999999999999998</v>
      </c>
      <c r="CZ4" s="166">
        <v>96.8</v>
      </c>
      <c r="DA4" s="166">
        <v>9.5</v>
      </c>
      <c r="DB4" s="166">
        <v>78.900000000000006</v>
      </c>
      <c r="DC4" s="166">
        <v>5.7</v>
      </c>
      <c r="DD4" s="166">
        <v>148</v>
      </c>
      <c r="DE4" s="166">
        <v>25</v>
      </c>
      <c r="DF4" s="166">
        <v>25.6</v>
      </c>
      <c r="DG4" s="166">
        <v>2.4</v>
      </c>
      <c r="DH4" s="166">
        <v>1.41</v>
      </c>
      <c r="DI4" s="166">
        <v>0.46</v>
      </c>
      <c r="DJ4" s="166">
        <v>7.7</v>
      </c>
      <c r="DK4" s="166">
        <v>0.95</v>
      </c>
      <c r="DL4" s="166">
        <v>336</v>
      </c>
      <c r="DM4" s="166">
        <v>31</v>
      </c>
      <c r="DN4" s="166">
        <v>25.1</v>
      </c>
      <c r="DO4" s="166">
        <v>2.4</v>
      </c>
      <c r="DP4" s="166">
        <v>134</v>
      </c>
      <c r="DQ4" s="166">
        <v>12</v>
      </c>
      <c r="DR4" s="166">
        <v>12.09</v>
      </c>
      <c r="DS4" s="166">
        <v>0.98</v>
      </c>
      <c r="DT4" s="166">
        <v>0.6</v>
      </c>
      <c r="DU4" s="166">
        <v>0.16</v>
      </c>
      <c r="DV4" s="166">
        <v>8.7999999999999995E-2</v>
      </c>
      <c r="DW4" s="166">
        <v>9.7000000000000003E-2</v>
      </c>
      <c r="DX4" s="166">
        <v>0.11899999999999999</v>
      </c>
      <c r="DY4" s="166">
        <v>4.4999999999999998E-2</v>
      </c>
      <c r="DZ4" s="166">
        <v>1.42</v>
      </c>
      <c r="EA4" s="166">
        <v>0.24</v>
      </c>
      <c r="ED4" s="166">
        <v>0.11799999999999999</v>
      </c>
      <c r="EE4" s="166">
        <v>3.5000000000000003E-2</v>
      </c>
      <c r="EF4" s="166">
        <v>100.4</v>
      </c>
      <c r="EG4" s="166">
        <v>7.8</v>
      </c>
      <c r="EH4" s="166">
        <v>10.8</v>
      </c>
      <c r="EI4" s="166">
        <v>0.73</v>
      </c>
      <c r="EJ4" s="166">
        <v>27</v>
      </c>
      <c r="EK4" s="166">
        <v>1.7</v>
      </c>
      <c r="EL4" s="166">
        <v>4</v>
      </c>
      <c r="EM4" s="166">
        <v>0.28999999999999998</v>
      </c>
      <c r="EN4" s="166">
        <v>18.7</v>
      </c>
      <c r="EO4" s="166">
        <v>1.9</v>
      </c>
      <c r="EP4" s="166">
        <v>5.0999999999999996</v>
      </c>
      <c r="EQ4" s="166">
        <v>1.1000000000000001</v>
      </c>
      <c r="ER4" s="166">
        <v>1.92</v>
      </c>
      <c r="ES4" s="166">
        <v>0.26</v>
      </c>
      <c r="ET4" s="166">
        <v>5.6</v>
      </c>
      <c r="EU4" s="166">
        <v>0.7</v>
      </c>
      <c r="EV4" s="166">
        <v>0.87</v>
      </c>
      <c r="EW4" s="166">
        <v>0.16</v>
      </c>
      <c r="EX4" s="166">
        <v>5.04</v>
      </c>
      <c r="EY4" s="166">
        <v>0.39</v>
      </c>
      <c r="EZ4" s="166">
        <v>0.97</v>
      </c>
      <c r="FA4" s="166">
        <v>0.13</v>
      </c>
      <c r="FB4" s="166">
        <v>2.71</v>
      </c>
      <c r="FC4" s="166">
        <v>0.21</v>
      </c>
      <c r="FD4" s="166">
        <v>0.437</v>
      </c>
      <c r="FE4" s="166">
        <v>7.8E-2</v>
      </c>
      <c r="FF4" s="166">
        <v>2.4700000000000002</v>
      </c>
      <c r="FG4" s="166">
        <v>0.35</v>
      </c>
      <c r="FH4" s="166">
        <v>0.33900000000000002</v>
      </c>
      <c r="FI4" s="166">
        <v>7.8E-2</v>
      </c>
      <c r="FJ4" s="166">
        <v>3.54</v>
      </c>
      <c r="FK4" s="166">
        <v>0.64</v>
      </c>
      <c r="FL4" s="166">
        <v>0.84</v>
      </c>
      <c r="FM4" s="166">
        <v>0.11</v>
      </c>
      <c r="FN4" s="166">
        <v>0.2</v>
      </c>
      <c r="FO4" s="166">
        <v>6.5000000000000002E-2</v>
      </c>
      <c r="FP4" s="166">
        <v>2.5999999999999999E-2</v>
      </c>
      <c r="FQ4" s="166">
        <v>1.9E-2</v>
      </c>
      <c r="FR4" s="166">
        <v>1.03</v>
      </c>
      <c r="FS4" s="166">
        <v>0.19</v>
      </c>
      <c r="FT4" s="166">
        <v>2.1999999999999999E-2</v>
      </c>
      <c r="FU4" s="166">
        <v>1.4E-2</v>
      </c>
      <c r="FV4" s="166">
        <v>0.82</v>
      </c>
      <c r="FW4" s="166">
        <v>0.12</v>
      </c>
      <c r="FX4" s="166">
        <v>0.29299999999999998</v>
      </c>
      <c r="FY4" s="166">
        <v>9.5000000000000001E-2</v>
      </c>
      <c r="GF4">
        <v>1014.90241259753</v>
      </c>
      <c r="GG4">
        <v>1138.93873379911</v>
      </c>
      <c r="GM4">
        <f t="shared" si="17"/>
        <v>0.99121996303142323</v>
      </c>
      <c r="GN4">
        <f t="shared" si="18"/>
        <v>0.96469226316804946</v>
      </c>
      <c r="GO4" s="309">
        <v>2.68558326759862</v>
      </c>
      <c r="GP4" s="311">
        <v>4.285295642138439E-2</v>
      </c>
      <c r="GQ4" s="310">
        <f t="shared" si="19"/>
        <v>1.5956666448738492E-2</v>
      </c>
    </row>
    <row r="5" spans="1:199" x14ac:dyDescent="0.35">
      <c r="A5" s="162" t="s">
        <v>466</v>
      </c>
      <c r="B5" s="162" t="s">
        <v>462</v>
      </c>
      <c r="D5" s="154">
        <v>2.5038999999999998</v>
      </c>
      <c r="E5" s="154">
        <v>13.8177</v>
      </c>
      <c r="F5" s="154">
        <v>0.28349999999999997</v>
      </c>
      <c r="G5" s="154">
        <v>10.4339</v>
      </c>
      <c r="H5" s="154">
        <v>0.39329999999999998</v>
      </c>
      <c r="I5" s="154">
        <v>2.5834999999999999</v>
      </c>
      <c r="J5" s="154">
        <v>50.9619</v>
      </c>
      <c r="K5" s="154">
        <v>5.9413</v>
      </c>
      <c r="L5" s="154">
        <v>11.170500000000001</v>
      </c>
      <c r="M5" s="154">
        <v>0.22220000000000001</v>
      </c>
      <c r="N5" s="154">
        <v>1149.0745280000001</v>
      </c>
      <c r="O5" s="154">
        <v>90</v>
      </c>
      <c r="P5" s="154">
        <v>0.31705279472544101</v>
      </c>
      <c r="Q5" s="154">
        <v>237.66454750701999</v>
      </c>
      <c r="R5" s="154">
        <v>419.479636085952</v>
      </c>
      <c r="T5" s="155">
        <v>4.16</v>
      </c>
      <c r="U5" s="155">
        <v>2.4350000000000001</v>
      </c>
      <c r="V5" s="155">
        <v>13.435</v>
      </c>
      <c r="W5" s="155">
        <v>0.27600000000000002</v>
      </c>
      <c r="X5" s="155">
        <v>10.17</v>
      </c>
      <c r="Y5" s="155">
        <v>0.38200000000000001</v>
      </c>
      <c r="Z5" s="155">
        <v>2.512</v>
      </c>
      <c r="AA5" s="155">
        <v>51.116999999999997</v>
      </c>
      <c r="AB5" s="155">
        <v>7.5259999999999998</v>
      </c>
      <c r="AC5" s="155">
        <v>11.433999999999999</v>
      </c>
      <c r="AD5" s="155">
        <v>0.23899999999999999</v>
      </c>
      <c r="AE5" s="155">
        <f t="shared" si="13"/>
        <v>1103.1821505376345</v>
      </c>
      <c r="AF5" s="155">
        <f t="shared" si="14"/>
        <v>86.405529953917039</v>
      </c>
      <c r="AG5" s="155">
        <f t="shared" si="15"/>
        <v>0.96006144393241155</v>
      </c>
      <c r="AI5" s="157" t="str">
        <f t="shared" si="0"/>
        <v>LLE_LL4_19c</v>
      </c>
      <c r="AJ5" s="157">
        <f t="shared" si="1"/>
        <v>51.116999999999997</v>
      </c>
      <c r="AK5" s="157">
        <f t="shared" si="2"/>
        <v>2.512</v>
      </c>
      <c r="AL5" s="157">
        <f t="shared" si="3"/>
        <v>13.435</v>
      </c>
      <c r="AM5" s="157">
        <f t="shared" si="4"/>
        <v>9.7188999999999997</v>
      </c>
      <c r="AN5" s="157">
        <f t="shared" si="5"/>
        <v>1.9056664760999997</v>
      </c>
      <c r="AO5" s="157">
        <f t="shared" si="6"/>
        <v>0.23899999999999999</v>
      </c>
      <c r="AP5" s="157">
        <f t="shared" si="7"/>
        <v>7.5259999999999998</v>
      </c>
      <c r="AQ5" s="157">
        <f t="shared" si="8"/>
        <v>10.17</v>
      </c>
      <c r="AR5" s="157">
        <f t="shared" si="9"/>
        <v>2.4350000000000001</v>
      </c>
      <c r="AS5" s="157">
        <f t="shared" si="10"/>
        <v>0.38200000000000001</v>
      </c>
      <c r="AT5" s="157">
        <f t="shared" si="11"/>
        <v>0.27600000000000002</v>
      </c>
      <c r="AU5" s="157">
        <v>0.5</v>
      </c>
      <c r="AV5" s="157">
        <f t="shared" si="16"/>
        <v>2.2817256865113281E-2</v>
      </c>
      <c r="AW5" s="157">
        <f t="shared" si="12"/>
        <v>1165.2726</v>
      </c>
      <c r="AX5" s="157">
        <v>370</v>
      </c>
      <c r="AY5" s="157">
        <v>0.13246911461868291</v>
      </c>
      <c r="BA5" s="164">
        <v>41.939300000000003</v>
      </c>
      <c r="BB5" s="164">
        <v>39.273049999999998</v>
      </c>
      <c r="BC5" s="164">
        <v>18.171500000000002</v>
      </c>
      <c r="BD5" s="164">
        <v>3.3550000000000003E-2</v>
      </c>
      <c r="BE5" s="164">
        <v>0.22475000000000001</v>
      </c>
      <c r="BF5" s="164">
        <v>0.26455000000000001</v>
      </c>
      <c r="BG5" s="164">
        <v>0.24030000000000001</v>
      </c>
      <c r="BL5" s="164">
        <v>100.14700000000001</v>
      </c>
      <c r="BM5" s="164">
        <v>0.80445985480275695</v>
      </c>
      <c r="BO5" s="166" t="s">
        <v>452</v>
      </c>
      <c r="BP5" s="166">
        <v>40</v>
      </c>
      <c r="BQ5" s="166" t="s">
        <v>453</v>
      </c>
      <c r="BR5" s="166">
        <v>13</v>
      </c>
      <c r="BS5" s="166" t="s">
        <v>467</v>
      </c>
      <c r="BT5" s="166" t="s">
        <v>455</v>
      </c>
      <c r="BU5" s="166">
        <v>0.61230416666666698</v>
      </c>
      <c r="BV5" s="166">
        <v>9.6249000000000002</v>
      </c>
      <c r="BW5" s="166">
        <v>15</v>
      </c>
      <c r="BX5" s="166" t="s">
        <v>456</v>
      </c>
      <c r="BY5" s="166">
        <v>1</v>
      </c>
      <c r="BZ5" s="166">
        <v>234000</v>
      </c>
      <c r="CA5" s="166">
        <v>23000</v>
      </c>
      <c r="CB5" s="166">
        <v>10.4</v>
      </c>
      <c r="CC5" s="166">
        <v>1</v>
      </c>
      <c r="CD5" s="166">
        <v>6.38</v>
      </c>
      <c r="CE5" s="166">
        <v>0.99</v>
      </c>
      <c r="CF5" s="166">
        <v>1.87</v>
      </c>
      <c r="CG5" s="166">
        <v>0.8</v>
      </c>
      <c r="CH5" s="166">
        <v>2.46</v>
      </c>
      <c r="CI5" s="166">
        <v>0.26</v>
      </c>
      <c r="CJ5" s="166">
        <v>3640</v>
      </c>
      <c r="CK5" s="166">
        <v>160</v>
      </c>
      <c r="CL5" s="166">
        <v>28.4</v>
      </c>
      <c r="CM5" s="166">
        <v>1.6</v>
      </c>
      <c r="CN5" s="166">
        <v>13600</v>
      </c>
      <c r="CO5" s="166">
        <v>1300</v>
      </c>
      <c r="CP5" s="166">
        <v>338</v>
      </c>
      <c r="CQ5" s="166">
        <v>35</v>
      </c>
      <c r="CR5" s="166">
        <v>205</v>
      </c>
      <c r="CS5" s="166">
        <v>24</v>
      </c>
      <c r="CT5" s="166">
        <v>1350</v>
      </c>
      <c r="CU5" s="166">
        <v>170</v>
      </c>
      <c r="CV5" s="166">
        <v>83600</v>
      </c>
      <c r="CW5" s="166">
        <v>9300</v>
      </c>
      <c r="CX5" s="166">
        <v>37.9</v>
      </c>
      <c r="CY5" s="166">
        <v>3.3</v>
      </c>
      <c r="CZ5" s="166">
        <v>87.6</v>
      </c>
      <c r="DA5" s="166">
        <v>9.6999999999999993</v>
      </c>
      <c r="DB5" s="166">
        <v>74.599999999999994</v>
      </c>
      <c r="DC5" s="166">
        <v>7.3</v>
      </c>
      <c r="DD5" s="166">
        <v>139</v>
      </c>
      <c r="DE5" s="166">
        <v>14</v>
      </c>
      <c r="DF5" s="166">
        <v>23.9</v>
      </c>
      <c r="DG5" s="166">
        <v>2</v>
      </c>
      <c r="DH5" s="166">
        <v>2.1800000000000002</v>
      </c>
      <c r="DI5" s="166">
        <v>0.64</v>
      </c>
      <c r="DJ5" s="166">
        <v>7.55</v>
      </c>
      <c r="DK5" s="166">
        <v>0.57999999999999996</v>
      </c>
      <c r="DL5" s="166">
        <v>323</v>
      </c>
      <c r="DM5" s="166">
        <v>29</v>
      </c>
      <c r="DN5" s="166">
        <v>27.5</v>
      </c>
      <c r="DO5" s="166">
        <v>2.5</v>
      </c>
      <c r="DP5" s="166">
        <v>130</v>
      </c>
      <c r="DQ5" s="166">
        <v>13</v>
      </c>
      <c r="DR5" s="166">
        <v>11.8</v>
      </c>
      <c r="DS5" s="166">
        <v>1.5</v>
      </c>
      <c r="DT5" s="166">
        <v>0.77</v>
      </c>
      <c r="DU5" s="166">
        <v>0.44</v>
      </c>
      <c r="DV5" s="166">
        <v>0.08</v>
      </c>
      <c r="DW5" s="166">
        <v>0.11</v>
      </c>
      <c r="DX5" s="166">
        <v>0.108</v>
      </c>
      <c r="DY5" s="166">
        <v>4.2999999999999997E-2</v>
      </c>
      <c r="DZ5" s="166">
        <v>1.59</v>
      </c>
      <c r="EA5" s="166">
        <v>0.37</v>
      </c>
      <c r="ED5" s="166">
        <v>8.3000000000000004E-2</v>
      </c>
      <c r="EE5" s="166">
        <v>2.4E-2</v>
      </c>
      <c r="EF5" s="166">
        <v>105</v>
      </c>
      <c r="EG5" s="166">
        <v>13</v>
      </c>
      <c r="EH5" s="166">
        <v>9.9</v>
      </c>
      <c r="EI5" s="166">
        <v>1.1000000000000001</v>
      </c>
      <c r="EJ5" s="166">
        <v>25.8</v>
      </c>
      <c r="EK5" s="166">
        <v>2</v>
      </c>
      <c r="EL5" s="166">
        <v>4.1399999999999997</v>
      </c>
      <c r="EM5" s="166">
        <v>0.39</v>
      </c>
      <c r="EN5" s="166">
        <v>19.3</v>
      </c>
      <c r="EO5" s="166">
        <v>2</v>
      </c>
      <c r="EP5" s="166">
        <v>4.8899999999999997</v>
      </c>
      <c r="EQ5" s="166">
        <v>0.8</v>
      </c>
      <c r="ER5" s="166">
        <v>2.17</v>
      </c>
      <c r="ES5" s="166">
        <v>0.37</v>
      </c>
      <c r="ET5" s="166">
        <v>6.2</v>
      </c>
      <c r="EU5" s="166">
        <v>1.2</v>
      </c>
      <c r="EV5" s="166">
        <v>1.02</v>
      </c>
      <c r="EW5" s="166">
        <v>0.25</v>
      </c>
      <c r="EX5" s="166">
        <v>5.3</v>
      </c>
      <c r="EY5" s="166">
        <v>0.71</v>
      </c>
      <c r="EZ5" s="166">
        <v>1.1100000000000001</v>
      </c>
      <c r="FA5" s="166">
        <v>0.15</v>
      </c>
      <c r="FB5" s="166">
        <v>3.28</v>
      </c>
      <c r="FC5" s="166">
        <v>0.42</v>
      </c>
      <c r="FD5" s="166">
        <v>0.376</v>
      </c>
      <c r="FE5" s="166">
        <v>7.6999999999999999E-2</v>
      </c>
      <c r="FF5" s="166">
        <v>2.1</v>
      </c>
      <c r="FG5" s="166">
        <v>0.37</v>
      </c>
      <c r="FH5" s="166">
        <v>0.34599999999999997</v>
      </c>
      <c r="FI5" s="166">
        <v>7.8E-2</v>
      </c>
      <c r="FJ5" s="166">
        <v>3.82</v>
      </c>
      <c r="FK5" s="166">
        <v>0.63</v>
      </c>
      <c r="FL5" s="166">
        <v>0.66</v>
      </c>
      <c r="FM5" s="166">
        <v>0.1</v>
      </c>
      <c r="FN5" s="166">
        <v>0.107</v>
      </c>
      <c r="FO5" s="166">
        <v>7.3999999999999996E-2</v>
      </c>
      <c r="FP5" s="166">
        <v>2.8000000000000001E-2</v>
      </c>
      <c r="FQ5" s="166">
        <v>1.7999999999999999E-2</v>
      </c>
      <c r="FR5" s="166">
        <v>1</v>
      </c>
      <c r="FS5" s="166">
        <v>0.22</v>
      </c>
      <c r="FT5" s="166">
        <v>2.1000000000000001E-2</v>
      </c>
      <c r="FU5" s="166">
        <v>1.6E-2</v>
      </c>
      <c r="FV5" s="166">
        <v>0.79</v>
      </c>
      <c r="FW5" s="166">
        <v>0.14000000000000001</v>
      </c>
      <c r="FX5" s="166">
        <v>0.314</v>
      </c>
      <c r="FY5" s="166">
        <v>9.8000000000000004E-2</v>
      </c>
      <c r="FZ5">
        <v>3.1482576041647399E-2</v>
      </c>
      <c r="GA5">
        <v>4.7718812362938502E-4</v>
      </c>
      <c r="GB5">
        <v>157.472080797697</v>
      </c>
      <c r="GC5">
        <v>0</v>
      </c>
      <c r="GD5">
        <v>258.884100831414</v>
      </c>
      <c r="GE5">
        <v>59.553077828947202</v>
      </c>
      <c r="GF5">
        <v>1019.70081867419</v>
      </c>
      <c r="GG5">
        <v>1138.5487874595799</v>
      </c>
      <c r="GM5">
        <f t="shared" si="17"/>
        <v>0.97126875158911774</v>
      </c>
      <c r="GN5">
        <f t="shared" si="18"/>
        <v>0.96006144393241155</v>
      </c>
      <c r="GO5" s="309">
        <v>2.682298686457862</v>
      </c>
      <c r="GP5" s="311">
        <v>4.1796244700804841E-2</v>
      </c>
      <c r="GQ5" s="310">
        <f t="shared" si="19"/>
        <v>1.5582248506410492E-2</v>
      </c>
    </row>
    <row r="6" spans="1:199" s="167" customFormat="1" x14ac:dyDescent="0.35">
      <c r="A6" s="162" t="s">
        <v>468</v>
      </c>
      <c r="B6" s="162" t="s">
        <v>462</v>
      </c>
      <c r="C6" s="163"/>
      <c r="D6" s="154">
        <v>2.3650000000000002</v>
      </c>
      <c r="E6" s="154">
        <v>13.335599999999999</v>
      </c>
      <c r="F6" s="154">
        <v>0.33689999999999998</v>
      </c>
      <c r="G6" s="154">
        <v>10.098699999999999</v>
      </c>
      <c r="H6" s="154">
        <v>0.48149999999999998</v>
      </c>
      <c r="I6" s="154">
        <v>2.6751</v>
      </c>
      <c r="J6" s="154">
        <v>50.104399999999998</v>
      </c>
      <c r="K6" s="154">
        <v>5.8396999999999997</v>
      </c>
      <c r="L6" s="154">
        <v>11.3306</v>
      </c>
      <c r="M6" s="154">
        <v>0.27339999999999998</v>
      </c>
      <c r="N6" s="154">
        <v>1074.004328</v>
      </c>
      <c r="O6" s="154">
        <v>112</v>
      </c>
      <c r="P6" s="154">
        <v>0.30629953744622002</v>
      </c>
      <c r="Q6" s="154">
        <v>247.268516134583</v>
      </c>
      <c r="R6" s="154">
        <v>262.278128162288</v>
      </c>
      <c r="S6" s="163"/>
      <c r="T6" s="155">
        <v>0.28999999999999998</v>
      </c>
      <c r="U6" s="155">
        <v>2.4350000000000001</v>
      </c>
      <c r="V6" s="155">
        <v>13.747</v>
      </c>
      <c r="W6" s="155">
        <v>0.34699999999999998</v>
      </c>
      <c r="X6" s="155">
        <v>10.397</v>
      </c>
      <c r="Y6" s="155">
        <v>0.496</v>
      </c>
      <c r="Z6" s="155">
        <v>2.758</v>
      </c>
      <c r="AA6" s="155">
        <v>51.649000000000001</v>
      </c>
      <c r="AB6" s="155">
        <v>6.02</v>
      </c>
      <c r="AC6" s="155">
        <v>11.337999999999999</v>
      </c>
      <c r="AD6" s="155">
        <v>0.28199999999999997</v>
      </c>
      <c r="AE6" s="155">
        <f t="shared" si="13"/>
        <v>1070.8987217070496</v>
      </c>
      <c r="AF6" s="155">
        <f t="shared" si="14"/>
        <v>111.67613919633065</v>
      </c>
      <c r="AG6" s="155">
        <f t="shared" si="15"/>
        <v>0.99710838568152371</v>
      </c>
      <c r="AH6" s="163"/>
      <c r="AI6" s="157" t="str">
        <f t="shared" si="0"/>
        <v>LLE_LL4_33b</v>
      </c>
      <c r="AJ6" s="157">
        <f t="shared" si="1"/>
        <v>51.649000000000001</v>
      </c>
      <c r="AK6" s="157">
        <f t="shared" si="2"/>
        <v>2.758</v>
      </c>
      <c r="AL6" s="157">
        <f t="shared" si="3"/>
        <v>13.747</v>
      </c>
      <c r="AM6" s="157">
        <f t="shared" si="4"/>
        <v>9.6372999999999998</v>
      </c>
      <c r="AN6" s="157">
        <f t="shared" si="5"/>
        <v>1.8896664776999998</v>
      </c>
      <c r="AO6" s="157">
        <f t="shared" si="6"/>
        <v>0.28199999999999997</v>
      </c>
      <c r="AP6" s="157">
        <f t="shared" si="7"/>
        <v>6.02</v>
      </c>
      <c r="AQ6" s="157">
        <f t="shared" si="8"/>
        <v>10.397</v>
      </c>
      <c r="AR6" s="157">
        <f t="shared" si="9"/>
        <v>2.4350000000000001</v>
      </c>
      <c r="AS6" s="157">
        <f t="shared" si="10"/>
        <v>0.496</v>
      </c>
      <c r="AT6" s="157">
        <f t="shared" si="11"/>
        <v>0.34699999999999998</v>
      </c>
      <c r="AU6" s="157">
        <v>0.5</v>
      </c>
      <c r="AV6" s="157">
        <f t="shared" si="16"/>
        <v>2.4655351095281986E-2</v>
      </c>
      <c r="AW6" s="157">
        <f t="shared" si="12"/>
        <v>1135.002</v>
      </c>
      <c r="AX6" s="157">
        <v>420</v>
      </c>
      <c r="AY6" s="157">
        <v>0.1156984229701578</v>
      </c>
      <c r="AZ6" s="163"/>
      <c r="BA6" s="164">
        <v>40.54345</v>
      </c>
      <c r="BB6" s="164">
        <v>39.106650000000002</v>
      </c>
      <c r="BC6" s="164">
        <v>19.302700000000002</v>
      </c>
      <c r="BD6" s="164">
        <v>2.98E-2</v>
      </c>
      <c r="BE6" s="164">
        <v>0.25095000000000001</v>
      </c>
      <c r="BF6" s="164">
        <v>0.27350000000000002</v>
      </c>
      <c r="BG6" s="164">
        <v>0.18229999999999999</v>
      </c>
      <c r="BH6" s="164"/>
      <c r="BI6" s="164"/>
      <c r="BJ6" s="164"/>
      <c r="BK6" s="164"/>
      <c r="BL6" s="164">
        <v>99.689300000000003</v>
      </c>
      <c r="BM6" s="164">
        <v>0.78920927563155796</v>
      </c>
      <c r="BN6" s="163"/>
      <c r="BO6" s="166" t="s">
        <v>452</v>
      </c>
      <c r="BP6" s="166">
        <v>40</v>
      </c>
      <c r="BQ6" s="166" t="s">
        <v>453</v>
      </c>
      <c r="BR6" s="166">
        <v>14</v>
      </c>
      <c r="BS6" s="166" t="s">
        <v>469</v>
      </c>
      <c r="BT6" s="166" t="s">
        <v>455</v>
      </c>
      <c r="BU6" s="166">
        <v>0.61360370370370398</v>
      </c>
      <c r="BV6" s="166">
        <v>12.311999999999999</v>
      </c>
      <c r="BW6" s="166">
        <v>19</v>
      </c>
      <c r="BX6" s="166" t="s">
        <v>456</v>
      </c>
      <c r="BY6" s="166">
        <v>1</v>
      </c>
      <c r="BZ6" s="166">
        <v>203000</v>
      </c>
      <c r="CA6" s="166">
        <v>13000</v>
      </c>
      <c r="CB6" s="166">
        <v>10.1</v>
      </c>
      <c r="CC6" s="166">
        <v>1</v>
      </c>
      <c r="CD6" s="166">
        <v>5.57</v>
      </c>
      <c r="CE6" s="166">
        <v>0.77</v>
      </c>
      <c r="CF6" s="166"/>
      <c r="CG6" s="166"/>
      <c r="CH6" s="166">
        <v>2.72</v>
      </c>
      <c r="CI6" s="166">
        <v>0.32</v>
      </c>
      <c r="CJ6" s="166">
        <v>3900</v>
      </c>
      <c r="CK6" s="166">
        <v>190</v>
      </c>
      <c r="CL6" s="166">
        <v>32</v>
      </c>
      <c r="CM6" s="166">
        <v>2.2000000000000002</v>
      </c>
      <c r="CN6" s="166">
        <v>15650</v>
      </c>
      <c r="CO6" s="166">
        <v>910</v>
      </c>
      <c r="CP6" s="166">
        <v>359</v>
      </c>
      <c r="CQ6" s="166">
        <v>22</v>
      </c>
      <c r="CR6" s="166">
        <v>187</v>
      </c>
      <c r="CS6" s="166">
        <v>17</v>
      </c>
      <c r="CT6" s="166">
        <v>1370</v>
      </c>
      <c r="CU6" s="166">
        <v>110</v>
      </c>
      <c r="CV6" s="166">
        <v>88700</v>
      </c>
      <c r="CW6" s="166">
        <v>7000</v>
      </c>
      <c r="CX6" s="166">
        <v>44.2</v>
      </c>
      <c r="CY6" s="166">
        <v>4.8</v>
      </c>
      <c r="CZ6" s="166">
        <v>85.7</v>
      </c>
      <c r="DA6" s="166">
        <v>7.8</v>
      </c>
      <c r="DB6" s="166">
        <v>168</v>
      </c>
      <c r="DC6" s="166">
        <v>17</v>
      </c>
      <c r="DD6" s="166">
        <v>145</v>
      </c>
      <c r="DE6" s="166">
        <v>17</v>
      </c>
      <c r="DF6" s="166">
        <v>22.3</v>
      </c>
      <c r="DG6" s="166">
        <v>1.8</v>
      </c>
      <c r="DH6" s="166">
        <v>2.04</v>
      </c>
      <c r="DI6" s="166">
        <v>0.59</v>
      </c>
      <c r="DJ6" s="166">
        <v>8.81</v>
      </c>
      <c r="DK6" s="166">
        <v>0.85</v>
      </c>
      <c r="DL6" s="166">
        <v>358</v>
      </c>
      <c r="DM6" s="166">
        <v>23</v>
      </c>
      <c r="DN6" s="166">
        <v>27.3</v>
      </c>
      <c r="DO6" s="166">
        <v>1.7</v>
      </c>
      <c r="DP6" s="166">
        <v>154</v>
      </c>
      <c r="DQ6" s="166">
        <v>10</v>
      </c>
      <c r="DR6" s="166">
        <v>13.6</v>
      </c>
      <c r="DS6" s="166">
        <v>1.2</v>
      </c>
      <c r="DT6" s="166">
        <v>1.08</v>
      </c>
      <c r="DU6" s="166">
        <v>0.25</v>
      </c>
      <c r="DV6" s="166">
        <v>0.26</v>
      </c>
      <c r="DW6" s="166">
        <v>0.27</v>
      </c>
      <c r="DX6" s="166">
        <v>0.14299999999999999</v>
      </c>
      <c r="DY6" s="166">
        <v>5.8000000000000003E-2</v>
      </c>
      <c r="DZ6" s="166">
        <v>1.61</v>
      </c>
      <c r="EA6" s="166">
        <v>0.28000000000000003</v>
      </c>
      <c r="EB6" s="166">
        <v>0.11</v>
      </c>
      <c r="EC6" s="166">
        <v>0.11</v>
      </c>
      <c r="ED6" s="166">
        <v>0.2</v>
      </c>
      <c r="EE6" s="166">
        <v>0.13</v>
      </c>
      <c r="EF6" s="166">
        <v>111</v>
      </c>
      <c r="EG6" s="166">
        <v>11</v>
      </c>
      <c r="EH6" s="166">
        <v>12.8</v>
      </c>
      <c r="EI6" s="166">
        <v>1.3</v>
      </c>
      <c r="EJ6" s="166">
        <v>31.2</v>
      </c>
      <c r="EK6" s="166">
        <v>2.2999999999999998</v>
      </c>
      <c r="EL6" s="166">
        <v>4.41</v>
      </c>
      <c r="EM6" s="166">
        <v>0.32</v>
      </c>
      <c r="EN6" s="166">
        <v>22</v>
      </c>
      <c r="EO6" s="166">
        <v>2.2000000000000002</v>
      </c>
      <c r="EP6" s="166">
        <v>5.94</v>
      </c>
      <c r="EQ6" s="166">
        <v>0.7</v>
      </c>
      <c r="ER6" s="166">
        <v>2.31</v>
      </c>
      <c r="ES6" s="166">
        <v>0.32</v>
      </c>
      <c r="ET6" s="166">
        <v>6.3</v>
      </c>
      <c r="EU6" s="166">
        <v>1.2</v>
      </c>
      <c r="EV6" s="166">
        <v>0.97</v>
      </c>
      <c r="EW6" s="166">
        <v>0.14000000000000001</v>
      </c>
      <c r="EX6" s="166">
        <v>6.09</v>
      </c>
      <c r="EY6" s="166">
        <v>0.74</v>
      </c>
      <c r="EZ6" s="166">
        <v>1</v>
      </c>
      <c r="FA6" s="166">
        <v>0.17</v>
      </c>
      <c r="FB6" s="166">
        <v>2.58</v>
      </c>
      <c r="FC6" s="166">
        <v>0.34</v>
      </c>
      <c r="FD6" s="166">
        <v>0.41599999999999998</v>
      </c>
      <c r="FE6" s="166">
        <v>6.7000000000000004E-2</v>
      </c>
      <c r="FF6" s="166">
        <v>2.57</v>
      </c>
      <c r="FG6" s="166">
        <v>0.45</v>
      </c>
      <c r="FH6" s="166">
        <v>0.28799999999999998</v>
      </c>
      <c r="FI6" s="166">
        <v>0.05</v>
      </c>
      <c r="FJ6" s="166">
        <v>4.59</v>
      </c>
      <c r="FK6" s="166">
        <v>0.71</v>
      </c>
      <c r="FL6" s="166">
        <v>0.84</v>
      </c>
      <c r="FM6" s="166">
        <v>0.16</v>
      </c>
      <c r="FN6" s="166">
        <v>0.19</v>
      </c>
      <c r="FO6" s="166">
        <v>0.1</v>
      </c>
      <c r="FP6" s="166">
        <v>7.2999999999999995E-2</v>
      </c>
      <c r="FQ6" s="166">
        <v>5.3999999999999999E-2</v>
      </c>
      <c r="FR6" s="166">
        <v>1.1000000000000001</v>
      </c>
      <c r="FS6" s="166">
        <v>0.14000000000000001</v>
      </c>
      <c r="FT6" s="166">
        <v>7.0000000000000007E-2</v>
      </c>
      <c r="FU6" s="166">
        <v>6.9000000000000006E-2</v>
      </c>
      <c r="FV6" s="166">
        <v>0.85</v>
      </c>
      <c r="FW6" s="166">
        <v>0.17</v>
      </c>
      <c r="FX6" s="166">
        <v>0.29699999999999999</v>
      </c>
      <c r="FY6" s="166">
        <v>0.09</v>
      </c>
      <c r="GF6" s="167">
        <v>1054.35477032415</v>
      </c>
      <c r="GG6" s="167">
        <v>1095.6406504920101</v>
      </c>
      <c r="GM6">
        <f t="shared" si="17"/>
        <v>1.0301142263759087</v>
      </c>
      <c r="GN6">
        <f t="shared" si="18"/>
        <v>0.99710838568152371</v>
      </c>
      <c r="GO6" s="309">
        <v>2.6880205949398031</v>
      </c>
      <c r="GP6" s="311">
        <v>4.1642562382280382E-2</v>
      </c>
      <c r="GQ6" s="310">
        <f t="shared" si="19"/>
        <v>1.5491905999780091E-2</v>
      </c>
    </row>
    <row r="7" spans="1:199" s="167" customFormat="1" x14ac:dyDescent="0.35">
      <c r="A7" s="162" t="s">
        <v>470</v>
      </c>
      <c r="B7" s="162" t="s">
        <v>462</v>
      </c>
      <c r="C7" s="163"/>
      <c r="D7" s="154">
        <v>2.5333000000000001</v>
      </c>
      <c r="E7" s="154">
        <v>13.541499999999999</v>
      </c>
      <c r="F7" s="154">
        <v>0.34110000000000001</v>
      </c>
      <c r="G7" s="154">
        <v>10.520300000000001</v>
      </c>
      <c r="H7" s="154">
        <v>0.46689999999999998</v>
      </c>
      <c r="I7" s="154">
        <v>2.7063999999999999</v>
      </c>
      <c r="J7" s="154">
        <v>49.797400000000003</v>
      </c>
      <c r="K7" s="154">
        <v>5.8262</v>
      </c>
      <c r="L7" s="154">
        <v>11.4495</v>
      </c>
      <c r="M7" s="154">
        <v>0.16700000000000001</v>
      </c>
      <c r="N7" s="154">
        <v>1178.101672</v>
      </c>
      <c r="O7" s="154">
        <v>119</v>
      </c>
      <c r="P7" s="154">
        <v>0.30181970505053801</v>
      </c>
      <c r="Q7" s="154">
        <v>281.44123774776</v>
      </c>
      <c r="R7" s="154">
        <v>279.87329229120297</v>
      </c>
      <c r="S7" s="163"/>
      <c r="T7" s="155">
        <v>0.79</v>
      </c>
      <c r="U7" s="155">
        <v>2.5830000000000002</v>
      </c>
      <c r="V7" s="155">
        <v>13.903</v>
      </c>
      <c r="W7" s="155">
        <v>0.34799999999999998</v>
      </c>
      <c r="X7" s="155">
        <v>10.726000000000001</v>
      </c>
      <c r="Y7" s="155">
        <v>0.47599999999999998</v>
      </c>
      <c r="Z7" s="155">
        <v>2.7890000000000001</v>
      </c>
      <c r="AA7" s="155">
        <v>51.917999999999999</v>
      </c>
      <c r="AB7" s="155">
        <v>6.1429999999999998</v>
      </c>
      <c r="AC7" s="155">
        <v>11.343</v>
      </c>
      <c r="AD7" s="155">
        <v>0.28499999999999998</v>
      </c>
      <c r="AE7" s="155">
        <f t="shared" si="13"/>
        <v>1168.8676178192281</v>
      </c>
      <c r="AF7" s="155">
        <f t="shared" si="14"/>
        <v>118.06726857823196</v>
      </c>
      <c r="AG7" s="155">
        <f t="shared" si="15"/>
        <v>0.99216192082547872</v>
      </c>
      <c r="AH7" s="163"/>
      <c r="AI7" s="157" t="str">
        <f t="shared" si="0"/>
        <v>LLE_LL4_30</v>
      </c>
      <c r="AJ7" s="157">
        <f t="shared" si="1"/>
        <v>51.917999999999999</v>
      </c>
      <c r="AK7" s="157">
        <f t="shared" si="2"/>
        <v>2.7890000000000001</v>
      </c>
      <c r="AL7" s="157">
        <f t="shared" si="3"/>
        <v>13.903</v>
      </c>
      <c r="AM7" s="157">
        <f t="shared" si="4"/>
        <v>9.6415500000000005</v>
      </c>
      <c r="AN7" s="157">
        <f t="shared" si="5"/>
        <v>1.8904998109499997</v>
      </c>
      <c r="AO7" s="157">
        <f t="shared" si="6"/>
        <v>0.28499999999999998</v>
      </c>
      <c r="AP7" s="157">
        <f t="shared" si="7"/>
        <v>6.1429999999999998</v>
      </c>
      <c r="AQ7" s="157">
        <f t="shared" si="8"/>
        <v>10.726000000000001</v>
      </c>
      <c r="AR7" s="157">
        <f t="shared" si="9"/>
        <v>2.5830000000000002</v>
      </c>
      <c r="AS7" s="157">
        <f t="shared" si="10"/>
        <v>0.47599999999999998</v>
      </c>
      <c r="AT7" s="157">
        <f t="shared" si="11"/>
        <v>0.34799999999999998</v>
      </c>
      <c r="AU7" s="157">
        <v>0.5</v>
      </c>
      <c r="AV7" s="157">
        <f t="shared" si="16"/>
        <v>2.792352790433178E-2</v>
      </c>
      <c r="AW7" s="157">
        <f t="shared" si="12"/>
        <v>1137.4743000000001</v>
      </c>
      <c r="AX7" s="157">
        <v>470</v>
      </c>
      <c r="AY7" s="157">
        <v>0.10465202505313009</v>
      </c>
      <c r="AZ7" s="163"/>
      <c r="BA7" s="164">
        <v>40.978400000000001</v>
      </c>
      <c r="BB7" s="164">
        <v>39.15005</v>
      </c>
      <c r="BC7" s="164">
        <v>18.877300000000002</v>
      </c>
      <c r="BD7" s="164">
        <v>3.175E-2</v>
      </c>
      <c r="BE7" s="164">
        <v>0.25719999999999998</v>
      </c>
      <c r="BF7" s="164">
        <v>0.26240000000000002</v>
      </c>
      <c r="BG7" s="164">
        <v>0.19255</v>
      </c>
      <c r="BH7" s="164"/>
      <c r="BI7" s="164"/>
      <c r="BJ7" s="164"/>
      <c r="BK7" s="164"/>
      <c r="BL7" s="164">
        <v>99.749600000000001</v>
      </c>
      <c r="BM7" s="164">
        <v>0.79463947271684698</v>
      </c>
      <c r="BN7" s="163"/>
      <c r="BO7" s="166" t="s">
        <v>463</v>
      </c>
      <c r="BP7" s="166">
        <v>50</v>
      </c>
      <c r="BQ7" s="166" t="s">
        <v>464</v>
      </c>
      <c r="BR7" s="166">
        <v>17</v>
      </c>
      <c r="BS7" s="166" t="s">
        <v>471</v>
      </c>
      <c r="BT7" s="166" t="s">
        <v>455</v>
      </c>
      <c r="BU7" s="166">
        <v>0.54563981481481505</v>
      </c>
      <c r="BV7" s="166">
        <v>21.759</v>
      </c>
      <c r="BW7" s="166">
        <v>34</v>
      </c>
      <c r="BX7" s="166" t="s">
        <v>456</v>
      </c>
      <c r="BY7" s="166">
        <v>1</v>
      </c>
      <c r="BZ7" s="166">
        <v>7800000</v>
      </c>
      <c r="CA7" s="166">
        <v>330000</v>
      </c>
      <c r="CB7" s="166">
        <v>49.8</v>
      </c>
      <c r="CC7" s="166">
        <v>1</v>
      </c>
      <c r="CD7" s="166">
        <v>5.64</v>
      </c>
      <c r="CE7" s="166">
        <v>0.62</v>
      </c>
      <c r="CF7" s="166">
        <v>0.6</v>
      </c>
      <c r="CG7" s="166">
        <v>0.35</v>
      </c>
      <c r="CH7" s="166">
        <v>2.62</v>
      </c>
      <c r="CI7" s="166">
        <v>0.26</v>
      </c>
      <c r="CJ7" s="166">
        <v>3950</v>
      </c>
      <c r="CK7" s="166">
        <v>170</v>
      </c>
      <c r="CL7" s="166">
        <v>32.1</v>
      </c>
      <c r="CM7" s="166">
        <v>1.7</v>
      </c>
      <c r="CN7" s="166">
        <v>16810</v>
      </c>
      <c r="CO7" s="166">
        <v>840</v>
      </c>
      <c r="CP7" s="166">
        <v>394</v>
      </c>
      <c r="CQ7" s="166">
        <v>30</v>
      </c>
      <c r="CR7" s="166">
        <v>300</v>
      </c>
      <c r="CS7" s="166">
        <v>26</v>
      </c>
      <c r="CT7" s="166">
        <v>1270</v>
      </c>
      <c r="CU7" s="166">
        <v>79</v>
      </c>
      <c r="CV7" s="166">
        <v>86000</v>
      </c>
      <c r="CW7" s="166">
        <v>4800</v>
      </c>
      <c r="CX7" s="166">
        <v>41.2</v>
      </c>
      <c r="CY7" s="166">
        <v>3.3</v>
      </c>
      <c r="CZ7" s="166">
        <v>76.8</v>
      </c>
      <c r="DA7" s="166">
        <v>5</v>
      </c>
      <c r="DB7" s="166">
        <v>171</v>
      </c>
      <c r="DC7" s="166">
        <v>10</v>
      </c>
      <c r="DD7" s="166">
        <v>126.6</v>
      </c>
      <c r="DE7" s="166">
        <v>9.1999999999999993</v>
      </c>
      <c r="DF7" s="166">
        <v>22.8</v>
      </c>
      <c r="DG7" s="166">
        <v>1.7</v>
      </c>
      <c r="DH7" s="166">
        <v>1.38</v>
      </c>
      <c r="DI7" s="166">
        <v>0.28000000000000003</v>
      </c>
      <c r="DJ7" s="166">
        <v>8.82</v>
      </c>
      <c r="DK7" s="166">
        <v>0.52</v>
      </c>
      <c r="DL7" s="166">
        <v>363</v>
      </c>
      <c r="DM7" s="166">
        <v>17</v>
      </c>
      <c r="DN7" s="166">
        <v>26.9</v>
      </c>
      <c r="DO7" s="166">
        <v>1.3</v>
      </c>
      <c r="DP7" s="166">
        <v>150</v>
      </c>
      <c r="DQ7" s="166">
        <v>7.4</v>
      </c>
      <c r="DR7" s="166">
        <v>13.86</v>
      </c>
      <c r="DS7" s="166">
        <v>0.94</v>
      </c>
      <c r="DT7" s="166">
        <v>0.98</v>
      </c>
      <c r="DU7" s="166">
        <v>0.21</v>
      </c>
      <c r="DV7" s="166">
        <v>0.21</v>
      </c>
      <c r="DW7" s="166">
        <v>0.11</v>
      </c>
      <c r="DX7" s="166">
        <v>0.14899999999999999</v>
      </c>
      <c r="DY7" s="166">
        <v>2.9000000000000001E-2</v>
      </c>
      <c r="DZ7" s="166">
        <v>1.58</v>
      </c>
      <c r="EA7" s="166">
        <v>0.23</v>
      </c>
      <c r="EB7" s="166">
        <v>7.0999999999999994E-2</v>
      </c>
      <c r="EC7" s="166">
        <v>0.05</v>
      </c>
      <c r="ED7" s="166">
        <v>0.13100000000000001</v>
      </c>
      <c r="EE7" s="166">
        <v>4.2000000000000003E-2</v>
      </c>
      <c r="EF7" s="166">
        <v>113.8</v>
      </c>
      <c r="EG7" s="166">
        <v>8.5</v>
      </c>
      <c r="EH7" s="166">
        <v>12.38</v>
      </c>
      <c r="EI7" s="166">
        <v>0.78</v>
      </c>
      <c r="EJ7" s="166">
        <v>30.4</v>
      </c>
      <c r="EK7" s="166">
        <v>1.7</v>
      </c>
      <c r="EL7" s="166">
        <v>4.2</v>
      </c>
      <c r="EM7" s="166">
        <v>0.32</v>
      </c>
      <c r="EN7" s="166">
        <v>20.7</v>
      </c>
      <c r="EO7" s="166">
        <v>1.5</v>
      </c>
      <c r="EP7" s="166">
        <v>5.56</v>
      </c>
      <c r="EQ7" s="166">
        <v>0.5</v>
      </c>
      <c r="ER7" s="166">
        <v>2.0699999999999998</v>
      </c>
      <c r="ES7" s="166">
        <v>0.2</v>
      </c>
      <c r="ET7" s="166">
        <v>5.84</v>
      </c>
      <c r="EU7" s="166">
        <v>0.52</v>
      </c>
      <c r="EV7" s="166">
        <v>0.92300000000000004</v>
      </c>
      <c r="EW7" s="166">
        <v>7.0000000000000007E-2</v>
      </c>
      <c r="EX7" s="166">
        <v>5.34</v>
      </c>
      <c r="EY7" s="166">
        <v>0.4</v>
      </c>
      <c r="EZ7" s="166">
        <v>1.0389999999999999</v>
      </c>
      <c r="FA7" s="166">
        <v>7.5999999999999998E-2</v>
      </c>
      <c r="FB7" s="166">
        <v>2.6</v>
      </c>
      <c r="FC7" s="166">
        <v>0.25</v>
      </c>
      <c r="FD7" s="166">
        <v>0.36199999999999999</v>
      </c>
      <c r="FE7" s="166">
        <v>5.8999999999999997E-2</v>
      </c>
      <c r="FF7" s="166">
        <v>2.21</v>
      </c>
      <c r="FG7" s="166">
        <v>0.24</v>
      </c>
      <c r="FH7" s="166">
        <v>0.32900000000000001</v>
      </c>
      <c r="FI7" s="166">
        <v>4.1000000000000002E-2</v>
      </c>
      <c r="FJ7" s="166">
        <v>3.78</v>
      </c>
      <c r="FK7" s="166">
        <v>0.44</v>
      </c>
      <c r="FL7" s="166">
        <v>0.82699999999999996</v>
      </c>
      <c r="FM7" s="166">
        <v>7.2999999999999995E-2</v>
      </c>
      <c r="FN7" s="166">
        <v>0.16200000000000001</v>
      </c>
      <c r="FO7" s="166">
        <v>3.2000000000000001E-2</v>
      </c>
      <c r="FP7" s="166">
        <v>3.2000000000000001E-2</v>
      </c>
      <c r="FQ7" s="166">
        <v>1.4999999999999999E-2</v>
      </c>
      <c r="FR7" s="166">
        <v>1.1399999999999999</v>
      </c>
      <c r="FS7" s="166">
        <v>0.1</v>
      </c>
      <c r="FT7" s="166">
        <v>2.9000000000000001E-2</v>
      </c>
      <c r="FU7" s="166">
        <v>1.7000000000000001E-2</v>
      </c>
      <c r="FV7" s="166">
        <v>1</v>
      </c>
      <c r="FW7" s="166">
        <v>0.12</v>
      </c>
      <c r="FX7" s="166">
        <v>0.35699999999999998</v>
      </c>
      <c r="FY7" s="166">
        <v>7.8E-2</v>
      </c>
      <c r="FZ7" s="167">
        <v>3.8093820589124097E-2</v>
      </c>
      <c r="GA7" s="167">
        <v>5.7447452468932698E-4</v>
      </c>
      <c r="GB7" s="167">
        <v>189.57659314747801</v>
      </c>
      <c r="GC7" s="167">
        <v>1</v>
      </c>
      <c r="GD7" s="167">
        <v>311.66391913445301</v>
      </c>
      <c r="GE7" s="167">
        <v>71.694420681227996</v>
      </c>
      <c r="GF7" s="167">
        <v>1067.62794026033</v>
      </c>
      <c r="GG7" s="167">
        <v>1104.81840011092</v>
      </c>
      <c r="GM7">
        <f t="shared" si="17"/>
        <v>1.0194902548725637</v>
      </c>
      <c r="GN7">
        <f t="shared" si="18"/>
        <v>0.99216192082547872</v>
      </c>
      <c r="GO7" s="309">
        <v>2.6952135697178159</v>
      </c>
      <c r="GP7" s="311">
        <v>4.2023060845154878E-2</v>
      </c>
      <c r="GQ7" s="310">
        <f t="shared" si="19"/>
        <v>1.5591736891393961E-2</v>
      </c>
    </row>
    <row r="8" spans="1:199" x14ac:dyDescent="0.35">
      <c r="A8" s="162" t="s">
        <v>472</v>
      </c>
      <c r="B8" s="162" t="s">
        <v>473</v>
      </c>
      <c r="D8" s="154">
        <v>2.7707999999999999</v>
      </c>
      <c r="E8" s="154">
        <v>14.072100000000001</v>
      </c>
      <c r="F8" s="154">
        <v>0.3664</v>
      </c>
      <c r="G8" s="154">
        <v>10.4102</v>
      </c>
      <c r="H8" s="154">
        <v>0.69650000000000001</v>
      </c>
      <c r="I8" s="154">
        <v>3.3357999999999999</v>
      </c>
      <c r="J8" s="154">
        <v>51.136899999999997</v>
      </c>
      <c r="K8" s="154">
        <v>4.5060000000000002</v>
      </c>
      <c r="L8" s="154">
        <v>10.3635</v>
      </c>
      <c r="M8" s="154">
        <v>0.18310000000000001</v>
      </c>
      <c r="N8" s="154">
        <v>1178.101672</v>
      </c>
      <c r="O8" s="154">
        <v>175</v>
      </c>
      <c r="P8" s="154">
        <v>0.57533402247861498</v>
      </c>
      <c r="Q8" s="154">
        <v>221.34713570490399</v>
      </c>
      <c r="R8" s="154">
        <v>363.30588815321801</v>
      </c>
      <c r="T8" s="155">
        <v>5.56</v>
      </c>
      <c r="U8" s="155">
        <v>2.657</v>
      </c>
      <c r="V8" s="155">
        <v>13.492000000000001</v>
      </c>
      <c r="W8" s="155">
        <v>0.35099999999999998</v>
      </c>
      <c r="X8" s="155">
        <v>9.9809999999999999</v>
      </c>
      <c r="Y8" s="155">
        <v>0.66800000000000004</v>
      </c>
      <c r="Z8" s="155">
        <v>3.198</v>
      </c>
      <c r="AA8" s="155">
        <v>51.076000000000001</v>
      </c>
      <c r="AB8" s="155">
        <v>6.2039999999999997</v>
      </c>
      <c r="AC8" s="155">
        <v>11.471</v>
      </c>
      <c r="AD8" s="155">
        <v>0.17599999999999999</v>
      </c>
      <c r="AE8" s="155">
        <f t="shared" si="13"/>
        <v>1116.0493292913982</v>
      </c>
      <c r="AF8" s="155">
        <f t="shared" si="14"/>
        <v>165.78249336870024</v>
      </c>
      <c r="AG8" s="155">
        <f t="shared" si="15"/>
        <v>0.94732853353543001</v>
      </c>
      <c r="AI8" s="157" t="str">
        <f t="shared" si="0"/>
        <v>LLE_LL5_40</v>
      </c>
      <c r="AJ8" s="157">
        <f t="shared" si="1"/>
        <v>51.076000000000001</v>
      </c>
      <c r="AK8" s="157">
        <f t="shared" si="2"/>
        <v>3.198</v>
      </c>
      <c r="AL8" s="157">
        <f t="shared" si="3"/>
        <v>13.492000000000001</v>
      </c>
      <c r="AM8" s="157">
        <f t="shared" si="4"/>
        <v>9.7503499999999992</v>
      </c>
      <c r="AN8" s="157">
        <f t="shared" si="5"/>
        <v>1.9118331421499999</v>
      </c>
      <c r="AO8" s="157">
        <f t="shared" si="6"/>
        <v>0.17599999999999999</v>
      </c>
      <c r="AP8" s="157">
        <f t="shared" si="7"/>
        <v>6.2039999999999997</v>
      </c>
      <c r="AQ8" s="157">
        <f t="shared" si="8"/>
        <v>9.9809999999999999</v>
      </c>
      <c r="AR8" s="157">
        <f t="shared" si="9"/>
        <v>2.657</v>
      </c>
      <c r="AS8" s="157">
        <f t="shared" si="10"/>
        <v>0.66800000000000004</v>
      </c>
      <c r="AT8" s="157">
        <f t="shared" si="11"/>
        <v>0.35099999999999998</v>
      </c>
      <c r="AU8" s="157">
        <v>0.54503033580770699</v>
      </c>
      <c r="AV8" s="157">
        <f t="shared" si="16"/>
        <v>2.0968845746959452E-2</v>
      </c>
      <c r="AW8" s="157">
        <f t="shared" si="12"/>
        <v>1138.7003999999999</v>
      </c>
      <c r="AX8" s="157">
        <v>350</v>
      </c>
      <c r="AY8" s="157">
        <v>0.16313644927305171</v>
      </c>
      <c r="BA8" s="164">
        <v>40.565100000000001</v>
      </c>
      <c r="BB8" s="164">
        <v>39.172150000000002</v>
      </c>
      <c r="BC8" s="164">
        <v>19.95805</v>
      </c>
      <c r="BD8" s="164">
        <v>2.6849999999999999E-2</v>
      </c>
      <c r="BE8" s="164">
        <v>0.24975</v>
      </c>
      <c r="BF8" s="164">
        <v>0.27410000000000001</v>
      </c>
      <c r="BG8" s="164">
        <v>0.17860000000000001</v>
      </c>
      <c r="BL8" s="164">
        <v>100.42465</v>
      </c>
      <c r="BM8" s="164">
        <v>0.78369186605031405</v>
      </c>
      <c r="BO8" s="166" t="s">
        <v>463</v>
      </c>
      <c r="BP8" s="166">
        <v>50</v>
      </c>
      <c r="BQ8" s="166" t="s">
        <v>464</v>
      </c>
      <c r="BR8" s="166">
        <v>24</v>
      </c>
      <c r="BS8" s="166" t="s">
        <v>474</v>
      </c>
      <c r="BT8" s="166" t="s">
        <v>455</v>
      </c>
      <c r="BU8" s="166">
        <v>0.55486307870370399</v>
      </c>
      <c r="BV8" s="166">
        <v>8.4255999999999993</v>
      </c>
      <c r="BW8" s="166">
        <v>13</v>
      </c>
      <c r="BX8" s="166" t="s">
        <v>456</v>
      </c>
      <c r="BY8" s="166">
        <v>1</v>
      </c>
      <c r="BZ8" s="166">
        <v>8120000</v>
      </c>
      <c r="CA8" s="166">
        <v>480000</v>
      </c>
      <c r="CB8" s="166">
        <v>51.1</v>
      </c>
      <c r="CC8" s="166">
        <v>1</v>
      </c>
      <c r="CD8" s="166">
        <v>5.4</v>
      </c>
      <c r="CE8" s="166">
        <v>0.44</v>
      </c>
      <c r="CF8" s="166">
        <v>1.1100000000000001</v>
      </c>
      <c r="CG8" s="166">
        <v>0.69</v>
      </c>
      <c r="CH8" s="166">
        <v>2.79</v>
      </c>
      <c r="CI8" s="166">
        <v>0.38</v>
      </c>
      <c r="CJ8" s="166">
        <v>5370</v>
      </c>
      <c r="CK8" s="166">
        <v>380</v>
      </c>
      <c r="CL8" s="166">
        <v>31.1</v>
      </c>
      <c r="CM8" s="166">
        <v>3.5</v>
      </c>
      <c r="CN8" s="166">
        <v>20900</v>
      </c>
      <c r="CO8" s="166">
        <v>1800</v>
      </c>
      <c r="CP8" s="166">
        <v>368</v>
      </c>
      <c r="CQ8" s="166">
        <v>28</v>
      </c>
      <c r="CR8" s="166">
        <v>108.6</v>
      </c>
      <c r="CS8" s="166">
        <v>9.1999999999999993</v>
      </c>
      <c r="CT8" s="166">
        <v>1215</v>
      </c>
      <c r="CU8" s="166">
        <v>80</v>
      </c>
      <c r="CV8" s="166">
        <v>81100</v>
      </c>
      <c r="CW8" s="166">
        <v>6100</v>
      </c>
      <c r="CX8" s="166">
        <v>33.299999999999997</v>
      </c>
      <c r="CY8" s="166">
        <v>1.4</v>
      </c>
      <c r="CZ8" s="166">
        <v>41.6</v>
      </c>
      <c r="DA8" s="166">
        <v>4.0999999999999996</v>
      </c>
      <c r="DB8" s="166">
        <v>87</v>
      </c>
      <c r="DC8" s="166">
        <v>8.5</v>
      </c>
      <c r="DD8" s="166">
        <v>124.7</v>
      </c>
      <c r="DE8" s="166">
        <v>8.6999999999999993</v>
      </c>
      <c r="DF8" s="166">
        <v>22.4</v>
      </c>
      <c r="DG8" s="166">
        <v>1.3</v>
      </c>
      <c r="DH8" s="166">
        <v>1.68</v>
      </c>
      <c r="DI8" s="166">
        <v>0.53</v>
      </c>
      <c r="DJ8" s="166">
        <v>12.8</v>
      </c>
      <c r="DK8" s="166">
        <v>1.7</v>
      </c>
      <c r="DL8" s="166">
        <v>412</v>
      </c>
      <c r="DM8" s="166">
        <v>44</v>
      </c>
      <c r="DN8" s="166">
        <v>29.8</v>
      </c>
      <c r="DO8" s="166">
        <v>3.2</v>
      </c>
      <c r="DP8" s="166">
        <v>187</v>
      </c>
      <c r="DQ8" s="166">
        <v>16</v>
      </c>
      <c r="DR8" s="166">
        <v>18.73</v>
      </c>
      <c r="DS8" s="166">
        <v>0.72</v>
      </c>
      <c r="DT8" s="166">
        <v>0.95</v>
      </c>
      <c r="DU8" s="166">
        <v>0.27</v>
      </c>
      <c r="DX8" s="166">
        <v>0.11600000000000001</v>
      </c>
      <c r="DY8" s="166">
        <v>3.2000000000000001E-2</v>
      </c>
      <c r="DZ8" s="166">
        <v>1.72</v>
      </c>
      <c r="EA8" s="166">
        <v>0.28999999999999998</v>
      </c>
      <c r="EB8" s="166">
        <v>4.5999999999999999E-2</v>
      </c>
      <c r="EC8" s="166">
        <v>4.1000000000000002E-2</v>
      </c>
      <c r="ED8" s="166">
        <v>0.17299999999999999</v>
      </c>
      <c r="EE8" s="166">
        <v>4.1000000000000002E-2</v>
      </c>
      <c r="EF8" s="166">
        <v>169</v>
      </c>
      <c r="EG8" s="166">
        <v>16</v>
      </c>
      <c r="EH8" s="166">
        <v>17.29</v>
      </c>
      <c r="EI8" s="166">
        <v>0.91</v>
      </c>
      <c r="EJ8" s="166">
        <v>42.1</v>
      </c>
      <c r="EK8" s="166">
        <v>4</v>
      </c>
      <c r="EL8" s="166">
        <v>5.64</v>
      </c>
      <c r="EM8" s="166">
        <v>0.45</v>
      </c>
      <c r="EN8" s="166">
        <v>25.6</v>
      </c>
      <c r="EO8" s="166">
        <v>2.7</v>
      </c>
      <c r="EP8" s="166">
        <v>6.9</v>
      </c>
      <c r="EQ8" s="166">
        <v>0.93</v>
      </c>
      <c r="ER8" s="166">
        <v>2.38</v>
      </c>
      <c r="ES8" s="166">
        <v>0.19</v>
      </c>
      <c r="ET8" s="166">
        <v>6.44</v>
      </c>
      <c r="EU8" s="166">
        <v>0.93</v>
      </c>
      <c r="EV8" s="166">
        <v>1.22</v>
      </c>
      <c r="EW8" s="166">
        <v>0.18</v>
      </c>
      <c r="EX8" s="166">
        <v>5.94</v>
      </c>
      <c r="EY8" s="166">
        <v>0.6</v>
      </c>
      <c r="EZ8" s="166">
        <v>1.26</v>
      </c>
      <c r="FA8" s="166">
        <v>0.13</v>
      </c>
      <c r="FB8" s="166">
        <v>3.19</v>
      </c>
      <c r="FC8" s="166">
        <v>0.48</v>
      </c>
      <c r="FD8" s="166">
        <v>0.47399999999999998</v>
      </c>
      <c r="FE8" s="166">
        <v>8.1000000000000003E-2</v>
      </c>
      <c r="FF8" s="166">
        <v>2.39</v>
      </c>
      <c r="FG8" s="166">
        <v>0.57999999999999996</v>
      </c>
      <c r="FH8" s="166">
        <v>0.35</v>
      </c>
      <c r="FI8" s="166">
        <v>9.2999999999999999E-2</v>
      </c>
      <c r="FJ8" s="166">
        <v>5.19</v>
      </c>
      <c r="FK8" s="166">
        <v>0.78</v>
      </c>
      <c r="FL8" s="166">
        <v>1.24</v>
      </c>
      <c r="FM8" s="166">
        <v>0.17</v>
      </c>
      <c r="FN8" s="166">
        <v>0.317</v>
      </c>
      <c r="FO8" s="166">
        <v>5.1999999999999998E-2</v>
      </c>
      <c r="FP8" s="166">
        <v>3.7999999999999999E-2</v>
      </c>
      <c r="FQ8" s="166">
        <v>2.3E-2</v>
      </c>
      <c r="FR8" s="166">
        <v>1.5</v>
      </c>
      <c r="FS8" s="166">
        <v>0.2</v>
      </c>
      <c r="FT8" s="166">
        <v>5.3999999999999999E-2</v>
      </c>
      <c r="FU8" s="166">
        <v>3.7999999999999999E-2</v>
      </c>
      <c r="FV8" s="166">
        <v>1.27</v>
      </c>
      <c r="FW8" s="166">
        <v>0.17</v>
      </c>
      <c r="FX8" s="166">
        <v>0.56000000000000005</v>
      </c>
      <c r="FY8" s="166">
        <v>0.16</v>
      </c>
      <c r="GF8">
        <v>859.36324970834903</v>
      </c>
      <c r="GG8">
        <v>1099.66922964537</v>
      </c>
      <c r="GM8">
        <f t="shared" si="17"/>
        <v>0.95908111988514</v>
      </c>
      <c r="GN8">
        <f t="shared" si="18"/>
        <v>0.94732853353543001</v>
      </c>
      <c r="GO8" s="309">
        <v>2.646765421935231</v>
      </c>
      <c r="GP8" s="311">
        <v>4.0509942533512602E-2</v>
      </c>
      <c r="GQ8" s="310">
        <f t="shared" si="19"/>
        <v>1.5305452533792367E-2</v>
      </c>
    </row>
    <row r="9" spans="1:199" x14ac:dyDescent="0.35">
      <c r="A9" s="162" t="s">
        <v>475</v>
      </c>
      <c r="B9" s="162" t="s">
        <v>473</v>
      </c>
      <c r="D9" s="154">
        <v>3.0103</v>
      </c>
      <c r="E9" s="154">
        <v>13.3238</v>
      </c>
      <c r="F9" s="154">
        <v>0.37940000000000002</v>
      </c>
      <c r="G9" s="154">
        <v>9.6260999999999992</v>
      </c>
      <c r="H9" s="154">
        <v>0.69650000000000001</v>
      </c>
      <c r="I9" s="154">
        <v>3.5949</v>
      </c>
      <c r="J9" s="154">
        <v>50.547499999999999</v>
      </c>
      <c r="K9" s="154">
        <v>4.3624000000000001</v>
      </c>
      <c r="L9" s="154">
        <v>12.335900000000001</v>
      </c>
      <c r="M9" s="154">
        <v>0.18640000000000001</v>
      </c>
      <c r="N9" s="154">
        <v>1460.866092</v>
      </c>
      <c r="O9" s="154">
        <v>237</v>
      </c>
      <c r="P9" s="154">
        <v>0.54954859918646004</v>
      </c>
      <c r="Q9" s="154">
        <v>301.21245318475297</v>
      </c>
      <c r="R9" s="154">
        <v>505.44388635144003</v>
      </c>
      <c r="T9" s="155">
        <v>2.65</v>
      </c>
      <c r="U9" s="155">
        <v>2.972</v>
      </c>
      <c r="V9" s="155">
        <v>13.156000000000001</v>
      </c>
      <c r="W9" s="155">
        <v>0.375</v>
      </c>
      <c r="X9" s="155">
        <v>9.5050000000000008</v>
      </c>
      <c r="Y9" s="155">
        <v>0.68799999999999994</v>
      </c>
      <c r="Z9" s="155">
        <v>3.55</v>
      </c>
      <c r="AA9" s="155">
        <v>50.906999999999996</v>
      </c>
      <c r="AB9" s="155">
        <v>5.5069999999999997</v>
      </c>
      <c r="AC9" s="155">
        <v>12.423</v>
      </c>
      <c r="AD9" s="155">
        <v>0.184</v>
      </c>
      <c r="AE9" s="155">
        <f t="shared" si="13"/>
        <v>1423.1525494398441</v>
      </c>
      <c r="AF9" s="155">
        <f t="shared" si="14"/>
        <v>230.88163662932294</v>
      </c>
      <c r="AG9" s="155">
        <f t="shared" si="15"/>
        <v>0.97418412079883099</v>
      </c>
      <c r="AI9" s="157" t="str">
        <f t="shared" si="0"/>
        <v>LLE_LL5_50</v>
      </c>
      <c r="AJ9" s="157">
        <f t="shared" si="1"/>
        <v>50.906999999999996</v>
      </c>
      <c r="AK9" s="157">
        <f t="shared" si="2"/>
        <v>3.55</v>
      </c>
      <c r="AL9" s="157">
        <f t="shared" si="3"/>
        <v>13.156000000000001</v>
      </c>
      <c r="AM9" s="157">
        <f t="shared" si="4"/>
        <v>10.55955</v>
      </c>
      <c r="AN9" s="157">
        <f t="shared" si="5"/>
        <v>2.0704997929499998</v>
      </c>
      <c r="AO9" s="157">
        <f t="shared" si="6"/>
        <v>0.184</v>
      </c>
      <c r="AP9" s="157">
        <f t="shared" si="7"/>
        <v>5.5069999999999997</v>
      </c>
      <c r="AQ9" s="157">
        <f t="shared" si="8"/>
        <v>9.5050000000000008</v>
      </c>
      <c r="AR9" s="157">
        <f t="shared" si="9"/>
        <v>2.972</v>
      </c>
      <c r="AS9" s="157">
        <f t="shared" si="10"/>
        <v>0.68799999999999994</v>
      </c>
      <c r="AT9" s="157">
        <f t="shared" si="11"/>
        <v>0.375</v>
      </c>
      <c r="AU9" s="157">
        <v>0.53536151893469097</v>
      </c>
      <c r="AV9" s="157">
        <f t="shared" si="16"/>
        <v>2.9343638887944765E-2</v>
      </c>
      <c r="AW9" s="157">
        <f t="shared" si="12"/>
        <v>1124.6907000000001</v>
      </c>
      <c r="AX9" s="157">
        <v>470</v>
      </c>
      <c r="AY9" s="157">
        <v>0.1226543910353025</v>
      </c>
      <c r="BA9" s="164">
        <v>38.077300000000001</v>
      </c>
      <c r="BB9" s="164">
        <v>38.667700000000004</v>
      </c>
      <c r="BC9" s="164">
        <v>22.890450000000001</v>
      </c>
      <c r="BD9" s="164">
        <v>2.3800000000000002E-2</v>
      </c>
      <c r="BE9" s="164">
        <v>0.22670000000000001</v>
      </c>
      <c r="BF9" s="164">
        <v>0.31774999999999998</v>
      </c>
      <c r="BG9" s="164">
        <v>0.23250000000000001</v>
      </c>
      <c r="BL9" s="164">
        <v>100.43615</v>
      </c>
      <c r="BM9" s="164">
        <v>0.74780411693873705</v>
      </c>
      <c r="GF9">
        <v>1013.67940340154</v>
      </c>
      <c r="GG9">
        <v>1160.10199520125</v>
      </c>
      <c r="GM9">
        <f t="shared" si="17"/>
        <v>0.9877961234745154</v>
      </c>
      <c r="GN9">
        <f t="shared" si="18"/>
        <v>0.97418412079883099</v>
      </c>
      <c r="GO9" s="309">
        <v>2.6754183888239051</v>
      </c>
      <c r="GP9" s="311">
        <v>3.9810318949067072E-2</v>
      </c>
      <c r="GQ9" s="310">
        <f t="shared" si="19"/>
        <v>1.488003488178438E-2</v>
      </c>
    </row>
    <row r="10" spans="1:199" s="155" customFormat="1" x14ac:dyDescent="0.35">
      <c r="A10" s="162" t="s">
        <v>476</v>
      </c>
      <c r="B10" s="162" t="s">
        <v>473</v>
      </c>
      <c r="C10" s="163"/>
      <c r="D10" s="154">
        <v>2.8043999999999998</v>
      </c>
      <c r="E10" s="154">
        <v>14.2394</v>
      </c>
      <c r="F10" s="154">
        <v>0.35410000000000003</v>
      </c>
      <c r="G10" s="154">
        <v>11.0479</v>
      </c>
      <c r="H10" s="154">
        <v>0.57099999999999995</v>
      </c>
      <c r="I10" s="154">
        <v>3.2111999999999998</v>
      </c>
      <c r="J10" s="154">
        <v>51.079500000000003</v>
      </c>
      <c r="K10" s="154">
        <v>4.0016999999999996</v>
      </c>
      <c r="L10" s="154">
        <v>9.8004999999999995</v>
      </c>
      <c r="M10" s="154">
        <v>0.17080000000000001</v>
      </c>
      <c r="N10" s="154">
        <v>1503.90634</v>
      </c>
      <c r="O10" s="154">
        <v>160</v>
      </c>
      <c r="P10" s="154">
        <v>0.54764731257499299</v>
      </c>
      <c r="Q10" s="154">
        <v>273.11781383436198</v>
      </c>
      <c r="R10" s="154">
        <v>310.94153566706001</v>
      </c>
      <c r="S10" s="163"/>
      <c r="T10">
        <v>7.73</v>
      </c>
      <c r="U10">
        <v>2.6629999999999998</v>
      </c>
      <c r="V10">
        <v>13.071999999999999</v>
      </c>
      <c r="W10">
        <v>0.33600000000000002</v>
      </c>
      <c r="X10">
        <v>10.492000000000001</v>
      </c>
      <c r="Y10">
        <v>0.54200000000000004</v>
      </c>
      <c r="Z10">
        <v>3.4870000000000001</v>
      </c>
      <c r="AA10">
        <v>50.908999999999999</v>
      </c>
      <c r="AB10">
        <v>5.9550000000000001</v>
      </c>
      <c r="AC10">
        <v>11.335000000000001</v>
      </c>
      <c r="AD10">
        <v>0.21199999999999999</v>
      </c>
      <c r="AE10" s="155">
        <f t="shared" si="13"/>
        <v>1395.9958600204216</v>
      </c>
      <c r="AF10" s="155">
        <f t="shared" si="14"/>
        <v>148.51944676506082</v>
      </c>
      <c r="AG10" s="155">
        <f>1/(1+T10/100)</f>
        <v>0.92824654228163006</v>
      </c>
      <c r="AH10" s="163"/>
      <c r="AI10" s="157" t="str">
        <f t="shared" si="0"/>
        <v>LLE_LL5_52B</v>
      </c>
      <c r="AJ10" s="157">
        <f t="shared" si="1"/>
        <v>50.908999999999999</v>
      </c>
      <c r="AK10" s="157">
        <f t="shared" si="2"/>
        <v>3.4870000000000001</v>
      </c>
      <c r="AL10" s="157">
        <f t="shared" si="3"/>
        <v>13.071999999999999</v>
      </c>
      <c r="AM10" s="157">
        <f t="shared" si="4"/>
        <v>9.6347500000000004</v>
      </c>
      <c r="AN10" s="157">
        <f t="shared" si="5"/>
        <v>1.8891664777499999</v>
      </c>
      <c r="AO10" s="157">
        <f t="shared" si="6"/>
        <v>0.21199999999999999</v>
      </c>
      <c r="AP10" s="157">
        <f t="shared" si="7"/>
        <v>5.9550000000000001</v>
      </c>
      <c r="AQ10" s="157">
        <f t="shared" si="8"/>
        <v>10.492000000000001</v>
      </c>
      <c r="AR10" s="157">
        <f t="shared" si="9"/>
        <v>2.6629999999999998</v>
      </c>
      <c r="AS10" s="157">
        <f t="shared" si="10"/>
        <v>0.54200000000000004</v>
      </c>
      <c r="AT10" s="157">
        <f t="shared" si="11"/>
        <v>0.33600000000000002</v>
      </c>
      <c r="AU10" s="157">
        <v>0.50835172428756426</v>
      </c>
      <c r="AV10" s="157">
        <f t="shared" si="16"/>
        <v>2.5352066632726444E-2</v>
      </c>
      <c r="AW10" s="157">
        <f t="shared" si="12"/>
        <v>1133.6955</v>
      </c>
      <c r="AX10" s="157">
        <v>420</v>
      </c>
      <c r="AY10" s="157">
        <v>0.12260693301299409</v>
      </c>
      <c r="AZ10" s="163"/>
      <c r="BA10" s="164">
        <v>40.738750000000003</v>
      </c>
      <c r="BB10" s="164">
        <v>38.967599999999997</v>
      </c>
      <c r="BC10" s="164">
        <v>19.101649999999999</v>
      </c>
      <c r="BD10" s="164">
        <v>2.6849999999999999E-2</v>
      </c>
      <c r="BE10" s="164">
        <v>0.25435000000000002</v>
      </c>
      <c r="BF10" s="164">
        <v>0.2656</v>
      </c>
      <c r="BG10" s="164">
        <v>0.19894999999999999</v>
      </c>
      <c r="BH10" s="164"/>
      <c r="BI10" s="164"/>
      <c r="BJ10" s="164"/>
      <c r="BK10" s="164"/>
      <c r="BL10" s="164">
        <v>99.553749999999994</v>
      </c>
      <c r="BM10" s="164">
        <v>0.791739292763326</v>
      </c>
      <c r="BN10" s="163"/>
      <c r="BO10" s="166" t="s">
        <v>458</v>
      </c>
      <c r="BP10" s="166">
        <v>25</v>
      </c>
      <c r="BQ10" s="166" t="s">
        <v>453</v>
      </c>
      <c r="BR10" s="166" t="s">
        <v>459</v>
      </c>
      <c r="BS10" s="166" t="s">
        <v>477</v>
      </c>
      <c r="BT10" s="166" t="s">
        <v>455</v>
      </c>
      <c r="BU10" s="166">
        <v>0.685241203703704</v>
      </c>
      <c r="BV10" s="166">
        <v>8.5838000000000001</v>
      </c>
      <c r="BW10" s="166">
        <v>16</v>
      </c>
      <c r="BX10" s="166" t="s">
        <v>456</v>
      </c>
      <c r="BY10" s="166">
        <v>1</v>
      </c>
      <c r="BZ10" s="166">
        <v>84400</v>
      </c>
      <c r="CA10" s="166">
        <v>8700</v>
      </c>
      <c r="CB10" s="166">
        <v>11</v>
      </c>
      <c r="CC10" s="166">
        <v>1</v>
      </c>
      <c r="CD10" s="166"/>
      <c r="CE10" s="166"/>
      <c r="CF10" s="166"/>
      <c r="CG10" s="166"/>
      <c r="CH10" s="166">
        <v>2.48</v>
      </c>
      <c r="CI10" s="166">
        <v>0.33</v>
      </c>
      <c r="CJ10" s="166">
        <v>4360</v>
      </c>
      <c r="CK10" s="166">
        <v>420</v>
      </c>
      <c r="CL10" s="166">
        <v>30.1</v>
      </c>
      <c r="CM10" s="166">
        <v>2.4</v>
      </c>
      <c r="CN10" s="166">
        <v>17400</v>
      </c>
      <c r="CO10" s="166">
        <v>2100</v>
      </c>
      <c r="CP10" s="166">
        <v>373</v>
      </c>
      <c r="CQ10" s="166">
        <v>45</v>
      </c>
      <c r="CR10" s="166">
        <v>165</v>
      </c>
      <c r="CS10" s="166">
        <v>29</v>
      </c>
      <c r="CT10" s="166">
        <v>1210</v>
      </c>
      <c r="CU10" s="166">
        <v>130</v>
      </c>
      <c r="CV10" s="166">
        <v>81000</v>
      </c>
      <c r="CW10" s="166">
        <v>8000</v>
      </c>
      <c r="CX10" s="166"/>
      <c r="CY10" s="166"/>
      <c r="CZ10" s="166">
        <v>21.7</v>
      </c>
      <c r="DA10" s="166">
        <v>3.9</v>
      </c>
      <c r="DB10" s="166">
        <v>50.181818181818201</v>
      </c>
      <c r="DC10" s="166">
        <v>7.8181818181818201</v>
      </c>
      <c r="DD10" s="166"/>
      <c r="DE10" s="166"/>
      <c r="DF10" s="166">
        <v>27</v>
      </c>
      <c r="DG10" s="166">
        <v>4.3</v>
      </c>
      <c r="DH10" s="166">
        <v>1.98</v>
      </c>
      <c r="DI10" s="166">
        <v>0.83</v>
      </c>
      <c r="DJ10" s="166">
        <v>10.4</v>
      </c>
      <c r="DK10" s="166">
        <v>1.6</v>
      </c>
      <c r="DL10" s="166">
        <v>383</v>
      </c>
      <c r="DM10" s="166">
        <v>36</v>
      </c>
      <c r="DN10" s="166">
        <v>27.4</v>
      </c>
      <c r="DO10" s="166">
        <v>3.8</v>
      </c>
      <c r="DP10" s="166">
        <v>159</v>
      </c>
      <c r="DQ10" s="166">
        <v>19</v>
      </c>
      <c r="DR10" s="166">
        <v>16.3</v>
      </c>
      <c r="DS10" s="166">
        <v>2</v>
      </c>
      <c r="DT10" s="166">
        <v>1.31</v>
      </c>
      <c r="DU10" s="166">
        <v>0.53</v>
      </c>
      <c r="DV10" s="166"/>
      <c r="DW10" s="166"/>
      <c r="DX10" s="166"/>
      <c r="DY10" s="166"/>
      <c r="DZ10" s="166">
        <v>1.97</v>
      </c>
      <c r="EA10" s="166">
        <v>0.62</v>
      </c>
      <c r="EB10" s="166"/>
      <c r="EC10" s="166"/>
      <c r="ED10" s="166"/>
      <c r="EE10" s="166"/>
      <c r="EF10" s="166">
        <v>134</v>
      </c>
      <c r="EG10" s="166">
        <v>18</v>
      </c>
      <c r="EH10" s="166">
        <v>15.5</v>
      </c>
      <c r="EI10" s="166">
        <v>1.9</v>
      </c>
      <c r="EJ10" s="166">
        <v>38</v>
      </c>
      <c r="EK10" s="166">
        <v>4.7</v>
      </c>
      <c r="EL10" s="166">
        <v>4.91</v>
      </c>
      <c r="EM10" s="166">
        <v>0.56000000000000005</v>
      </c>
      <c r="EN10" s="166">
        <v>24</v>
      </c>
      <c r="EO10" s="166">
        <v>2.9</v>
      </c>
      <c r="EP10" s="166">
        <v>7</v>
      </c>
      <c r="EQ10" s="166">
        <v>1.6</v>
      </c>
      <c r="ER10" s="166">
        <v>2.27</v>
      </c>
      <c r="ES10" s="166">
        <v>0.49</v>
      </c>
      <c r="ET10" s="166">
        <v>6.7</v>
      </c>
      <c r="EU10" s="166">
        <v>1.3</v>
      </c>
      <c r="EV10" s="166">
        <v>1.1499999999999999</v>
      </c>
      <c r="EW10" s="166">
        <v>0.22</v>
      </c>
      <c r="EX10" s="166">
        <v>6.1</v>
      </c>
      <c r="EY10" s="166">
        <v>1.5</v>
      </c>
      <c r="EZ10" s="166">
        <v>1.35</v>
      </c>
      <c r="FA10" s="166">
        <v>0.25</v>
      </c>
      <c r="FB10" s="166">
        <v>2.64</v>
      </c>
      <c r="FC10" s="166">
        <v>0.52</v>
      </c>
      <c r="FD10" s="166">
        <v>0.45</v>
      </c>
      <c r="FE10" s="166">
        <v>0.13</v>
      </c>
      <c r="FF10" s="166">
        <v>2.2200000000000002</v>
      </c>
      <c r="FG10" s="166">
        <v>0.51</v>
      </c>
      <c r="FH10" s="166">
        <v>0.27200000000000002</v>
      </c>
      <c r="FI10" s="166">
        <v>9.5000000000000001E-2</v>
      </c>
      <c r="FJ10" s="166">
        <v>4.2699999999999996</v>
      </c>
      <c r="FK10" s="166">
        <v>0.82</v>
      </c>
      <c r="FL10" s="166">
        <v>0.94</v>
      </c>
      <c r="FM10" s="166">
        <v>0.19</v>
      </c>
      <c r="FN10" s="166">
        <v>0.19</v>
      </c>
      <c r="FO10" s="166">
        <v>0.12</v>
      </c>
      <c r="FP10" s="166">
        <v>4.4999999999999998E-2</v>
      </c>
      <c r="FQ10" s="166">
        <v>3.2000000000000001E-2</v>
      </c>
      <c r="FR10" s="166">
        <v>1.5</v>
      </c>
      <c r="FS10" s="166">
        <v>0.32</v>
      </c>
      <c r="FT10" s="166"/>
      <c r="FU10" s="166"/>
      <c r="FV10" s="166">
        <v>1.27</v>
      </c>
      <c r="FW10" s="166">
        <v>0.35</v>
      </c>
      <c r="FX10" s="166">
        <v>0.46</v>
      </c>
      <c r="FY10" s="166">
        <v>0.16</v>
      </c>
      <c r="GF10" s="155">
        <v>814.13078644196105</v>
      </c>
      <c r="GG10" s="155">
        <v>1103.6863795326999</v>
      </c>
      <c r="GM10">
        <f t="shared" si="17"/>
        <v>0.94921190893169893</v>
      </c>
      <c r="GN10">
        <f t="shared" si="18"/>
        <v>0.92824654228163006</v>
      </c>
      <c r="GO10" s="309">
        <v>2.6446976246264482</v>
      </c>
      <c r="GP10" s="311">
        <v>4.00168992138916E-2</v>
      </c>
      <c r="GQ10" s="310">
        <f t="shared" si="19"/>
        <v>1.5130992231878988E-2</v>
      </c>
    </row>
    <row r="11" spans="1:199" x14ac:dyDescent="0.35">
      <c r="A11" s="162" t="s">
        <v>478</v>
      </c>
      <c r="B11" s="162" t="s">
        <v>473</v>
      </c>
      <c r="D11" s="154">
        <v>4.0880999999999998</v>
      </c>
      <c r="E11" s="154">
        <v>15.097200000000001</v>
      </c>
      <c r="F11" s="154">
        <v>0.70199999999999996</v>
      </c>
      <c r="G11" s="154">
        <v>8.625</v>
      </c>
      <c r="H11" s="154">
        <v>0.83240000000000003</v>
      </c>
      <c r="I11" s="154">
        <v>2.1899000000000002</v>
      </c>
      <c r="J11" s="154">
        <v>54.628900000000002</v>
      </c>
      <c r="K11" s="154">
        <v>3.4582999999999999</v>
      </c>
      <c r="L11" s="154">
        <v>8.8114000000000008</v>
      </c>
      <c r="M11" s="154">
        <v>0.1258</v>
      </c>
      <c r="N11" s="154">
        <v>1004.939744</v>
      </c>
      <c r="O11" s="154">
        <v>246</v>
      </c>
      <c r="P11" s="154">
        <v>0.665829118232932</v>
      </c>
      <c r="Q11" s="154">
        <v>183.80465735626601</v>
      </c>
      <c r="R11" s="154">
        <v>554.63159295020603</v>
      </c>
      <c r="T11" s="155">
        <v>10.61</v>
      </c>
      <c r="U11" s="155">
        <v>3.6909999999999998</v>
      </c>
      <c r="V11" s="155">
        <v>13.631</v>
      </c>
      <c r="W11" s="155">
        <v>0.63400000000000001</v>
      </c>
      <c r="X11" s="155">
        <v>7.7869999999999999</v>
      </c>
      <c r="Y11" s="155">
        <v>0.752</v>
      </c>
      <c r="Z11" s="155">
        <v>1.9770000000000001</v>
      </c>
      <c r="AA11" s="155">
        <v>53.037999999999997</v>
      </c>
      <c r="AB11" s="155">
        <v>6.1360000000000001</v>
      </c>
      <c r="AC11" s="155">
        <v>11.467000000000001</v>
      </c>
      <c r="AD11" s="155">
        <v>0.114</v>
      </c>
      <c r="AE11" s="155">
        <f t="shared" si="13"/>
        <v>908.54329988246991</v>
      </c>
      <c r="AF11" s="155">
        <f t="shared" si="14"/>
        <v>222.40303770002711</v>
      </c>
      <c r="AG11" s="155">
        <f t="shared" si="15"/>
        <v>0.90407738902450041</v>
      </c>
      <c r="AI11" s="157" t="str">
        <f t="shared" si="0"/>
        <v>LLE_LL5_46</v>
      </c>
      <c r="AJ11" s="157">
        <f t="shared" si="1"/>
        <v>53.037999999999997</v>
      </c>
      <c r="AK11" s="157">
        <f t="shared" si="2"/>
        <v>1.9770000000000001</v>
      </c>
      <c r="AL11" s="157">
        <f t="shared" si="3"/>
        <v>13.631</v>
      </c>
      <c r="AM11" s="157">
        <f t="shared" si="4"/>
        <v>9.74695</v>
      </c>
      <c r="AN11" s="157">
        <f t="shared" si="5"/>
        <v>1.91116647555</v>
      </c>
      <c r="AO11" s="157">
        <f t="shared" si="6"/>
        <v>0.114</v>
      </c>
      <c r="AP11" s="157">
        <f t="shared" si="7"/>
        <v>6.1360000000000001</v>
      </c>
      <c r="AQ11" s="157">
        <f t="shared" si="8"/>
        <v>7.7869999999999999</v>
      </c>
      <c r="AR11" s="157">
        <f t="shared" si="9"/>
        <v>3.6909999999999998</v>
      </c>
      <c r="AS11" s="157">
        <f t="shared" si="10"/>
        <v>0.752</v>
      </c>
      <c r="AT11" s="157">
        <f t="shared" si="11"/>
        <v>0.63400000000000001</v>
      </c>
      <c r="AU11" s="157">
        <v>0.60196105074851503</v>
      </c>
      <c r="AV11" s="157">
        <f t="shared" si="16"/>
        <v>1.6617363471319591E-2</v>
      </c>
      <c r="AW11" s="157">
        <f t="shared" si="12"/>
        <v>1137.3335999999999</v>
      </c>
      <c r="AX11" s="157">
        <v>290</v>
      </c>
      <c r="AY11" s="157">
        <v>0.2080661561184676</v>
      </c>
      <c r="BA11" s="164">
        <v>40.401000000000003</v>
      </c>
      <c r="BB11" s="164">
        <v>39.314399999999999</v>
      </c>
      <c r="BC11" s="164">
        <v>20.1126</v>
      </c>
      <c r="BD11" s="164">
        <v>3.6249999999999998E-2</v>
      </c>
      <c r="BE11" s="164">
        <v>0.19964999999999999</v>
      </c>
      <c r="BF11" s="164">
        <v>0.2702</v>
      </c>
      <c r="BG11" s="164">
        <v>0.28944999999999999</v>
      </c>
      <c r="BL11" s="164">
        <v>100.62354999999999</v>
      </c>
      <c r="BM11" s="164">
        <v>0.78169039913623195</v>
      </c>
      <c r="BO11" s="166" t="s">
        <v>479</v>
      </c>
      <c r="BP11" s="166">
        <v>20</v>
      </c>
      <c r="BQ11" s="166" t="s">
        <v>453</v>
      </c>
      <c r="BR11" s="166" t="s">
        <v>480</v>
      </c>
      <c r="BS11" s="166" t="s">
        <v>481</v>
      </c>
      <c r="BT11" s="166" t="s">
        <v>482</v>
      </c>
      <c r="BU11" s="166">
        <v>0.53816435185185196</v>
      </c>
      <c r="BV11" s="166">
        <v>7.7023999999999999</v>
      </c>
      <c r="BW11" s="166">
        <v>27</v>
      </c>
      <c r="BX11" s="166" t="s">
        <v>456</v>
      </c>
      <c r="BY11" s="166">
        <v>1</v>
      </c>
      <c r="BZ11" s="166">
        <v>67600</v>
      </c>
      <c r="CA11" s="166">
        <v>4800</v>
      </c>
      <c r="CB11" s="166">
        <v>8.6</v>
      </c>
      <c r="CC11" s="166">
        <v>1</v>
      </c>
      <c r="CZ11" s="166">
        <v>38.5</v>
      </c>
      <c r="DA11" s="166">
        <v>4.9000000000000004</v>
      </c>
      <c r="DB11" s="166">
        <v>34</v>
      </c>
      <c r="DC11" s="166">
        <v>4.4000000000000004</v>
      </c>
      <c r="DJ11" s="166">
        <v>12.6</v>
      </c>
      <c r="DK11" s="166">
        <v>1.4</v>
      </c>
      <c r="DL11" s="166">
        <v>652</v>
      </c>
      <c r="DM11" s="166">
        <v>69</v>
      </c>
      <c r="DN11" s="166">
        <v>33.1</v>
      </c>
      <c r="DO11" s="166">
        <v>4.0999999999999996</v>
      </c>
      <c r="DP11" s="166">
        <v>276</v>
      </c>
      <c r="DQ11" s="166">
        <v>37</v>
      </c>
      <c r="DR11" s="166">
        <v>24.3</v>
      </c>
      <c r="DS11" s="166">
        <v>3.3</v>
      </c>
      <c r="EF11" s="166">
        <v>178</v>
      </c>
      <c r="EG11" s="166">
        <v>23</v>
      </c>
      <c r="EH11" s="166">
        <v>21.5</v>
      </c>
      <c r="EI11" s="166">
        <v>2.6</v>
      </c>
      <c r="EJ11" s="166">
        <v>58.7</v>
      </c>
      <c r="EK11" s="166">
        <v>4.0999999999999996</v>
      </c>
      <c r="EL11" s="166">
        <v>8.36</v>
      </c>
      <c r="EM11" s="166">
        <v>0.93</v>
      </c>
      <c r="EN11" s="166">
        <v>36.6</v>
      </c>
      <c r="EO11" s="166">
        <v>4.0999999999999996</v>
      </c>
      <c r="EP11" s="166">
        <v>8.3000000000000007</v>
      </c>
      <c r="EQ11" s="166">
        <v>1.3</v>
      </c>
      <c r="ER11" s="166">
        <v>2.5499999999999998</v>
      </c>
      <c r="ES11" s="166">
        <v>0.33</v>
      </c>
      <c r="ET11" s="166">
        <v>7.7</v>
      </c>
      <c r="EU11" s="166">
        <v>1.2</v>
      </c>
      <c r="EV11" s="166">
        <v>1.1599999999999999</v>
      </c>
      <c r="EW11" s="166">
        <v>0.19</v>
      </c>
      <c r="EX11" s="166">
        <v>6.78</v>
      </c>
      <c r="EY11" s="166">
        <v>0.91</v>
      </c>
      <c r="EZ11" s="166">
        <v>1.31</v>
      </c>
      <c r="FA11" s="166">
        <v>0.15</v>
      </c>
      <c r="FB11" s="166">
        <v>3.21</v>
      </c>
      <c r="FC11" s="166">
        <v>0.42</v>
      </c>
      <c r="FD11" s="166">
        <v>0.38800000000000001</v>
      </c>
      <c r="FE11" s="166">
        <v>7.5999999999999998E-2</v>
      </c>
      <c r="FF11" s="166">
        <v>2.88</v>
      </c>
      <c r="FG11" s="166">
        <v>0.62</v>
      </c>
      <c r="FH11" s="166">
        <v>0.35399999999999998</v>
      </c>
      <c r="FI11" s="166">
        <v>8.6999999999999994E-2</v>
      </c>
      <c r="FZ11">
        <v>0.66412938602657401</v>
      </c>
      <c r="GA11">
        <v>1.0518721613436101E-2</v>
      </c>
      <c r="GB11">
        <v>3471.1781324339299</v>
      </c>
      <c r="GD11">
        <v>5706.6168497213803</v>
      </c>
      <c r="GE11">
        <v>1312.73645735683</v>
      </c>
      <c r="GF11">
        <v>546.69158151626402</v>
      </c>
      <c r="GG11">
        <v>915.01157363095797</v>
      </c>
      <c r="GM11">
        <f t="shared" si="17"/>
        <v>0.90341182123978858</v>
      </c>
      <c r="GN11">
        <f t="shared" si="18"/>
        <v>0.90407738902450041</v>
      </c>
      <c r="GO11" s="309">
        <v>2.576101953523191</v>
      </c>
      <c r="GP11" s="311">
        <v>3.6423362542248643E-2</v>
      </c>
      <c r="GQ11" s="310">
        <f t="shared" si="19"/>
        <v>1.4138944498075645E-2</v>
      </c>
    </row>
    <row r="12" spans="1:199" s="167" customFormat="1" x14ac:dyDescent="0.35">
      <c r="A12" s="162" t="s">
        <v>483</v>
      </c>
      <c r="B12" s="162" t="s">
        <v>462</v>
      </c>
      <c r="C12" s="163"/>
      <c r="D12" s="154">
        <v>2.7544</v>
      </c>
      <c r="E12" s="154">
        <v>13.1508</v>
      </c>
      <c r="F12" s="154">
        <v>0.38929999999999998</v>
      </c>
      <c r="G12" s="154">
        <v>9.4608000000000008</v>
      </c>
      <c r="H12" s="154">
        <v>0.72230000000000005</v>
      </c>
      <c r="I12" s="154">
        <v>3.3875000000000002</v>
      </c>
      <c r="J12" s="154">
        <v>50.401299999999999</v>
      </c>
      <c r="K12" s="154">
        <v>5.8113999999999999</v>
      </c>
      <c r="L12" s="154">
        <v>11.9817</v>
      </c>
      <c r="M12" s="154">
        <v>0.192</v>
      </c>
      <c r="N12" s="154">
        <v>1350.2626640000001</v>
      </c>
      <c r="O12" s="154">
        <v>166</v>
      </c>
      <c r="P12" s="154">
        <v>0.29130206511170997</v>
      </c>
      <c r="Q12" s="154">
        <v>268.47359173255199</v>
      </c>
      <c r="R12" s="154">
        <v>379.88349832071498</v>
      </c>
      <c r="S12" s="163"/>
      <c r="T12" s="155">
        <v>-0.62</v>
      </c>
      <c r="U12" s="155">
        <v>2.8220000000000001</v>
      </c>
      <c r="V12" s="155">
        <v>13.73</v>
      </c>
      <c r="W12" s="155">
        <v>0.39900000000000002</v>
      </c>
      <c r="X12" s="155">
        <v>9.6920000000000002</v>
      </c>
      <c r="Y12" s="155">
        <v>0.74</v>
      </c>
      <c r="Z12" s="155">
        <v>2.754</v>
      </c>
      <c r="AA12" s="155">
        <v>51.701999999999998</v>
      </c>
      <c r="AB12" s="155">
        <v>6.351</v>
      </c>
      <c r="AC12" s="155">
        <v>11.692</v>
      </c>
      <c r="AD12" s="155">
        <v>0.28100000000000003</v>
      </c>
      <c r="AE12" s="155">
        <f t="shared" si="13"/>
        <v>1358.6865204266453</v>
      </c>
      <c r="AF12" s="155">
        <f t="shared" si="14"/>
        <v>167.03562084926546</v>
      </c>
      <c r="AG12" s="155">
        <f t="shared" si="15"/>
        <v>1.0062386798148522</v>
      </c>
      <c r="AH12" s="163"/>
      <c r="AI12" s="157" t="str">
        <f t="shared" si="0"/>
        <v>LLD_LL4_14_a</v>
      </c>
      <c r="AJ12" s="157">
        <f t="shared" si="1"/>
        <v>51.701999999999998</v>
      </c>
      <c r="AK12" s="157">
        <f t="shared" si="2"/>
        <v>2.754</v>
      </c>
      <c r="AL12" s="157">
        <f t="shared" si="3"/>
        <v>13.73</v>
      </c>
      <c r="AM12" s="157">
        <f t="shared" si="4"/>
        <v>9.9382000000000001</v>
      </c>
      <c r="AN12" s="157">
        <f t="shared" si="5"/>
        <v>1.9486664718</v>
      </c>
      <c r="AO12" s="157">
        <f t="shared" si="6"/>
        <v>0.28100000000000003</v>
      </c>
      <c r="AP12" s="157">
        <f t="shared" si="7"/>
        <v>6.351</v>
      </c>
      <c r="AQ12" s="157">
        <f t="shared" si="8"/>
        <v>9.6920000000000002</v>
      </c>
      <c r="AR12" s="157">
        <f t="shared" si="9"/>
        <v>2.8220000000000001</v>
      </c>
      <c r="AS12" s="157">
        <f t="shared" si="10"/>
        <v>0.74</v>
      </c>
      <c r="AT12" s="157">
        <f t="shared" si="11"/>
        <v>0.39900000000000002</v>
      </c>
      <c r="AU12" s="157">
        <v>0.5</v>
      </c>
      <c r="AV12" s="157">
        <f t="shared" si="16"/>
        <v>2.7014851251011471E-2</v>
      </c>
      <c r="AW12" s="157">
        <f t="shared" si="12"/>
        <v>1141.6550999999999</v>
      </c>
      <c r="AX12" s="157">
        <v>440</v>
      </c>
      <c r="AY12" s="157">
        <v>0.11068818148792969</v>
      </c>
      <c r="AZ12" s="163"/>
      <c r="BA12" s="164">
        <v>39.6479</v>
      </c>
      <c r="BB12" s="164">
        <v>39.1355</v>
      </c>
      <c r="BC12" s="164">
        <v>20.7438</v>
      </c>
      <c r="BD12" s="164">
        <v>2.6700000000000002E-2</v>
      </c>
      <c r="BE12" s="164">
        <v>0.2394</v>
      </c>
      <c r="BF12" s="164">
        <v>0.30509999999999998</v>
      </c>
      <c r="BG12" s="164">
        <v>0.19139999999999999</v>
      </c>
      <c r="BH12" s="164"/>
      <c r="BI12" s="164"/>
      <c r="BJ12" s="164"/>
      <c r="BK12" s="164"/>
      <c r="BL12" s="164">
        <v>100.2898</v>
      </c>
      <c r="BM12" s="164">
        <v>0.77308737318474297</v>
      </c>
      <c r="BN12" s="163"/>
      <c r="BO12" s="166" t="s">
        <v>484</v>
      </c>
      <c r="BP12" s="166">
        <v>50</v>
      </c>
      <c r="BQ12" s="166" t="s">
        <v>453</v>
      </c>
      <c r="BR12" s="166">
        <v>10</v>
      </c>
      <c r="BS12" s="166" t="s">
        <v>485</v>
      </c>
      <c r="BT12" s="166" t="s">
        <v>486</v>
      </c>
      <c r="BU12" s="166">
        <v>1.6407407407407398E-2</v>
      </c>
      <c r="BV12" s="166">
        <v>21.335999999999999</v>
      </c>
      <c r="BW12" s="166">
        <v>33</v>
      </c>
      <c r="BX12" s="166" t="s">
        <v>456</v>
      </c>
      <c r="BY12" s="166">
        <v>1</v>
      </c>
      <c r="BZ12" s="166">
        <v>314000</v>
      </c>
      <c r="CA12" s="166">
        <v>14000</v>
      </c>
      <c r="CB12" s="166">
        <v>9.5</v>
      </c>
      <c r="CC12" s="166">
        <v>1</v>
      </c>
      <c r="CD12" s="166">
        <v>6.14</v>
      </c>
      <c r="CE12" s="166">
        <v>0.5</v>
      </c>
      <c r="CF12" s="166">
        <v>0.93</v>
      </c>
      <c r="CG12" s="166">
        <v>0.32</v>
      </c>
      <c r="CH12" s="166">
        <v>2.79</v>
      </c>
      <c r="CI12" s="166">
        <v>0.18</v>
      </c>
      <c r="CJ12" s="166">
        <v>5800</v>
      </c>
      <c r="CK12" s="166">
        <v>170</v>
      </c>
      <c r="CL12" s="166">
        <v>31</v>
      </c>
      <c r="CM12" s="166">
        <v>1.2</v>
      </c>
      <c r="CN12" s="166">
        <v>21770</v>
      </c>
      <c r="CO12" s="166">
        <v>940</v>
      </c>
      <c r="CP12" s="166">
        <v>374</v>
      </c>
      <c r="CQ12" s="166">
        <v>18</v>
      </c>
      <c r="CR12" s="166">
        <v>88.5</v>
      </c>
      <c r="CS12" s="166">
        <v>5.2</v>
      </c>
      <c r="CT12" s="166">
        <v>1520</v>
      </c>
      <c r="CU12" s="166">
        <v>75</v>
      </c>
      <c r="CV12" s="166">
        <v>102000</v>
      </c>
      <c r="CW12" s="166">
        <v>5100</v>
      </c>
      <c r="CX12" s="166">
        <v>48.7</v>
      </c>
      <c r="CY12" s="166">
        <v>3</v>
      </c>
      <c r="CZ12" s="166">
        <v>83.4</v>
      </c>
      <c r="DA12" s="166">
        <v>6.4</v>
      </c>
      <c r="DB12" s="166">
        <v>186</v>
      </c>
      <c r="DC12" s="166">
        <v>11</v>
      </c>
      <c r="DD12" s="166">
        <v>150.19999999999999</v>
      </c>
      <c r="DE12" s="166">
        <v>9.1999999999999993</v>
      </c>
      <c r="DF12" s="166">
        <v>23.2</v>
      </c>
      <c r="DG12" s="166">
        <v>1.3</v>
      </c>
      <c r="DH12" s="166">
        <v>1.67</v>
      </c>
      <c r="DI12" s="166">
        <v>0.28999999999999998</v>
      </c>
      <c r="DJ12" s="166">
        <v>13.16</v>
      </c>
      <c r="DK12" s="166">
        <v>0.65</v>
      </c>
      <c r="DL12" s="166">
        <v>384</v>
      </c>
      <c r="DM12" s="166">
        <v>12</v>
      </c>
      <c r="DN12" s="166">
        <v>30.8</v>
      </c>
      <c r="DO12" s="166">
        <v>1.2</v>
      </c>
      <c r="DP12" s="166">
        <v>201.7</v>
      </c>
      <c r="DQ12" s="166">
        <v>6.9</v>
      </c>
      <c r="DR12" s="166">
        <v>20.7</v>
      </c>
      <c r="DS12" s="166">
        <v>0.94</v>
      </c>
      <c r="DT12" s="166">
        <v>1.24</v>
      </c>
      <c r="DU12" s="166">
        <v>0.2</v>
      </c>
      <c r="DV12" s="166">
        <v>0.2</v>
      </c>
      <c r="DW12" s="166">
        <v>0.11</v>
      </c>
      <c r="DX12" s="166">
        <v>0.11700000000000001</v>
      </c>
      <c r="DY12" s="166">
        <v>2.8000000000000001E-2</v>
      </c>
      <c r="DZ12" s="166">
        <v>2.1800000000000002</v>
      </c>
      <c r="EA12" s="166">
        <v>0.16</v>
      </c>
      <c r="EB12" s="166">
        <v>3.2000000000000001E-2</v>
      </c>
      <c r="EC12" s="166">
        <v>1.9E-2</v>
      </c>
      <c r="ED12" s="166">
        <v>0.122</v>
      </c>
      <c r="EE12" s="166">
        <v>1.4E-2</v>
      </c>
      <c r="EF12" s="166">
        <v>170.9</v>
      </c>
      <c r="EG12" s="166">
        <v>8.3000000000000007</v>
      </c>
      <c r="EH12" s="166">
        <v>18.7</v>
      </c>
      <c r="EI12" s="166">
        <v>1.2</v>
      </c>
      <c r="EJ12" s="166">
        <v>44.8</v>
      </c>
      <c r="EK12" s="166">
        <v>2.1</v>
      </c>
      <c r="EL12" s="166">
        <v>6.09</v>
      </c>
      <c r="EM12" s="166">
        <v>0.2</v>
      </c>
      <c r="EN12" s="166">
        <v>28.35</v>
      </c>
      <c r="EO12" s="166">
        <v>0.93</v>
      </c>
      <c r="EP12" s="166">
        <v>7.35</v>
      </c>
      <c r="EQ12" s="166">
        <v>0.45</v>
      </c>
      <c r="ER12" s="166">
        <v>2.5</v>
      </c>
      <c r="ES12" s="166">
        <v>0.15</v>
      </c>
      <c r="ET12" s="166">
        <v>7.5</v>
      </c>
      <c r="EU12" s="166">
        <v>0.56999999999999995</v>
      </c>
      <c r="EV12" s="166">
        <v>1.109</v>
      </c>
      <c r="EW12" s="166">
        <v>7.4999999999999997E-2</v>
      </c>
      <c r="EX12" s="166">
        <v>6.19</v>
      </c>
      <c r="EY12" s="166">
        <v>0.49</v>
      </c>
      <c r="EZ12" s="166">
        <v>1.2629999999999999</v>
      </c>
      <c r="FA12" s="166">
        <v>6.8000000000000005E-2</v>
      </c>
      <c r="FB12" s="166">
        <v>3.2</v>
      </c>
      <c r="FC12" s="166">
        <v>0.23</v>
      </c>
      <c r="FD12" s="166">
        <v>0.443</v>
      </c>
      <c r="FE12" s="166">
        <v>5.1999999999999998E-2</v>
      </c>
      <c r="FF12" s="166">
        <v>2.79</v>
      </c>
      <c r="FG12" s="166">
        <v>0.24</v>
      </c>
      <c r="FH12" s="166">
        <v>0.373</v>
      </c>
      <c r="FI12" s="166">
        <v>4.2999999999999997E-2</v>
      </c>
      <c r="FJ12" s="166">
        <v>5.35</v>
      </c>
      <c r="FK12" s="166">
        <v>0.42</v>
      </c>
      <c r="FL12" s="166">
        <v>1.23</v>
      </c>
      <c r="FM12" s="166">
        <v>0.1</v>
      </c>
      <c r="FN12" s="166">
        <v>0.22800000000000001</v>
      </c>
      <c r="FO12" s="166">
        <v>4.2000000000000003E-2</v>
      </c>
      <c r="FP12" s="166">
        <v>2.07E-2</v>
      </c>
      <c r="FQ12" s="166">
        <v>7.4999999999999997E-3</v>
      </c>
      <c r="FR12" s="166">
        <v>1.4630000000000001</v>
      </c>
      <c r="FS12" s="166">
        <v>8.8999999999999996E-2</v>
      </c>
      <c r="FT12" s="166">
        <v>1.21E-2</v>
      </c>
      <c r="FU12" s="166">
        <v>6.4000000000000003E-3</v>
      </c>
      <c r="FV12" s="166">
        <v>1.51</v>
      </c>
      <c r="FW12" s="166">
        <v>0.1</v>
      </c>
      <c r="FX12" s="166">
        <v>0.45200000000000001</v>
      </c>
      <c r="FY12" s="166">
        <v>0.05</v>
      </c>
      <c r="GF12" s="167">
        <v>1071.2032846433401</v>
      </c>
      <c r="GG12" s="167">
        <v>1089.08356132931</v>
      </c>
      <c r="GM12">
        <f t="shared" si="17"/>
        <v>1.024505053301952</v>
      </c>
      <c r="GN12">
        <f t="shared" si="18"/>
        <v>1.0062386798148522</v>
      </c>
      <c r="GO12" s="309">
        <v>2.6922055875843829</v>
      </c>
      <c r="GP12" s="311">
        <v>4.0687046634713363E-2</v>
      </c>
      <c r="GQ12" s="310">
        <f t="shared" si="19"/>
        <v>1.5112904758221067E-2</v>
      </c>
    </row>
    <row r="13" spans="1:199" s="167" customFormat="1" x14ac:dyDescent="0.35">
      <c r="A13" s="162" t="s">
        <v>487</v>
      </c>
      <c r="B13" s="162" t="s">
        <v>462</v>
      </c>
      <c r="C13" s="163"/>
      <c r="D13" s="154">
        <v>2.6013999999999999</v>
      </c>
      <c r="E13" s="154">
        <v>12.8954</v>
      </c>
      <c r="F13" s="154">
        <v>0.37380000000000002</v>
      </c>
      <c r="G13" s="154">
        <v>9.4298000000000002</v>
      </c>
      <c r="H13" s="154">
        <v>0.65490000000000004</v>
      </c>
      <c r="I13" s="154">
        <v>3.3725000000000001</v>
      </c>
      <c r="J13" s="154">
        <v>50.617899999999999</v>
      </c>
      <c r="K13" s="154">
        <v>5.8411</v>
      </c>
      <c r="L13" s="154">
        <v>12.6313</v>
      </c>
      <c r="M13" s="154">
        <v>0.21990000000000001</v>
      </c>
      <c r="N13" s="154">
        <v>1423.8314600000001</v>
      </c>
      <c r="O13" s="154">
        <v>212</v>
      </c>
      <c r="P13" s="154">
        <v>0.284634155611591</v>
      </c>
      <c r="Q13" s="154">
        <v>259.44388990201497</v>
      </c>
      <c r="R13" s="154">
        <v>373.203644752922</v>
      </c>
      <c r="S13" s="163"/>
      <c r="T13" s="155">
        <v>-1.59</v>
      </c>
      <c r="U13" s="155">
        <v>2.6869999999999998</v>
      </c>
      <c r="V13" s="155">
        <v>13.885</v>
      </c>
      <c r="W13" s="155">
        <v>0.38600000000000001</v>
      </c>
      <c r="X13" s="155">
        <v>9.74</v>
      </c>
      <c r="Y13" s="155">
        <v>0.67600000000000005</v>
      </c>
      <c r="Z13" s="155">
        <v>2.7749999999999999</v>
      </c>
      <c r="AA13" s="155">
        <v>51.061999999999998</v>
      </c>
      <c r="AB13" s="155">
        <v>5.9740000000000002</v>
      </c>
      <c r="AC13" s="155">
        <v>11.686</v>
      </c>
      <c r="AD13" s="155">
        <v>0.17100000000000001</v>
      </c>
      <c r="AE13" s="155">
        <f t="shared" si="13"/>
        <v>1446.8361548623109</v>
      </c>
      <c r="AF13" s="155">
        <f t="shared" si="14"/>
        <v>215.42526166040037</v>
      </c>
      <c r="AG13" s="155">
        <f t="shared" si="15"/>
        <v>1.0161568946245301</v>
      </c>
      <c r="AH13" s="163"/>
      <c r="AI13" s="157" t="str">
        <f t="shared" si="0"/>
        <v>LLD_LL4_14_d</v>
      </c>
      <c r="AJ13" s="157">
        <f t="shared" si="1"/>
        <v>51.061999999999998</v>
      </c>
      <c r="AK13" s="157">
        <f t="shared" si="2"/>
        <v>2.7749999999999999</v>
      </c>
      <c r="AL13" s="157">
        <f t="shared" si="3"/>
        <v>13.885</v>
      </c>
      <c r="AM13" s="157">
        <f t="shared" si="4"/>
        <v>9.9330999999999996</v>
      </c>
      <c r="AN13" s="157">
        <f t="shared" si="5"/>
        <v>1.9476664718999999</v>
      </c>
      <c r="AO13" s="157">
        <f t="shared" si="6"/>
        <v>0.17100000000000001</v>
      </c>
      <c r="AP13" s="157">
        <f t="shared" si="7"/>
        <v>5.9740000000000002</v>
      </c>
      <c r="AQ13" s="157">
        <f t="shared" si="8"/>
        <v>9.74</v>
      </c>
      <c r="AR13" s="157">
        <f t="shared" si="9"/>
        <v>2.6869999999999998</v>
      </c>
      <c r="AS13" s="157">
        <f t="shared" si="10"/>
        <v>0.67600000000000005</v>
      </c>
      <c r="AT13" s="157">
        <f t="shared" si="11"/>
        <v>0.38600000000000001</v>
      </c>
      <c r="AU13" s="157">
        <v>0.5</v>
      </c>
      <c r="AV13" s="157">
        <f t="shared" si="16"/>
        <v>2.6363569749214003E-2</v>
      </c>
      <c r="AW13" s="157">
        <f t="shared" si="12"/>
        <v>1134.0774000000001</v>
      </c>
      <c r="AX13" s="157">
        <v>440</v>
      </c>
      <c r="AY13" s="157">
        <v>0.1119765831105486</v>
      </c>
      <c r="AZ13" s="163"/>
      <c r="BA13" s="164">
        <v>39.6479</v>
      </c>
      <c r="BB13" s="164">
        <v>39.1355</v>
      </c>
      <c r="BC13" s="164">
        <v>20.7438</v>
      </c>
      <c r="BD13" s="164">
        <v>2.6700000000000002E-2</v>
      </c>
      <c r="BE13" s="164">
        <v>0.2394</v>
      </c>
      <c r="BF13" s="164">
        <v>0.30509999999999998</v>
      </c>
      <c r="BG13" s="164">
        <v>0.19139999999999999</v>
      </c>
      <c r="BH13" s="164"/>
      <c r="BI13" s="164"/>
      <c r="BJ13" s="164"/>
      <c r="BK13" s="164"/>
      <c r="BL13" s="164">
        <v>100.2898</v>
      </c>
      <c r="BM13" s="164">
        <v>0.77308737318474297</v>
      </c>
      <c r="BN13" s="163"/>
      <c r="BO13" s="166" t="s">
        <v>484</v>
      </c>
      <c r="BP13" s="166">
        <v>50</v>
      </c>
      <c r="BQ13" s="166" t="s">
        <v>453</v>
      </c>
      <c r="BR13" s="166">
        <v>9</v>
      </c>
      <c r="BS13" s="166" t="s">
        <v>488</v>
      </c>
      <c r="BT13" s="166" t="s">
        <v>486</v>
      </c>
      <c r="BU13" s="166">
        <v>1.5081018518518501E-2</v>
      </c>
      <c r="BV13" s="166">
        <v>21.83</v>
      </c>
      <c r="BW13" s="166">
        <v>34</v>
      </c>
      <c r="BX13" s="166" t="s">
        <v>456</v>
      </c>
      <c r="BY13" s="166">
        <v>1</v>
      </c>
      <c r="BZ13" s="166">
        <v>346000</v>
      </c>
      <c r="CA13" s="166">
        <v>13000</v>
      </c>
      <c r="CB13" s="166">
        <v>9.4</v>
      </c>
      <c r="CC13" s="166">
        <v>1</v>
      </c>
      <c r="CD13" s="166">
        <v>5.68</v>
      </c>
      <c r="CE13" s="166">
        <v>0.36</v>
      </c>
      <c r="CF13" s="166">
        <v>1.1499999999999999</v>
      </c>
      <c r="CG13" s="166">
        <v>0.42</v>
      </c>
      <c r="CH13" s="166">
        <v>2.5499999999999998</v>
      </c>
      <c r="CI13" s="166">
        <v>0.13</v>
      </c>
      <c r="CJ13" s="166">
        <v>5300</v>
      </c>
      <c r="CK13" s="166">
        <v>150</v>
      </c>
      <c r="CL13" s="166">
        <v>29.28</v>
      </c>
      <c r="CM13" s="166">
        <v>0.96</v>
      </c>
      <c r="CN13" s="166">
        <v>20880</v>
      </c>
      <c r="CO13" s="166">
        <v>590</v>
      </c>
      <c r="CP13" s="166">
        <v>372</v>
      </c>
      <c r="CQ13" s="166">
        <v>14</v>
      </c>
      <c r="CR13" s="166">
        <v>82.8</v>
      </c>
      <c r="CS13" s="166">
        <v>4.4000000000000004</v>
      </c>
      <c r="CT13" s="166">
        <v>1469</v>
      </c>
      <c r="CU13" s="166">
        <v>58</v>
      </c>
      <c r="CV13" s="166">
        <v>94900</v>
      </c>
      <c r="CW13" s="166">
        <v>3100</v>
      </c>
      <c r="CX13" s="166">
        <v>46.3</v>
      </c>
      <c r="CY13" s="166">
        <v>2</v>
      </c>
      <c r="CZ13" s="166">
        <v>86.4</v>
      </c>
      <c r="DA13" s="166">
        <v>5.0999999999999996</v>
      </c>
      <c r="DB13" s="166">
        <v>185.3</v>
      </c>
      <c r="DC13" s="166">
        <v>9.9</v>
      </c>
      <c r="DD13" s="166">
        <v>150</v>
      </c>
      <c r="DE13" s="166">
        <v>10</v>
      </c>
      <c r="DF13" s="166">
        <v>22.2</v>
      </c>
      <c r="DG13" s="166">
        <v>1.1000000000000001</v>
      </c>
      <c r="DH13" s="166">
        <v>1.37</v>
      </c>
      <c r="DI13" s="166">
        <v>0.25</v>
      </c>
      <c r="DJ13" s="166">
        <v>11.8</v>
      </c>
      <c r="DK13" s="166">
        <v>0.48</v>
      </c>
      <c r="DL13" s="166">
        <v>382</v>
      </c>
      <c r="DM13" s="166">
        <v>11</v>
      </c>
      <c r="DN13" s="166">
        <v>29.9</v>
      </c>
      <c r="DO13" s="166">
        <v>1.1000000000000001</v>
      </c>
      <c r="DP13" s="166">
        <v>198.2</v>
      </c>
      <c r="DQ13" s="166">
        <v>7.3</v>
      </c>
      <c r="DR13" s="166">
        <v>20.16</v>
      </c>
      <c r="DS13" s="166">
        <v>0.63</v>
      </c>
      <c r="DT13" s="166">
        <v>1.1299999999999999</v>
      </c>
      <c r="DU13" s="166">
        <v>0.18</v>
      </c>
      <c r="DV13" s="166">
        <v>0.13</v>
      </c>
      <c r="DW13" s="166">
        <v>7.8E-2</v>
      </c>
      <c r="DX13" s="166">
        <v>0.113</v>
      </c>
      <c r="DY13" s="166">
        <v>2.5000000000000001E-2</v>
      </c>
      <c r="DZ13" s="166">
        <v>2.06</v>
      </c>
      <c r="EA13" s="166">
        <v>0.17</v>
      </c>
      <c r="EB13" s="166">
        <v>3.5000000000000003E-2</v>
      </c>
      <c r="EC13" s="166">
        <v>1.9E-2</v>
      </c>
      <c r="ED13" s="166">
        <v>0.11799999999999999</v>
      </c>
      <c r="EE13" s="166">
        <v>1.2999999999999999E-2</v>
      </c>
      <c r="EF13" s="166">
        <v>154.4</v>
      </c>
      <c r="EG13" s="166">
        <v>6.8</v>
      </c>
      <c r="EH13" s="166">
        <v>17.760000000000002</v>
      </c>
      <c r="EI13" s="166">
        <v>0.8</v>
      </c>
      <c r="EJ13" s="166">
        <v>43.3</v>
      </c>
      <c r="EK13" s="166">
        <v>2.2000000000000002</v>
      </c>
      <c r="EL13" s="166">
        <v>5.84</v>
      </c>
      <c r="EM13" s="166">
        <v>0.23</v>
      </c>
      <c r="EN13" s="166">
        <v>27.12</v>
      </c>
      <c r="EO13" s="166">
        <v>0.97</v>
      </c>
      <c r="EP13" s="166">
        <v>7.14</v>
      </c>
      <c r="EQ13" s="166">
        <v>0.47</v>
      </c>
      <c r="ER13" s="166">
        <v>2.46</v>
      </c>
      <c r="ES13" s="166">
        <v>0.17</v>
      </c>
      <c r="ET13" s="166">
        <v>7.2</v>
      </c>
      <c r="EU13" s="166">
        <v>0.42</v>
      </c>
      <c r="EV13" s="166">
        <v>0.97899999999999998</v>
      </c>
      <c r="EW13" s="166">
        <v>7.0000000000000007E-2</v>
      </c>
      <c r="EX13" s="166">
        <v>6.48</v>
      </c>
      <c r="EY13" s="166">
        <v>0.48</v>
      </c>
      <c r="EZ13" s="166">
        <v>1.24</v>
      </c>
      <c r="FA13" s="166">
        <v>0.11</v>
      </c>
      <c r="FB13" s="166">
        <v>2.89</v>
      </c>
      <c r="FC13" s="166">
        <v>0.17</v>
      </c>
      <c r="FD13" s="166">
        <v>0.378</v>
      </c>
      <c r="FE13" s="166">
        <v>3.3000000000000002E-2</v>
      </c>
      <c r="FF13" s="166">
        <v>2.65</v>
      </c>
      <c r="FG13" s="166">
        <v>0.2</v>
      </c>
      <c r="FH13" s="166">
        <v>0.35</v>
      </c>
      <c r="FI13" s="166">
        <v>4.1000000000000002E-2</v>
      </c>
      <c r="FJ13" s="166">
        <v>5.07</v>
      </c>
      <c r="FK13" s="166">
        <v>0.35</v>
      </c>
      <c r="FL13" s="166">
        <v>1.1839999999999999</v>
      </c>
      <c r="FM13" s="166">
        <v>6.6000000000000003E-2</v>
      </c>
      <c r="FN13" s="166">
        <v>0.219</v>
      </c>
      <c r="FO13" s="166">
        <v>5.2999999999999999E-2</v>
      </c>
      <c r="FP13" s="166">
        <v>2.2599999999999999E-2</v>
      </c>
      <c r="FQ13" s="166">
        <v>8.3000000000000001E-3</v>
      </c>
      <c r="FR13" s="166">
        <v>1.4370000000000001</v>
      </c>
      <c r="FS13" s="166">
        <v>8.8999999999999996E-2</v>
      </c>
      <c r="FT13" s="166">
        <v>0.01</v>
      </c>
      <c r="FU13" s="166">
        <v>4.1999999999999997E-3</v>
      </c>
      <c r="FV13" s="166">
        <v>1.3240000000000001</v>
      </c>
      <c r="FW13" s="166">
        <v>8.7999999999999995E-2</v>
      </c>
      <c r="FX13" s="166">
        <v>0.48</v>
      </c>
      <c r="FY13" s="166">
        <v>4.5999999999999999E-2</v>
      </c>
      <c r="GF13" s="167">
        <v>1142.6258910809399</v>
      </c>
      <c r="GG13" s="167">
        <v>1116.6984272428299</v>
      </c>
      <c r="GM13">
        <f t="shared" si="17"/>
        <v>1.0322186593373035</v>
      </c>
      <c r="GN13">
        <f t="shared" si="18"/>
        <v>1.0161568946245301</v>
      </c>
      <c r="GO13" s="309">
        <v>2.701629868923487</v>
      </c>
      <c r="GP13" s="311">
        <v>4.0708000276700691E-2</v>
      </c>
      <c r="GQ13" s="310">
        <f t="shared" si="19"/>
        <v>1.5067941299050534E-2</v>
      </c>
    </row>
    <row r="14" spans="1:199" s="167" customFormat="1" x14ac:dyDescent="0.35">
      <c r="A14" s="162" t="s">
        <v>489</v>
      </c>
      <c r="B14" s="162" t="s">
        <v>462</v>
      </c>
      <c r="C14" s="163"/>
      <c r="D14" s="154">
        <v>2.7265000000000001</v>
      </c>
      <c r="E14" s="154">
        <v>12.711499999999999</v>
      </c>
      <c r="F14" s="154">
        <v>0.3846</v>
      </c>
      <c r="G14" s="154">
        <v>9.3020999999999994</v>
      </c>
      <c r="H14" s="154">
        <v>0.71499999999999997</v>
      </c>
      <c r="I14" s="154">
        <v>3.3603000000000001</v>
      </c>
      <c r="J14" s="154">
        <v>49.438000000000002</v>
      </c>
      <c r="K14" s="154">
        <v>5.8464</v>
      </c>
      <c r="L14" s="154">
        <v>12.426399999999999</v>
      </c>
      <c r="M14" s="154">
        <v>0.16819999999999999</v>
      </c>
      <c r="N14" s="154">
        <v>1386.29636</v>
      </c>
      <c r="O14" s="154">
        <v>192</v>
      </c>
      <c r="P14" s="154">
        <v>0.29147505725801798</v>
      </c>
      <c r="Q14" s="154">
        <v>265.361398695677</v>
      </c>
      <c r="R14" s="154">
        <v>360.75579689832398</v>
      </c>
      <c r="S14" s="163"/>
      <c r="T14" s="155">
        <v>-1.84</v>
      </c>
      <c r="U14" s="155">
        <v>2.8690000000000002</v>
      </c>
      <c r="V14" s="155">
        <v>14.12</v>
      </c>
      <c r="W14" s="155">
        <v>0.40500000000000003</v>
      </c>
      <c r="X14" s="155">
        <v>9.7889999999999997</v>
      </c>
      <c r="Y14" s="155">
        <v>0.752</v>
      </c>
      <c r="Z14" s="155">
        <v>2.8220000000000001</v>
      </c>
      <c r="AA14" s="155">
        <v>51.451000000000001</v>
      </c>
      <c r="AB14" s="155">
        <v>6.157</v>
      </c>
      <c r="AC14" s="155">
        <v>11.645</v>
      </c>
      <c r="AD14" s="155">
        <v>0.17399999999999999</v>
      </c>
      <c r="AE14" s="155">
        <f t="shared" si="13"/>
        <v>1412.2823553382232</v>
      </c>
      <c r="AF14" s="155">
        <f t="shared" si="14"/>
        <v>195.59902200488995</v>
      </c>
      <c r="AG14" s="155">
        <f t="shared" si="15"/>
        <v>1.0187449062754685</v>
      </c>
      <c r="AH14" s="163"/>
      <c r="AI14" s="157" t="str">
        <f t="shared" si="0"/>
        <v>LLD_LL4_14_c</v>
      </c>
      <c r="AJ14" s="157">
        <f t="shared" si="1"/>
        <v>51.451000000000001</v>
      </c>
      <c r="AK14" s="157">
        <f t="shared" si="2"/>
        <v>2.8220000000000001</v>
      </c>
      <c r="AL14" s="157">
        <f t="shared" si="3"/>
        <v>14.12</v>
      </c>
      <c r="AM14" s="157">
        <f t="shared" si="4"/>
        <v>9.8982499999999991</v>
      </c>
      <c r="AN14" s="157">
        <f t="shared" si="5"/>
        <v>1.9408331392499998</v>
      </c>
      <c r="AO14" s="157">
        <f t="shared" si="6"/>
        <v>0.17399999999999999</v>
      </c>
      <c r="AP14" s="157">
        <f t="shared" si="7"/>
        <v>6.157</v>
      </c>
      <c r="AQ14" s="157">
        <f t="shared" si="8"/>
        <v>9.7889999999999997</v>
      </c>
      <c r="AR14" s="157">
        <f t="shared" si="9"/>
        <v>2.8690000000000002</v>
      </c>
      <c r="AS14" s="157">
        <f t="shared" si="10"/>
        <v>0.752</v>
      </c>
      <c r="AT14" s="157">
        <f t="shared" si="11"/>
        <v>0.40500000000000003</v>
      </c>
      <c r="AU14" s="157">
        <v>0.5</v>
      </c>
      <c r="AV14" s="157">
        <f t="shared" si="16"/>
        <v>2.7033557324335471E-2</v>
      </c>
      <c r="AW14" s="157">
        <f t="shared" si="12"/>
        <v>1137.7556999999999</v>
      </c>
      <c r="AX14" s="157">
        <v>440</v>
      </c>
      <c r="AY14" s="157">
        <v>0.1116469924542151</v>
      </c>
      <c r="AZ14" s="163"/>
      <c r="BA14" s="164">
        <v>40.134500000000003</v>
      </c>
      <c r="BB14" s="164">
        <v>39.671999999999997</v>
      </c>
      <c r="BC14" s="164">
        <v>20.792400000000001</v>
      </c>
      <c r="BD14" s="164">
        <v>2.4400000000000002E-2</v>
      </c>
      <c r="BE14" s="164">
        <v>0.23419999999999999</v>
      </c>
      <c r="BF14" s="164">
        <v>0.2964</v>
      </c>
      <c r="BG14" s="164">
        <v>0.20080000000000001</v>
      </c>
      <c r="BH14" s="164"/>
      <c r="BI14" s="164"/>
      <c r="BJ14" s="164"/>
      <c r="BK14" s="164"/>
      <c r="BL14" s="164">
        <v>101.35469999999999</v>
      </c>
      <c r="BM14" s="164">
        <v>0.77481207422707499</v>
      </c>
      <c r="BN14" s="163"/>
      <c r="BO14" s="166" t="s">
        <v>484</v>
      </c>
      <c r="BP14" s="166">
        <v>50</v>
      </c>
      <c r="BQ14" s="166" t="s">
        <v>453</v>
      </c>
      <c r="BR14" s="166">
        <v>11</v>
      </c>
      <c r="BS14" s="166" t="s">
        <v>490</v>
      </c>
      <c r="BT14" s="166" t="s">
        <v>486</v>
      </c>
      <c r="BU14" s="166">
        <v>1.7694444444444402E-2</v>
      </c>
      <c r="BV14" s="166">
        <v>21.286000000000001</v>
      </c>
      <c r="BW14" s="166">
        <v>33</v>
      </c>
      <c r="BX14" s="166" t="s">
        <v>456</v>
      </c>
      <c r="BY14" s="166">
        <v>1</v>
      </c>
      <c r="BZ14" s="166">
        <v>321000</v>
      </c>
      <c r="CA14" s="166">
        <v>19000</v>
      </c>
      <c r="CB14" s="166">
        <v>9.3000000000000007</v>
      </c>
      <c r="CC14" s="166">
        <v>1</v>
      </c>
      <c r="CD14" s="166">
        <v>6.11</v>
      </c>
      <c r="CE14" s="166">
        <v>0.45</v>
      </c>
      <c r="CF14" s="166">
        <v>0.94</v>
      </c>
      <c r="CG14" s="166">
        <v>0.33</v>
      </c>
      <c r="CH14" s="166">
        <v>2.75</v>
      </c>
      <c r="CI14" s="166">
        <v>0.19</v>
      </c>
      <c r="CJ14" s="166">
        <v>5610</v>
      </c>
      <c r="CK14" s="166">
        <v>220</v>
      </c>
      <c r="CL14" s="166">
        <v>28.4</v>
      </c>
      <c r="CM14" s="166">
        <v>1.1000000000000001</v>
      </c>
      <c r="CN14" s="166">
        <v>20130</v>
      </c>
      <c r="CO14" s="166">
        <v>910</v>
      </c>
      <c r="CP14" s="166">
        <v>354</v>
      </c>
      <c r="CQ14" s="166">
        <v>19</v>
      </c>
      <c r="CR14" s="166">
        <v>84.6</v>
      </c>
      <c r="CS14" s="166">
        <v>5.3</v>
      </c>
      <c r="CT14" s="166">
        <v>1479</v>
      </c>
      <c r="CU14" s="166">
        <v>92</v>
      </c>
      <c r="CV14" s="166">
        <v>97700</v>
      </c>
      <c r="CW14" s="166">
        <v>6600</v>
      </c>
      <c r="CX14" s="166">
        <v>45.8</v>
      </c>
      <c r="CY14" s="166">
        <v>3.3</v>
      </c>
      <c r="CZ14" s="166">
        <v>80.3</v>
      </c>
      <c r="DA14" s="166">
        <v>5.7</v>
      </c>
      <c r="DB14" s="166">
        <v>178.7</v>
      </c>
      <c r="DC14" s="166">
        <v>9.1</v>
      </c>
      <c r="DD14" s="166">
        <v>139.1</v>
      </c>
      <c r="DE14" s="166">
        <v>6.9</v>
      </c>
      <c r="DF14" s="166">
        <v>23.8</v>
      </c>
      <c r="DG14" s="166">
        <v>1.4</v>
      </c>
      <c r="DH14" s="166">
        <v>1.64</v>
      </c>
      <c r="DI14" s="166">
        <v>0.31</v>
      </c>
      <c r="DJ14" s="166">
        <v>12.51</v>
      </c>
      <c r="DK14" s="166">
        <v>0.63</v>
      </c>
      <c r="DL14" s="166">
        <v>367</v>
      </c>
      <c r="DM14" s="166">
        <v>13</v>
      </c>
      <c r="DN14" s="166">
        <v>29.3</v>
      </c>
      <c r="DO14" s="166">
        <v>1.6</v>
      </c>
      <c r="DP14" s="166">
        <v>195</v>
      </c>
      <c r="DQ14" s="166">
        <v>11</v>
      </c>
      <c r="DR14" s="166">
        <v>19.7</v>
      </c>
      <c r="DS14" s="166">
        <v>1.1000000000000001</v>
      </c>
      <c r="DT14" s="166">
        <v>1.1200000000000001</v>
      </c>
      <c r="DU14" s="166">
        <v>0.18</v>
      </c>
      <c r="DV14" s="166">
        <v>8.2000000000000003E-2</v>
      </c>
      <c r="DW14" s="166">
        <v>6.8000000000000005E-2</v>
      </c>
      <c r="DX14" s="166">
        <v>0.13400000000000001</v>
      </c>
      <c r="DY14" s="166">
        <v>2.5000000000000001E-2</v>
      </c>
      <c r="DZ14" s="166">
        <v>2.2200000000000002</v>
      </c>
      <c r="EA14" s="166">
        <v>0.19</v>
      </c>
      <c r="EB14" s="166">
        <v>4.8000000000000001E-2</v>
      </c>
      <c r="EC14" s="166">
        <v>0.02</v>
      </c>
      <c r="ED14" s="166">
        <v>0.13500000000000001</v>
      </c>
      <c r="EE14" s="166">
        <v>1.7000000000000001E-2</v>
      </c>
      <c r="EF14" s="166">
        <v>169</v>
      </c>
      <c r="EG14" s="166">
        <v>11</v>
      </c>
      <c r="EH14" s="166">
        <v>17.78</v>
      </c>
      <c r="EI14" s="166">
        <v>0.96</v>
      </c>
      <c r="EJ14" s="166">
        <v>42.9</v>
      </c>
      <c r="EK14" s="166">
        <v>2</v>
      </c>
      <c r="EL14" s="166">
        <v>5.95</v>
      </c>
      <c r="EM14" s="166">
        <v>0.33</v>
      </c>
      <c r="EN14" s="166">
        <v>28.2</v>
      </c>
      <c r="EO14" s="166">
        <v>1.3</v>
      </c>
      <c r="EP14" s="166">
        <v>6.62</v>
      </c>
      <c r="EQ14" s="166">
        <v>0.43</v>
      </c>
      <c r="ER14" s="166">
        <v>2.34</v>
      </c>
      <c r="ES14" s="166">
        <v>0.17</v>
      </c>
      <c r="ET14" s="166">
        <v>7.11</v>
      </c>
      <c r="EU14" s="166">
        <v>0.57999999999999996</v>
      </c>
      <c r="EV14" s="166">
        <v>1.1100000000000001</v>
      </c>
      <c r="EW14" s="166">
        <v>0.11</v>
      </c>
      <c r="EX14" s="166">
        <v>6.15</v>
      </c>
      <c r="EY14" s="166">
        <v>0.44</v>
      </c>
      <c r="EZ14" s="166">
        <v>1.1930000000000001</v>
      </c>
      <c r="FA14" s="166">
        <v>9.6000000000000002E-2</v>
      </c>
      <c r="FB14" s="166">
        <v>3.25</v>
      </c>
      <c r="FC14" s="166">
        <v>0.23</v>
      </c>
      <c r="FD14" s="166">
        <v>0.38700000000000001</v>
      </c>
      <c r="FE14" s="166">
        <v>3.2000000000000001E-2</v>
      </c>
      <c r="FF14" s="166">
        <v>2.37</v>
      </c>
      <c r="FG14" s="166">
        <v>0.23</v>
      </c>
      <c r="FH14" s="166">
        <v>0.315</v>
      </c>
      <c r="FI14" s="166">
        <v>3.5999999999999997E-2</v>
      </c>
      <c r="FJ14" s="166">
        <v>5.23</v>
      </c>
      <c r="FK14" s="166">
        <v>0.47</v>
      </c>
      <c r="FL14" s="166">
        <v>1.1839999999999999</v>
      </c>
      <c r="FM14" s="166">
        <v>0.09</v>
      </c>
      <c r="FN14" s="166">
        <v>0.219</v>
      </c>
      <c r="FO14" s="166">
        <v>4.2000000000000003E-2</v>
      </c>
      <c r="FP14" s="166">
        <v>0.03</v>
      </c>
      <c r="FQ14" s="166">
        <v>0.01</v>
      </c>
      <c r="FR14" s="166">
        <v>1.4350000000000001</v>
      </c>
      <c r="FS14" s="166">
        <v>9.4E-2</v>
      </c>
      <c r="FT14" s="166">
        <v>1.4800000000000001E-2</v>
      </c>
      <c r="FU14" s="166">
        <v>7.6E-3</v>
      </c>
      <c r="FV14" s="166">
        <v>1.38</v>
      </c>
      <c r="FW14" s="166">
        <v>0.1</v>
      </c>
      <c r="FX14" s="166">
        <v>0.46400000000000002</v>
      </c>
      <c r="FY14" s="166">
        <v>5.1999999999999998E-2</v>
      </c>
      <c r="GF14" s="167">
        <v>1142.1829169116399</v>
      </c>
      <c r="GG14" s="167">
        <v>1093.8907768051299</v>
      </c>
      <c r="GM14">
        <f t="shared" si="17"/>
        <v>1.0517482517482517</v>
      </c>
      <c r="GN14">
        <f t="shared" si="18"/>
        <v>1.0187449062754685</v>
      </c>
      <c r="GO14" s="309">
        <v>2.7027448204835141</v>
      </c>
      <c r="GP14" s="311">
        <v>4.1034638262224213E-2</v>
      </c>
      <c r="GQ14" s="310">
        <f t="shared" si="19"/>
        <v>1.5182579558096506E-2</v>
      </c>
    </row>
    <row r="15" spans="1:199" s="167" customFormat="1" x14ac:dyDescent="0.35">
      <c r="A15" s="162" t="s">
        <v>491</v>
      </c>
      <c r="B15" s="162" t="s">
        <v>462</v>
      </c>
      <c r="C15" s="163"/>
      <c r="D15" s="154">
        <v>2.7988</v>
      </c>
      <c r="E15" s="154">
        <v>12.7531</v>
      </c>
      <c r="F15" s="154">
        <v>0.38169999999999998</v>
      </c>
      <c r="G15" s="154">
        <v>9.2790999999999997</v>
      </c>
      <c r="H15" s="154">
        <v>0.67010000000000003</v>
      </c>
      <c r="I15" s="154">
        <v>3.4022000000000001</v>
      </c>
      <c r="J15" s="154">
        <v>49.668900000000001</v>
      </c>
      <c r="K15" s="154">
        <v>5.8101000000000003</v>
      </c>
      <c r="L15" s="154">
        <v>12.404299999999999</v>
      </c>
      <c r="M15" s="154">
        <v>0.20649999999999999</v>
      </c>
      <c r="N15" s="154">
        <v>1425.332864</v>
      </c>
      <c r="O15" s="154">
        <v>177</v>
      </c>
      <c r="P15" s="154">
        <v>0.29395578391055099</v>
      </c>
      <c r="Q15" s="154">
        <v>281.02360296024</v>
      </c>
      <c r="R15" s="154">
        <v>369.84043255301998</v>
      </c>
      <c r="S15" s="163"/>
      <c r="T15" s="155">
        <v>-1.61</v>
      </c>
      <c r="U15" s="155">
        <v>2.9289999999999998</v>
      </c>
      <c r="V15" s="155">
        <v>13.805999999999999</v>
      </c>
      <c r="W15" s="155">
        <v>0.39900000000000002</v>
      </c>
      <c r="X15" s="155">
        <v>9.7100000000000009</v>
      </c>
      <c r="Y15" s="155">
        <v>0.70099999999999996</v>
      </c>
      <c r="Z15" s="155">
        <v>2.7589999999999999</v>
      </c>
      <c r="AA15" s="155">
        <v>51.078000000000003</v>
      </c>
      <c r="AB15" s="155">
        <v>6.5369999999999999</v>
      </c>
      <c r="AC15" s="155">
        <v>11.643000000000001</v>
      </c>
      <c r="AD15" s="155">
        <v>0.17</v>
      </c>
      <c r="AE15" s="155">
        <f t="shared" si="13"/>
        <v>1448.6562292915946</v>
      </c>
      <c r="AF15" s="155">
        <f t="shared" si="14"/>
        <v>179.89633092793983</v>
      </c>
      <c r="AG15" s="155">
        <f t="shared" si="15"/>
        <v>1.0163634515702815</v>
      </c>
      <c r="AH15" s="163"/>
      <c r="AI15" s="157" t="str">
        <f t="shared" si="0"/>
        <v>LLD_LL4_14_b</v>
      </c>
      <c r="AJ15" s="157">
        <f t="shared" si="1"/>
        <v>51.078000000000003</v>
      </c>
      <c r="AK15" s="157">
        <f t="shared" si="2"/>
        <v>2.7589999999999999</v>
      </c>
      <c r="AL15" s="157">
        <f t="shared" si="3"/>
        <v>13.805999999999999</v>
      </c>
      <c r="AM15" s="157">
        <f t="shared" si="4"/>
        <v>9.8965499999999995</v>
      </c>
      <c r="AN15" s="157">
        <f t="shared" si="5"/>
        <v>1.94049980595</v>
      </c>
      <c r="AO15" s="157">
        <f t="shared" si="6"/>
        <v>0.17</v>
      </c>
      <c r="AP15" s="157">
        <f t="shared" si="7"/>
        <v>6.5369999999999999</v>
      </c>
      <c r="AQ15" s="157">
        <f t="shared" si="8"/>
        <v>9.7100000000000009</v>
      </c>
      <c r="AR15" s="157">
        <f t="shared" si="9"/>
        <v>2.9289999999999998</v>
      </c>
      <c r="AS15" s="157">
        <f t="shared" si="10"/>
        <v>0.70099999999999996</v>
      </c>
      <c r="AT15" s="157">
        <f t="shared" si="11"/>
        <v>0.39900000000000002</v>
      </c>
      <c r="AU15" s="157">
        <v>0.5</v>
      </c>
      <c r="AV15" s="157">
        <f t="shared" si="16"/>
        <v>2.856221190773859E-2</v>
      </c>
      <c r="AW15" s="157">
        <f t="shared" si="12"/>
        <v>1145.3937000000001</v>
      </c>
      <c r="AX15" s="157">
        <v>460</v>
      </c>
      <c r="AY15" s="157">
        <v>0.1076027900830563</v>
      </c>
      <c r="AZ15" s="163"/>
      <c r="BA15" s="164">
        <v>40.134500000000003</v>
      </c>
      <c r="BB15" s="164">
        <v>39.671999999999997</v>
      </c>
      <c r="BC15" s="164">
        <v>20.792400000000001</v>
      </c>
      <c r="BD15" s="164">
        <v>2.4400000000000002E-2</v>
      </c>
      <c r="BE15" s="164">
        <v>0.23419999999999999</v>
      </c>
      <c r="BF15" s="164">
        <v>0.2964</v>
      </c>
      <c r="BG15" s="164">
        <v>0.20080000000000001</v>
      </c>
      <c r="BH15" s="164"/>
      <c r="BI15" s="164"/>
      <c r="BJ15" s="164"/>
      <c r="BK15" s="164"/>
      <c r="BL15" s="164">
        <v>101.35469999999999</v>
      </c>
      <c r="BM15" s="164">
        <v>0.77481207422707499</v>
      </c>
      <c r="BN15" s="163"/>
      <c r="BO15" s="166" t="s">
        <v>484</v>
      </c>
      <c r="BP15" s="166">
        <v>50</v>
      </c>
      <c r="BQ15" s="166" t="s">
        <v>453</v>
      </c>
      <c r="BR15" s="166">
        <v>12</v>
      </c>
      <c r="BS15" s="166" t="s">
        <v>492</v>
      </c>
      <c r="BT15" s="166" t="s">
        <v>486</v>
      </c>
      <c r="BU15" s="166">
        <v>1.9019675925925902E-2</v>
      </c>
      <c r="BV15" s="166">
        <v>23.048999999999999</v>
      </c>
      <c r="BW15" s="166">
        <v>36</v>
      </c>
      <c r="BX15" s="166" t="s">
        <v>456</v>
      </c>
      <c r="BY15" s="166">
        <v>1</v>
      </c>
      <c r="BZ15" s="166">
        <v>291000</v>
      </c>
      <c r="CA15" s="166">
        <v>14000</v>
      </c>
      <c r="CB15" s="166">
        <v>9.3000000000000007</v>
      </c>
      <c r="CC15" s="166">
        <v>1</v>
      </c>
      <c r="CD15" s="166">
        <v>6.28</v>
      </c>
      <c r="CE15" s="166">
        <v>0.44</v>
      </c>
      <c r="CF15" s="166">
        <v>0.98</v>
      </c>
      <c r="CG15" s="166">
        <v>0.43</v>
      </c>
      <c r="CH15" s="166">
        <v>2.73</v>
      </c>
      <c r="CI15" s="166">
        <v>0.14000000000000001</v>
      </c>
      <c r="CJ15" s="166">
        <v>5840</v>
      </c>
      <c r="CK15" s="166">
        <v>180</v>
      </c>
      <c r="CL15" s="166">
        <v>28.98</v>
      </c>
      <c r="CM15" s="166">
        <v>0.92</v>
      </c>
      <c r="CN15" s="166">
        <v>21130</v>
      </c>
      <c r="CO15" s="166">
        <v>860</v>
      </c>
      <c r="CP15" s="166">
        <v>375</v>
      </c>
      <c r="CQ15" s="166">
        <v>13</v>
      </c>
      <c r="CR15" s="166">
        <v>86.1</v>
      </c>
      <c r="CS15" s="166">
        <v>5.0999999999999996</v>
      </c>
      <c r="CT15" s="166">
        <v>1542</v>
      </c>
      <c r="CU15" s="166">
        <v>72</v>
      </c>
      <c r="CV15" s="166">
        <v>103000</v>
      </c>
      <c r="CW15" s="166">
        <v>6900</v>
      </c>
      <c r="CX15" s="166">
        <v>47.7</v>
      </c>
      <c r="CY15" s="166">
        <v>2.5</v>
      </c>
      <c r="CZ15" s="166">
        <v>82.7</v>
      </c>
      <c r="DA15" s="166">
        <v>4.8</v>
      </c>
      <c r="DB15" s="166">
        <v>189.9</v>
      </c>
      <c r="DC15" s="166">
        <v>7.7</v>
      </c>
      <c r="DD15" s="166">
        <v>154</v>
      </c>
      <c r="DE15" s="166">
        <v>6</v>
      </c>
      <c r="DF15" s="166">
        <v>24.1</v>
      </c>
      <c r="DG15" s="166">
        <v>1</v>
      </c>
      <c r="DH15" s="166">
        <v>1.58</v>
      </c>
      <c r="DI15" s="166">
        <v>0.26</v>
      </c>
      <c r="DJ15" s="166">
        <v>12.73</v>
      </c>
      <c r="DK15" s="166">
        <v>0.47</v>
      </c>
      <c r="DL15" s="166">
        <v>384</v>
      </c>
      <c r="DM15" s="166">
        <v>13</v>
      </c>
      <c r="DN15" s="166">
        <v>30.5</v>
      </c>
      <c r="DO15" s="166">
        <v>1.2</v>
      </c>
      <c r="DP15" s="166">
        <v>205.9</v>
      </c>
      <c r="DQ15" s="166">
        <v>7.4</v>
      </c>
      <c r="DR15" s="166">
        <v>21.7</v>
      </c>
      <c r="DS15" s="166">
        <v>1.1000000000000001</v>
      </c>
      <c r="DT15" s="166">
        <v>1.07</v>
      </c>
      <c r="DU15" s="166">
        <v>0.16</v>
      </c>
      <c r="DV15" s="166">
        <v>0.22</v>
      </c>
      <c r="DW15" s="166">
        <v>0.12</v>
      </c>
      <c r="DX15" s="166">
        <v>0.122</v>
      </c>
      <c r="DY15" s="166">
        <v>0.02</v>
      </c>
      <c r="DZ15" s="166">
        <v>2.21</v>
      </c>
      <c r="EA15" s="166">
        <v>0.24</v>
      </c>
      <c r="EB15" s="166">
        <v>4.7E-2</v>
      </c>
      <c r="EC15" s="166">
        <v>1.7000000000000001E-2</v>
      </c>
      <c r="ED15" s="166">
        <v>0.13200000000000001</v>
      </c>
      <c r="EE15" s="166">
        <v>1.6E-2</v>
      </c>
      <c r="EF15" s="166">
        <v>175.9</v>
      </c>
      <c r="EG15" s="166">
        <v>9.3000000000000007</v>
      </c>
      <c r="EH15" s="166">
        <v>18.440000000000001</v>
      </c>
      <c r="EI15" s="166">
        <v>0.72</v>
      </c>
      <c r="EJ15" s="166">
        <v>45.8</v>
      </c>
      <c r="EK15" s="166">
        <v>1.9</v>
      </c>
      <c r="EL15" s="166">
        <v>6.34</v>
      </c>
      <c r="EM15" s="166">
        <v>0.23</v>
      </c>
      <c r="EN15" s="166">
        <v>28.5</v>
      </c>
      <c r="EO15" s="166">
        <v>0.82</v>
      </c>
      <c r="EP15" s="166">
        <v>7.17</v>
      </c>
      <c r="EQ15" s="166">
        <v>0.52</v>
      </c>
      <c r="ER15" s="166">
        <v>2.5</v>
      </c>
      <c r="ES15" s="166">
        <v>0.16</v>
      </c>
      <c r="ET15" s="166">
        <v>7.96</v>
      </c>
      <c r="EU15" s="166">
        <v>0.55000000000000004</v>
      </c>
      <c r="EV15" s="166">
        <v>1.141</v>
      </c>
      <c r="EW15" s="166">
        <v>9.5000000000000001E-2</v>
      </c>
      <c r="EX15" s="166">
        <v>6.6</v>
      </c>
      <c r="EY15" s="166">
        <v>0.43</v>
      </c>
      <c r="EZ15" s="166">
        <v>1.2370000000000001</v>
      </c>
      <c r="FA15" s="166">
        <v>8.1000000000000003E-2</v>
      </c>
      <c r="FB15" s="166">
        <v>3.26</v>
      </c>
      <c r="FC15" s="166">
        <v>0.24</v>
      </c>
      <c r="FD15" s="166">
        <v>0.39</v>
      </c>
      <c r="FE15" s="166">
        <v>3.3000000000000002E-2</v>
      </c>
      <c r="FF15" s="166">
        <v>2.56</v>
      </c>
      <c r="FG15" s="166">
        <v>0.2</v>
      </c>
      <c r="FH15" s="166">
        <v>0.34699999999999998</v>
      </c>
      <c r="FI15" s="166">
        <v>3.3000000000000002E-2</v>
      </c>
      <c r="FJ15" s="166">
        <v>5.48</v>
      </c>
      <c r="FK15" s="166">
        <v>0.39</v>
      </c>
      <c r="FL15" s="166">
        <v>1.228</v>
      </c>
      <c r="FM15" s="166">
        <v>9.1999999999999998E-2</v>
      </c>
      <c r="FN15" s="166">
        <v>0.26200000000000001</v>
      </c>
      <c r="FO15" s="166">
        <v>5.7000000000000002E-2</v>
      </c>
      <c r="FP15" s="166">
        <v>2.35E-2</v>
      </c>
      <c r="FQ15" s="166">
        <v>9.4000000000000004E-3</v>
      </c>
      <c r="FR15" s="166">
        <v>1.421</v>
      </c>
      <c r="FS15" s="166">
        <v>8.5000000000000006E-2</v>
      </c>
      <c r="FT15" s="166">
        <v>2.5000000000000001E-2</v>
      </c>
      <c r="FU15" s="166">
        <v>1.0999999999999999E-2</v>
      </c>
      <c r="FV15" s="166">
        <v>1.456</v>
      </c>
      <c r="FW15" s="166">
        <v>9.7000000000000003E-2</v>
      </c>
      <c r="FX15" s="166">
        <v>0.42699999999999999</v>
      </c>
      <c r="FY15" s="166">
        <v>4.8000000000000001E-2</v>
      </c>
      <c r="GF15" s="167">
        <v>1137.7912993950399</v>
      </c>
      <c r="GG15" s="167">
        <v>1095.20184062779</v>
      </c>
      <c r="GM15">
        <f t="shared" si="17"/>
        <v>1.0461125205193254</v>
      </c>
      <c r="GN15">
        <f t="shared" si="18"/>
        <v>1.0163634515702815</v>
      </c>
      <c r="GO15" s="309">
        <v>2.701114480482564</v>
      </c>
      <c r="GP15" s="311">
        <v>4.0870326194709483E-2</v>
      </c>
      <c r="GQ15" s="310">
        <f t="shared" si="19"/>
        <v>1.5130912254932582E-2</v>
      </c>
    </row>
    <row r="16" spans="1:199" s="167" customFormat="1" x14ac:dyDescent="0.35">
      <c r="A16" s="162" t="s">
        <v>493</v>
      </c>
      <c r="B16" s="162" t="s">
        <v>462</v>
      </c>
      <c r="C16" s="163"/>
      <c r="D16" s="154">
        <v>2.3264</v>
      </c>
      <c r="E16" s="154">
        <v>13.0451</v>
      </c>
      <c r="F16" s="154">
        <v>0.27300000000000002</v>
      </c>
      <c r="G16" s="154">
        <v>10.479699999999999</v>
      </c>
      <c r="H16" s="154">
        <v>0.47149999999999997</v>
      </c>
      <c r="I16" s="154">
        <v>2.5508999999999999</v>
      </c>
      <c r="J16" s="154">
        <v>50.927799999999998</v>
      </c>
      <c r="K16" s="154">
        <v>5.9013</v>
      </c>
      <c r="L16" s="154">
        <v>11.4156</v>
      </c>
      <c r="M16" s="154">
        <v>9.2100000000000001E-2</v>
      </c>
      <c r="N16" s="154">
        <v>403.377208</v>
      </c>
      <c r="O16" s="154">
        <v>120</v>
      </c>
      <c r="P16" s="154">
        <v>0.27175660058441697</v>
      </c>
      <c r="Q16" s="154">
        <v>82.736854052688997</v>
      </c>
      <c r="R16" s="154">
        <v>277.06687866280902</v>
      </c>
      <c r="S16" s="163"/>
      <c r="T16" s="155">
        <v>0.3</v>
      </c>
      <c r="U16" s="155">
        <v>2.3780000000000001</v>
      </c>
      <c r="V16" s="155">
        <v>13.36</v>
      </c>
      <c r="W16" s="155">
        <v>0.27900000000000003</v>
      </c>
      <c r="X16" s="155">
        <v>10.712</v>
      </c>
      <c r="Y16" s="155">
        <v>0.48199999999999998</v>
      </c>
      <c r="Z16" s="155">
        <v>3.4409999999999998</v>
      </c>
      <c r="AA16" s="155">
        <v>51.204000000000001</v>
      </c>
      <c r="AB16" s="155">
        <v>5.9039999999999999</v>
      </c>
      <c r="AC16" s="155">
        <v>11.452999999999999</v>
      </c>
      <c r="AD16" s="155">
        <v>0.19500000000000001</v>
      </c>
      <c r="AE16" s="155">
        <f t="shared" si="13"/>
        <v>402.17069591226328</v>
      </c>
      <c r="AF16" s="155">
        <f t="shared" si="14"/>
        <v>119.64107676969094</v>
      </c>
      <c r="AG16" s="155">
        <f t="shared" si="15"/>
        <v>0.99700897308075787</v>
      </c>
      <c r="AH16" s="163"/>
      <c r="AI16" s="157" t="str">
        <f t="shared" si="0"/>
        <v>LLD_LL4_20</v>
      </c>
      <c r="AJ16" s="157">
        <f t="shared" si="1"/>
        <v>51.204000000000001</v>
      </c>
      <c r="AK16" s="157">
        <f t="shared" si="2"/>
        <v>3.4409999999999998</v>
      </c>
      <c r="AL16" s="157">
        <f t="shared" si="3"/>
        <v>13.36</v>
      </c>
      <c r="AM16" s="157">
        <f t="shared" si="4"/>
        <v>9.7350499999999993</v>
      </c>
      <c r="AN16" s="157">
        <f t="shared" si="5"/>
        <v>1.9088331424499998</v>
      </c>
      <c r="AO16" s="157">
        <f t="shared" si="6"/>
        <v>0.19500000000000001</v>
      </c>
      <c r="AP16" s="157">
        <f t="shared" si="7"/>
        <v>5.9039999999999999</v>
      </c>
      <c r="AQ16" s="157">
        <f t="shared" si="8"/>
        <v>10.712</v>
      </c>
      <c r="AR16" s="157">
        <f t="shared" si="9"/>
        <v>2.3780000000000001</v>
      </c>
      <c r="AS16" s="157">
        <f t="shared" si="10"/>
        <v>0.48199999999999998</v>
      </c>
      <c r="AT16" s="157">
        <f t="shared" si="11"/>
        <v>0.27900000000000003</v>
      </c>
      <c r="AU16" s="157">
        <v>0.5</v>
      </c>
      <c r="AV16" s="157">
        <f t="shared" si="16"/>
        <v>8.2489385895003989E-3</v>
      </c>
      <c r="AW16" s="157">
        <f t="shared" si="12"/>
        <v>1132.6704</v>
      </c>
      <c r="AX16" s="157">
        <v>160</v>
      </c>
      <c r="AY16" s="157">
        <v>0.29016861127760779</v>
      </c>
      <c r="AZ16" s="163"/>
      <c r="BA16" s="164">
        <v>41.053800000000003</v>
      </c>
      <c r="BB16" s="164">
        <v>39.542499999999997</v>
      </c>
      <c r="BC16" s="164">
        <v>19.826699999999999</v>
      </c>
      <c r="BD16" s="164">
        <v>2.63E-2</v>
      </c>
      <c r="BE16" s="164">
        <v>0.27729999999999999</v>
      </c>
      <c r="BF16" s="164">
        <v>0.28210000000000002</v>
      </c>
      <c r="BG16" s="164">
        <v>0.1668</v>
      </c>
      <c r="BH16" s="164"/>
      <c r="BI16" s="164"/>
      <c r="BJ16" s="164"/>
      <c r="BK16" s="164"/>
      <c r="BL16" s="164">
        <v>101.1755</v>
      </c>
      <c r="BM16" s="164">
        <v>0.78682464934555596</v>
      </c>
      <c r="BN16" s="163"/>
      <c r="BO16" s="166" t="s">
        <v>484</v>
      </c>
      <c r="BP16" s="166">
        <v>50</v>
      </c>
      <c r="BQ16" s="166" t="s">
        <v>453</v>
      </c>
      <c r="BR16" s="166">
        <v>13</v>
      </c>
      <c r="BS16" s="166" t="s">
        <v>494</v>
      </c>
      <c r="BT16" s="166" t="s">
        <v>486</v>
      </c>
      <c r="BU16" s="166">
        <v>2.0365740740740702E-2</v>
      </c>
      <c r="BV16" s="166">
        <v>20.207999999999998</v>
      </c>
      <c r="BW16" s="166">
        <v>31</v>
      </c>
      <c r="BX16" s="166" t="s">
        <v>456</v>
      </c>
      <c r="BY16" s="166">
        <v>1</v>
      </c>
      <c r="BZ16" s="166">
        <v>344000</v>
      </c>
      <c r="CA16" s="166">
        <v>18000</v>
      </c>
      <c r="CB16" s="166">
        <v>10.5</v>
      </c>
      <c r="CC16" s="166">
        <v>1</v>
      </c>
      <c r="CD16" s="166">
        <v>5.12</v>
      </c>
      <c r="CE16" s="166">
        <v>0.35</v>
      </c>
      <c r="CF16" s="166">
        <v>0.49</v>
      </c>
      <c r="CG16" s="166">
        <v>0.21</v>
      </c>
      <c r="CH16" s="166">
        <v>2.3199999999999998</v>
      </c>
      <c r="CI16" s="166">
        <v>0.1</v>
      </c>
      <c r="CJ16" s="166">
        <v>3610</v>
      </c>
      <c r="CK16" s="166">
        <v>120</v>
      </c>
      <c r="CL16" s="166">
        <v>30.85</v>
      </c>
      <c r="CM16" s="166">
        <v>0.96</v>
      </c>
      <c r="CN16" s="166">
        <v>15580</v>
      </c>
      <c r="CO16" s="166">
        <v>530</v>
      </c>
      <c r="CP16" s="166">
        <v>344</v>
      </c>
      <c r="CQ16" s="166">
        <v>14</v>
      </c>
      <c r="CR16" s="166">
        <v>185.3</v>
      </c>
      <c r="CS16" s="166">
        <v>8.6999999999999993</v>
      </c>
      <c r="CT16" s="166">
        <v>1338</v>
      </c>
      <c r="CU16" s="166">
        <v>61</v>
      </c>
      <c r="CV16" s="166">
        <v>88300</v>
      </c>
      <c r="CW16" s="166">
        <v>3100</v>
      </c>
      <c r="CX16" s="166">
        <v>40.799999999999997</v>
      </c>
      <c r="CY16" s="166">
        <v>1.5</v>
      </c>
      <c r="CZ16" s="166">
        <v>65</v>
      </c>
      <c r="DA16" s="166">
        <v>2.8</v>
      </c>
      <c r="DB16" s="166">
        <v>154</v>
      </c>
      <c r="DC16" s="166">
        <v>7.5</v>
      </c>
      <c r="DD16" s="166">
        <v>122.4</v>
      </c>
      <c r="DE16" s="166">
        <v>7</v>
      </c>
      <c r="DF16" s="166">
        <v>20.7</v>
      </c>
      <c r="DG16" s="166">
        <v>1.1000000000000001</v>
      </c>
      <c r="DH16" s="166">
        <v>1.53</v>
      </c>
      <c r="DI16" s="166">
        <v>0.28999999999999998</v>
      </c>
      <c r="DJ16" s="166">
        <v>7.61</v>
      </c>
      <c r="DK16" s="166">
        <v>0.42</v>
      </c>
      <c r="DL16" s="166">
        <v>302.89999999999998</v>
      </c>
      <c r="DM16" s="166">
        <v>8.6</v>
      </c>
      <c r="DN16" s="166">
        <v>24</v>
      </c>
      <c r="DO16" s="166">
        <v>1</v>
      </c>
      <c r="DP16" s="166">
        <v>134.69999999999999</v>
      </c>
      <c r="DQ16" s="166">
        <v>5.4</v>
      </c>
      <c r="DR16" s="166">
        <v>12.33</v>
      </c>
      <c r="DS16" s="166">
        <v>0.42</v>
      </c>
      <c r="DT16" s="166">
        <v>0.85</v>
      </c>
      <c r="DU16" s="166">
        <v>0.16</v>
      </c>
      <c r="DV16" s="166">
        <v>0.159</v>
      </c>
      <c r="DW16" s="166">
        <v>8.5999999999999993E-2</v>
      </c>
      <c r="DX16" s="166">
        <v>9.4E-2</v>
      </c>
      <c r="DY16" s="166">
        <v>2.3E-2</v>
      </c>
      <c r="DZ16" s="166">
        <v>1.58</v>
      </c>
      <c r="EA16" s="166">
        <v>0.19</v>
      </c>
      <c r="EB16" s="166"/>
      <c r="EC16" s="166"/>
      <c r="ED16" s="166">
        <v>6.8000000000000005E-2</v>
      </c>
      <c r="EE16" s="166">
        <v>1.2999999999999999E-2</v>
      </c>
      <c r="EF16" s="166">
        <v>99.3</v>
      </c>
      <c r="EG16" s="166">
        <v>4.4000000000000004</v>
      </c>
      <c r="EH16" s="166">
        <v>11.05</v>
      </c>
      <c r="EI16" s="166">
        <v>0.47</v>
      </c>
      <c r="EJ16" s="166">
        <v>27.5</v>
      </c>
      <c r="EK16" s="166">
        <v>1.5</v>
      </c>
      <c r="EL16" s="166">
        <v>3.84</v>
      </c>
      <c r="EM16" s="166">
        <v>0.23</v>
      </c>
      <c r="EN16" s="166">
        <v>18.98</v>
      </c>
      <c r="EO16" s="166">
        <v>0.97</v>
      </c>
      <c r="EP16" s="166">
        <v>5.08</v>
      </c>
      <c r="EQ16" s="166">
        <v>0.36</v>
      </c>
      <c r="ER16" s="166">
        <v>1.75</v>
      </c>
      <c r="ES16" s="166">
        <v>0.13</v>
      </c>
      <c r="ET16" s="166">
        <v>5.53</v>
      </c>
      <c r="EU16" s="166">
        <v>0.38</v>
      </c>
      <c r="EV16" s="166">
        <v>0.83699999999999997</v>
      </c>
      <c r="EW16" s="166">
        <v>5.8999999999999997E-2</v>
      </c>
      <c r="EX16" s="166">
        <v>5.0599999999999996</v>
      </c>
      <c r="EY16" s="166">
        <v>0.37</v>
      </c>
      <c r="EZ16" s="166">
        <v>1</v>
      </c>
      <c r="FA16" s="166">
        <v>7.8E-2</v>
      </c>
      <c r="FB16" s="166">
        <v>2.61</v>
      </c>
      <c r="FC16" s="166">
        <v>0.24</v>
      </c>
      <c r="FD16" s="166">
        <v>0.34399999999999997</v>
      </c>
      <c r="FE16" s="166">
        <v>3.5000000000000003E-2</v>
      </c>
      <c r="FF16" s="166">
        <v>2.09</v>
      </c>
      <c r="FG16" s="166">
        <v>0.18</v>
      </c>
      <c r="FH16" s="166">
        <v>0.26300000000000001</v>
      </c>
      <c r="FI16" s="166">
        <v>3.4000000000000002E-2</v>
      </c>
      <c r="FJ16" s="166">
        <v>3.68</v>
      </c>
      <c r="FK16" s="166">
        <v>0.36</v>
      </c>
      <c r="FL16" s="166">
        <v>0.67700000000000005</v>
      </c>
      <c r="FM16" s="166">
        <v>0.06</v>
      </c>
      <c r="FN16" s="166">
        <v>0.13200000000000001</v>
      </c>
      <c r="FO16" s="166">
        <v>3.6999999999999998E-2</v>
      </c>
      <c r="FP16" s="166">
        <v>1.17E-2</v>
      </c>
      <c r="FQ16" s="166">
        <v>5.8999999999999999E-3</v>
      </c>
      <c r="FR16" s="166">
        <v>0.91</v>
      </c>
      <c r="FS16" s="166">
        <v>9.8000000000000004E-2</v>
      </c>
      <c r="FT16" s="166">
        <v>1.49E-2</v>
      </c>
      <c r="FU16" s="166">
        <v>8.8000000000000005E-3</v>
      </c>
      <c r="FV16" s="166">
        <v>0.85399999999999998</v>
      </c>
      <c r="FW16" s="166">
        <v>6.3E-2</v>
      </c>
      <c r="FX16" s="166">
        <v>0.29199999999999998</v>
      </c>
      <c r="FY16" s="166">
        <v>4.2000000000000003E-2</v>
      </c>
      <c r="GF16" s="167">
        <v>1046.7526850015099</v>
      </c>
      <c r="GG16" s="167">
        <v>1098.98744187637</v>
      </c>
      <c r="GM16">
        <f t="shared" si="17"/>
        <v>1.022269353128314</v>
      </c>
      <c r="GN16">
        <f t="shared" si="18"/>
        <v>0.99700897308075787</v>
      </c>
      <c r="GO16" s="309">
        <v>2.6854675865252702</v>
      </c>
      <c r="GP16" s="311">
        <v>4.1530736981328871E-2</v>
      </c>
      <c r="GQ16" s="310">
        <f t="shared" si="19"/>
        <v>1.5464992833916696E-2</v>
      </c>
    </row>
    <row r="17" spans="1:199" x14ac:dyDescent="0.35">
      <c r="A17" s="162" t="s">
        <v>495</v>
      </c>
      <c r="B17" s="162" t="s">
        <v>462</v>
      </c>
      <c r="D17" s="154">
        <v>2.4615</v>
      </c>
      <c r="E17" s="154">
        <v>13.4781</v>
      </c>
      <c r="F17" s="154">
        <v>0.27479999999999999</v>
      </c>
      <c r="G17" s="154">
        <v>10.644</v>
      </c>
      <c r="H17" s="154">
        <v>0.4158</v>
      </c>
      <c r="I17" s="154">
        <v>2.5053000000000001</v>
      </c>
      <c r="J17" s="154">
        <v>50.960900000000002</v>
      </c>
      <c r="K17" s="154">
        <v>6.0494000000000003</v>
      </c>
      <c r="L17" s="154">
        <v>10.7936</v>
      </c>
      <c r="M17" s="154">
        <v>0.1754</v>
      </c>
      <c r="N17" s="154">
        <v>733.68608800000004</v>
      </c>
      <c r="O17" s="154">
        <v>91</v>
      </c>
      <c r="P17" s="154">
        <v>0.28886468668497201</v>
      </c>
      <c r="Q17" s="154">
        <v>120.531617190077</v>
      </c>
      <c r="R17" s="154">
        <v>253.474836797335</v>
      </c>
      <c r="T17" s="155">
        <v>3.96</v>
      </c>
      <c r="U17" s="155">
        <v>2.4089999999999998</v>
      </c>
      <c r="V17" s="155">
        <v>13.193</v>
      </c>
      <c r="W17" s="155">
        <v>0.26900000000000002</v>
      </c>
      <c r="X17" s="155">
        <v>10.44</v>
      </c>
      <c r="Y17" s="155">
        <v>0.40699999999999997</v>
      </c>
      <c r="Z17" s="155">
        <v>2.452</v>
      </c>
      <c r="AA17" s="155">
        <v>51.372999999999998</v>
      </c>
      <c r="AB17" s="155">
        <v>7.4409999999999998</v>
      </c>
      <c r="AC17" s="155">
        <v>11.37</v>
      </c>
      <c r="AD17" s="155">
        <v>0.19400000000000001</v>
      </c>
      <c r="AE17" s="155">
        <f t="shared" si="13"/>
        <v>705.73883031935361</v>
      </c>
      <c r="AF17" s="155">
        <f t="shared" si="14"/>
        <v>87.533666794921118</v>
      </c>
      <c r="AG17" s="155">
        <f t="shared" si="15"/>
        <v>0.96190842631781448</v>
      </c>
      <c r="AI17" s="157" t="str">
        <f t="shared" si="0"/>
        <v>LLD_LL4_31b</v>
      </c>
      <c r="AJ17" s="157">
        <f t="shared" si="1"/>
        <v>51.372999999999998</v>
      </c>
      <c r="AK17" s="157">
        <f t="shared" si="2"/>
        <v>2.452</v>
      </c>
      <c r="AL17" s="157">
        <f t="shared" si="3"/>
        <v>13.193</v>
      </c>
      <c r="AM17" s="157">
        <f t="shared" si="4"/>
        <v>9.6644999999999985</v>
      </c>
      <c r="AN17" s="157">
        <f t="shared" si="5"/>
        <v>1.8949998104999997</v>
      </c>
      <c r="AO17" s="157">
        <f t="shared" si="6"/>
        <v>0.19400000000000001</v>
      </c>
      <c r="AP17" s="157">
        <f t="shared" si="7"/>
        <v>7.4409999999999998</v>
      </c>
      <c r="AQ17" s="157">
        <f t="shared" si="8"/>
        <v>10.44</v>
      </c>
      <c r="AR17" s="157">
        <f t="shared" si="9"/>
        <v>2.4089999999999998</v>
      </c>
      <c r="AS17" s="157">
        <f t="shared" si="10"/>
        <v>0.40699999999999997</v>
      </c>
      <c r="AT17" s="157">
        <f t="shared" si="11"/>
        <v>0.26900000000000002</v>
      </c>
      <c r="AU17" s="157">
        <v>0.5</v>
      </c>
      <c r="AV17" s="157">
        <f t="shared" si="16"/>
        <v>1.1594037821284819E-2</v>
      </c>
      <c r="AW17" s="157">
        <f t="shared" si="12"/>
        <v>1163.5641000000001</v>
      </c>
      <c r="AX17" s="157">
        <v>210</v>
      </c>
      <c r="AY17" s="157">
        <v>0.2197665703691434</v>
      </c>
      <c r="BA17" s="164">
        <v>41.9557</v>
      </c>
      <c r="BB17" s="164">
        <v>39.415900000000001</v>
      </c>
      <c r="BC17" s="164">
        <v>18.282699999999998</v>
      </c>
      <c r="BD17" s="164">
        <v>3.0349999999999999E-2</v>
      </c>
      <c r="BE17" s="164">
        <v>0.26240000000000002</v>
      </c>
      <c r="BF17" s="164">
        <v>0.26365</v>
      </c>
      <c r="BG17" s="164">
        <v>0.19205</v>
      </c>
      <c r="BL17" s="164">
        <v>100.4027</v>
      </c>
      <c r="BM17" s="164">
        <v>0.80356010817135404</v>
      </c>
      <c r="BO17" s="166" t="s">
        <v>484</v>
      </c>
      <c r="BP17" s="166">
        <v>50</v>
      </c>
      <c r="BQ17" s="166" t="s">
        <v>453</v>
      </c>
      <c r="BR17" s="166">
        <v>14</v>
      </c>
      <c r="BS17" s="166" t="s">
        <v>496</v>
      </c>
      <c r="BT17" s="166" t="s">
        <v>486</v>
      </c>
      <c r="BU17" s="166">
        <v>2.1648148148148201E-2</v>
      </c>
      <c r="BV17" s="166">
        <v>22.323</v>
      </c>
      <c r="BW17" s="166">
        <v>35</v>
      </c>
      <c r="BX17" s="166" t="s">
        <v>456</v>
      </c>
      <c r="BY17" s="166">
        <v>1</v>
      </c>
      <c r="BZ17" s="166">
        <v>362000</v>
      </c>
      <c r="CA17" s="166">
        <v>18000</v>
      </c>
      <c r="CB17" s="166">
        <v>10.6</v>
      </c>
      <c r="CC17" s="166">
        <v>1</v>
      </c>
      <c r="CD17" s="166">
        <v>4.59</v>
      </c>
      <c r="CE17" s="166">
        <v>0.28000000000000003</v>
      </c>
      <c r="CF17" s="166">
        <v>0.89</v>
      </c>
      <c r="CG17" s="166">
        <v>0.28000000000000003</v>
      </c>
      <c r="CH17" s="166">
        <v>2.403</v>
      </c>
      <c r="CI17" s="166">
        <v>9.1999999999999998E-2</v>
      </c>
      <c r="CJ17" s="166">
        <v>3465</v>
      </c>
      <c r="CK17" s="166">
        <v>84</v>
      </c>
      <c r="CL17" s="166">
        <v>30.6</v>
      </c>
      <c r="CM17" s="166">
        <v>1.1000000000000001</v>
      </c>
      <c r="CN17" s="166">
        <v>15390</v>
      </c>
      <c r="CO17" s="166">
        <v>480</v>
      </c>
      <c r="CP17" s="166">
        <v>317</v>
      </c>
      <c r="CQ17" s="166">
        <v>11</v>
      </c>
      <c r="CR17" s="166">
        <v>279</v>
      </c>
      <c r="CS17" s="166">
        <v>14</v>
      </c>
      <c r="CT17" s="166">
        <v>1299</v>
      </c>
      <c r="CU17" s="166">
        <v>59</v>
      </c>
      <c r="CV17" s="166">
        <v>84600</v>
      </c>
      <c r="CW17" s="166">
        <v>3400</v>
      </c>
      <c r="CX17" s="166">
        <v>41.4</v>
      </c>
      <c r="CY17" s="166">
        <v>1.5</v>
      </c>
      <c r="CZ17" s="166">
        <v>71.3</v>
      </c>
      <c r="DA17" s="166">
        <v>3.4</v>
      </c>
      <c r="DB17" s="166">
        <v>145.5</v>
      </c>
      <c r="DC17" s="166">
        <v>6.5</v>
      </c>
      <c r="DD17" s="166">
        <v>124.2</v>
      </c>
      <c r="DE17" s="166">
        <v>5.5</v>
      </c>
      <c r="DF17" s="166">
        <v>20.54</v>
      </c>
      <c r="DG17" s="166">
        <v>0.96</v>
      </c>
      <c r="DH17" s="166">
        <v>1.26</v>
      </c>
      <c r="DI17" s="166">
        <v>0.19</v>
      </c>
      <c r="DJ17" s="166">
        <v>7.25</v>
      </c>
      <c r="DK17" s="166">
        <v>0.41</v>
      </c>
      <c r="DL17" s="166">
        <v>325</v>
      </c>
      <c r="DM17" s="166">
        <v>11</v>
      </c>
      <c r="DN17" s="166">
        <v>23.58</v>
      </c>
      <c r="DO17" s="166">
        <v>0.84</v>
      </c>
      <c r="DP17" s="166">
        <v>129.30000000000001</v>
      </c>
      <c r="DQ17" s="166">
        <v>5.0999999999999996</v>
      </c>
      <c r="DR17" s="166">
        <v>11.58</v>
      </c>
      <c r="DS17" s="166">
        <v>0.44</v>
      </c>
      <c r="DT17" s="166">
        <v>0.68</v>
      </c>
      <c r="DU17" s="166">
        <v>0.11</v>
      </c>
      <c r="DV17" s="166">
        <v>0.129</v>
      </c>
      <c r="DW17" s="166">
        <v>9.9000000000000005E-2</v>
      </c>
      <c r="DX17" s="166">
        <v>9.5000000000000001E-2</v>
      </c>
      <c r="DY17" s="166">
        <v>2.4E-2</v>
      </c>
      <c r="DZ17" s="166">
        <v>1.59</v>
      </c>
      <c r="EA17" s="166">
        <v>0.19</v>
      </c>
      <c r="ED17" s="166">
        <v>6.6000000000000003E-2</v>
      </c>
      <c r="EE17" s="166">
        <v>1.2E-2</v>
      </c>
      <c r="EF17" s="166">
        <v>96</v>
      </c>
      <c r="EG17" s="166">
        <v>4</v>
      </c>
      <c r="EH17" s="166">
        <v>10.69</v>
      </c>
      <c r="EI17" s="166">
        <v>0.4</v>
      </c>
      <c r="EJ17" s="166">
        <v>27.8</v>
      </c>
      <c r="EK17" s="166">
        <v>1</v>
      </c>
      <c r="EL17" s="166">
        <v>3.81</v>
      </c>
      <c r="EM17" s="166">
        <v>0.19</v>
      </c>
      <c r="EN17" s="166">
        <v>18.32</v>
      </c>
      <c r="EO17" s="166">
        <v>0.82</v>
      </c>
      <c r="EP17" s="166">
        <v>5.29</v>
      </c>
      <c r="EQ17" s="166">
        <v>0.36</v>
      </c>
      <c r="ER17" s="166">
        <v>1.76</v>
      </c>
      <c r="ES17" s="166">
        <v>0.13</v>
      </c>
      <c r="ET17" s="166">
        <v>5.31</v>
      </c>
      <c r="EU17" s="166">
        <v>0.41</v>
      </c>
      <c r="EV17" s="166">
        <v>0.83699999999999997</v>
      </c>
      <c r="EW17" s="166">
        <v>6.7000000000000004E-2</v>
      </c>
      <c r="EX17" s="166">
        <v>4.95</v>
      </c>
      <c r="EY17" s="166">
        <v>0.27</v>
      </c>
      <c r="EZ17" s="166">
        <v>1.016</v>
      </c>
      <c r="FA17" s="166">
        <v>8.1000000000000003E-2</v>
      </c>
      <c r="FB17" s="166">
        <v>2.4500000000000002</v>
      </c>
      <c r="FC17" s="166">
        <v>0.18</v>
      </c>
      <c r="FD17" s="166">
        <v>0.34399999999999997</v>
      </c>
      <c r="FE17" s="166">
        <v>4.1000000000000002E-2</v>
      </c>
      <c r="FF17" s="166">
        <v>1.91</v>
      </c>
      <c r="FG17" s="166">
        <v>0.17</v>
      </c>
      <c r="FH17" s="166">
        <v>0.26800000000000002</v>
      </c>
      <c r="FI17" s="166">
        <v>0.03</v>
      </c>
      <c r="FJ17" s="166">
        <v>3.52</v>
      </c>
      <c r="FK17" s="166">
        <v>0.34</v>
      </c>
      <c r="FL17" s="166">
        <v>0.68100000000000005</v>
      </c>
      <c r="FM17" s="166">
        <v>5.3999999999999999E-2</v>
      </c>
      <c r="FN17" s="166">
        <v>0.13800000000000001</v>
      </c>
      <c r="FO17" s="166">
        <v>3.3000000000000002E-2</v>
      </c>
      <c r="FP17" s="166">
        <v>1.5900000000000001E-2</v>
      </c>
      <c r="FQ17" s="166">
        <v>6.4000000000000003E-3</v>
      </c>
      <c r="FR17" s="166">
        <v>0.91900000000000004</v>
      </c>
      <c r="FS17" s="166">
        <v>7.0999999999999994E-2</v>
      </c>
      <c r="FV17" s="166">
        <v>0.78</v>
      </c>
      <c r="FW17" s="166">
        <v>7.5999999999999998E-2</v>
      </c>
      <c r="FX17" s="166">
        <v>0.29499999999999998</v>
      </c>
      <c r="FY17" s="166">
        <v>4.3999999999999997E-2</v>
      </c>
      <c r="GF17">
        <v>1006.29095206879</v>
      </c>
      <c r="GG17">
        <v>1136.59592624736</v>
      </c>
      <c r="GM17">
        <f t="shared" si="17"/>
        <v>0.97883597883597873</v>
      </c>
      <c r="GN17">
        <f t="shared" si="18"/>
        <v>0.96190842631781448</v>
      </c>
      <c r="GO17" s="309">
        <v>2.677470899182826</v>
      </c>
      <c r="GP17" s="311">
        <v>4.1942763441950068E-2</v>
      </c>
      <c r="GQ17" s="310">
        <f t="shared" si="19"/>
        <v>1.5665067902232346E-2</v>
      </c>
    </row>
    <row r="18" spans="1:199" x14ac:dyDescent="0.35">
      <c r="A18" s="162" t="s">
        <v>497</v>
      </c>
      <c r="B18" s="162" t="s">
        <v>462</v>
      </c>
      <c r="D18" s="154">
        <v>2.4864999999999999</v>
      </c>
      <c r="E18" s="154">
        <v>13.5793</v>
      </c>
      <c r="F18" s="154">
        <v>0.31380000000000002</v>
      </c>
      <c r="G18" s="154">
        <v>10.648099999999999</v>
      </c>
      <c r="H18" s="154">
        <v>0.4143</v>
      </c>
      <c r="I18" s="154">
        <v>2.4182999999999999</v>
      </c>
      <c r="J18" s="154">
        <v>50.905200000000001</v>
      </c>
      <c r="K18" s="154">
        <v>6.1132999999999997</v>
      </c>
      <c r="L18" s="154">
        <v>10.949</v>
      </c>
      <c r="M18" s="154">
        <v>0.16500000000000001</v>
      </c>
      <c r="N18" s="154">
        <v>933.873288</v>
      </c>
      <c r="O18" s="154">
        <v>123</v>
      </c>
      <c r="P18" s="154">
        <v>0.287303699139146</v>
      </c>
      <c r="Q18" s="154">
        <v>123.240838424814</v>
      </c>
      <c r="R18" s="154">
        <v>247.26216118184999</v>
      </c>
      <c r="T18" s="155">
        <v>3.47</v>
      </c>
      <c r="U18" s="155">
        <v>2.4409999999999998</v>
      </c>
      <c r="V18" s="155">
        <v>13.332000000000001</v>
      </c>
      <c r="W18" s="155">
        <v>0.308</v>
      </c>
      <c r="X18" s="155">
        <v>10.474</v>
      </c>
      <c r="Y18" s="155">
        <v>0.40699999999999997</v>
      </c>
      <c r="Z18" s="155">
        <v>2.3740000000000001</v>
      </c>
      <c r="AA18" s="155">
        <v>51.29</v>
      </c>
      <c r="AB18" s="155">
        <v>7.41</v>
      </c>
      <c r="AC18" s="155">
        <v>11.333</v>
      </c>
      <c r="AD18" s="155">
        <v>0.182</v>
      </c>
      <c r="AE18" s="155">
        <f t="shared" si="13"/>
        <v>902.55464192519571</v>
      </c>
      <c r="AF18" s="155">
        <f t="shared" si="14"/>
        <v>118.8750362423891</v>
      </c>
      <c r="AG18" s="155">
        <f t="shared" si="15"/>
        <v>0.9664637092877163</v>
      </c>
      <c r="AI18" s="157" t="str">
        <f t="shared" si="0"/>
        <v>LLD_LL4_31a</v>
      </c>
      <c r="AJ18" s="157">
        <f t="shared" si="1"/>
        <v>51.29</v>
      </c>
      <c r="AK18" s="157">
        <f t="shared" si="2"/>
        <v>2.3740000000000001</v>
      </c>
      <c r="AL18" s="157">
        <f t="shared" si="3"/>
        <v>13.332000000000001</v>
      </c>
      <c r="AM18" s="157">
        <f t="shared" si="4"/>
        <v>9.6330500000000008</v>
      </c>
      <c r="AN18" s="157">
        <f t="shared" si="5"/>
        <v>1.8888331444499999</v>
      </c>
      <c r="AO18" s="157">
        <f t="shared" si="6"/>
        <v>0.182</v>
      </c>
      <c r="AP18" s="157">
        <f t="shared" si="7"/>
        <v>7.41</v>
      </c>
      <c r="AQ18" s="157">
        <f t="shared" si="8"/>
        <v>10.474</v>
      </c>
      <c r="AR18" s="157">
        <f t="shared" si="9"/>
        <v>2.4409999999999998</v>
      </c>
      <c r="AS18" s="157">
        <f t="shared" si="10"/>
        <v>0.40699999999999997</v>
      </c>
      <c r="AT18" s="157">
        <f t="shared" si="11"/>
        <v>0.308</v>
      </c>
      <c r="AU18" s="157">
        <v>0.5</v>
      </c>
      <c r="AV18" s="157">
        <f t="shared" si="16"/>
        <v>1.1910779783977385E-2</v>
      </c>
      <c r="AW18" s="157">
        <f t="shared" si="12"/>
        <v>1162.941</v>
      </c>
      <c r="AX18" s="157">
        <v>210</v>
      </c>
      <c r="AY18" s="157">
        <v>0.21915736477967229</v>
      </c>
      <c r="BA18" s="164">
        <v>41.9557</v>
      </c>
      <c r="BB18" s="164">
        <v>39.415900000000001</v>
      </c>
      <c r="BC18" s="164">
        <v>18.282699999999998</v>
      </c>
      <c r="BD18" s="164">
        <v>3.0349999999999999E-2</v>
      </c>
      <c r="BE18" s="164">
        <v>0.26240000000000002</v>
      </c>
      <c r="BF18" s="164">
        <v>0.26365</v>
      </c>
      <c r="BG18" s="164">
        <v>0.19205</v>
      </c>
      <c r="BL18" s="164">
        <v>100.4027</v>
      </c>
      <c r="BM18" s="164">
        <v>0.80356010817135404</v>
      </c>
      <c r="BO18" s="166" t="s">
        <v>484</v>
      </c>
      <c r="BP18" s="166">
        <v>50</v>
      </c>
      <c r="BQ18" s="166" t="s">
        <v>453</v>
      </c>
      <c r="BR18" s="166">
        <v>15</v>
      </c>
      <c r="BS18" s="166" t="s">
        <v>498</v>
      </c>
      <c r="BT18" s="166" t="s">
        <v>486</v>
      </c>
      <c r="BU18" s="166">
        <v>2.2964120370370399E-2</v>
      </c>
      <c r="BV18" s="166">
        <v>21.908000000000001</v>
      </c>
      <c r="BW18" s="166">
        <v>34</v>
      </c>
      <c r="BX18" s="166" t="s">
        <v>456</v>
      </c>
      <c r="BY18" s="166">
        <v>1</v>
      </c>
      <c r="BZ18" s="166">
        <v>355000</v>
      </c>
      <c r="CA18" s="166">
        <v>17000</v>
      </c>
      <c r="CB18" s="166">
        <v>10.6</v>
      </c>
      <c r="CC18" s="166">
        <v>1</v>
      </c>
      <c r="CD18" s="166">
        <v>5.23</v>
      </c>
      <c r="CE18" s="166">
        <v>0.25</v>
      </c>
      <c r="CF18" s="166">
        <v>0.62</v>
      </c>
      <c r="CG18" s="166">
        <v>0.32</v>
      </c>
      <c r="CH18" s="166">
        <v>2.46</v>
      </c>
      <c r="CI18" s="166">
        <v>0.11</v>
      </c>
      <c r="CJ18" s="166">
        <v>3324</v>
      </c>
      <c r="CK18" s="166">
        <v>76</v>
      </c>
      <c r="CL18" s="166">
        <v>30.46</v>
      </c>
      <c r="CM18" s="166">
        <v>0.78</v>
      </c>
      <c r="CN18" s="166">
        <v>14900</v>
      </c>
      <c r="CO18" s="166">
        <v>540</v>
      </c>
      <c r="CP18" s="166">
        <v>313</v>
      </c>
      <c r="CQ18" s="166">
        <v>15</v>
      </c>
      <c r="CR18" s="166">
        <v>272</v>
      </c>
      <c r="CS18" s="166">
        <v>14</v>
      </c>
      <c r="CT18" s="166">
        <v>1277</v>
      </c>
      <c r="CU18" s="166">
        <v>56</v>
      </c>
      <c r="CV18" s="166">
        <v>82900</v>
      </c>
      <c r="CW18" s="166">
        <v>3300</v>
      </c>
      <c r="CX18" s="166">
        <v>42.6</v>
      </c>
      <c r="CY18" s="166">
        <v>1.6</v>
      </c>
      <c r="CZ18" s="166">
        <v>73.7</v>
      </c>
      <c r="DA18" s="166">
        <v>3.3</v>
      </c>
      <c r="DB18" s="166">
        <v>157.80000000000001</v>
      </c>
      <c r="DC18" s="166">
        <v>5.8</v>
      </c>
      <c r="DD18" s="166">
        <v>122.1</v>
      </c>
      <c r="DE18" s="166">
        <v>6.5</v>
      </c>
      <c r="DF18" s="166">
        <v>21.2</v>
      </c>
      <c r="DG18" s="166">
        <v>1.2</v>
      </c>
      <c r="DH18" s="166">
        <v>1.74</v>
      </c>
      <c r="DI18" s="166">
        <v>0.25</v>
      </c>
      <c r="DJ18" s="166">
        <v>6.94</v>
      </c>
      <c r="DK18" s="166">
        <v>0.34</v>
      </c>
      <c r="DL18" s="166">
        <v>316</v>
      </c>
      <c r="DM18" s="166">
        <v>12</v>
      </c>
      <c r="DN18" s="166">
        <v>23.17</v>
      </c>
      <c r="DO18" s="166">
        <v>0.93</v>
      </c>
      <c r="DP18" s="166">
        <v>127.8</v>
      </c>
      <c r="DQ18" s="166">
        <v>6.1</v>
      </c>
      <c r="DR18" s="166">
        <v>11.54</v>
      </c>
      <c r="DS18" s="166">
        <v>0.5</v>
      </c>
      <c r="DT18" s="166">
        <v>0.71</v>
      </c>
      <c r="DU18" s="166">
        <v>0.13</v>
      </c>
      <c r="DV18" s="166">
        <v>0.28000000000000003</v>
      </c>
      <c r="DW18" s="166">
        <v>0.14000000000000001</v>
      </c>
      <c r="DX18" s="166">
        <v>0.104</v>
      </c>
      <c r="DY18" s="166">
        <v>2.3E-2</v>
      </c>
      <c r="DZ18" s="166">
        <v>1.44</v>
      </c>
      <c r="EA18" s="166">
        <v>0.15</v>
      </c>
      <c r="ED18" s="166">
        <v>6.0999999999999999E-2</v>
      </c>
      <c r="EE18" s="166">
        <v>1.2999999999999999E-2</v>
      </c>
      <c r="EF18" s="166">
        <v>92.8</v>
      </c>
      <c r="EG18" s="166">
        <v>3.9</v>
      </c>
      <c r="EH18" s="166">
        <v>10.1</v>
      </c>
      <c r="EI18" s="166">
        <v>0.45</v>
      </c>
      <c r="EJ18" s="166">
        <v>25.4</v>
      </c>
      <c r="EK18" s="166">
        <v>0.91</v>
      </c>
      <c r="EL18" s="166">
        <v>3.67</v>
      </c>
      <c r="EM18" s="166">
        <v>0.13</v>
      </c>
      <c r="EN18" s="166">
        <v>17.36</v>
      </c>
      <c r="EO18" s="166">
        <v>0.76</v>
      </c>
      <c r="EP18" s="166">
        <v>4.55</v>
      </c>
      <c r="EQ18" s="166">
        <v>0.45</v>
      </c>
      <c r="ER18" s="166">
        <v>1.79</v>
      </c>
      <c r="ES18" s="166">
        <v>0.12</v>
      </c>
      <c r="ET18" s="166">
        <v>5.28</v>
      </c>
      <c r="EU18" s="166">
        <v>0.55000000000000004</v>
      </c>
      <c r="EV18" s="166">
        <v>0.78800000000000003</v>
      </c>
      <c r="EW18" s="166">
        <v>5.5E-2</v>
      </c>
      <c r="EX18" s="166">
        <v>4.67</v>
      </c>
      <c r="EY18" s="166">
        <v>0.28000000000000003</v>
      </c>
      <c r="EZ18" s="166">
        <v>0.93500000000000005</v>
      </c>
      <c r="FA18" s="166">
        <v>6.0999999999999999E-2</v>
      </c>
      <c r="FB18" s="166">
        <v>2.35</v>
      </c>
      <c r="FC18" s="166">
        <v>0.18</v>
      </c>
      <c r="FD18" s="166">
        <v>0.34200000000000003</v>
      </c>
      <c r="FE18" s="166">
        <v>3.9E-2</v>
      </c>
      <c r="FF18" s="166">
        <v>2.0699999999999998</v>
      </c>
      <c r="FG18" s="166">
        <v>0.21</v>
      </c>
      <c r="FH18" s="166">
        <v>0.252</v>
      </c>
      <c r="FI18" s="166">
        <v>2.9000000000000001E-2</v>
      </c>
      <c r="FJ18" s="166">
        <v>3.49</v>
      </c>
      <c r="FK18" s="166">
        <v>0.3</v>
      </c>
      <c r="FL18" s="166">
        <v>0.64300000000000002</v>
      </c>
      <c r="FM18" s="166">
        <v>4.4999999999999998E-2</v>
      </c>
      <c r="FN18" s="166">
        <v>8.8999999999999996E-2</v>
      </c>
      <c r="FO18" s="166">
        <v>2.5000000000000001E-2</v>
      </c>
      <c r="FP18" s="166">
        <v>2.9000000000000001E-2</v>
      </c>
      <c r="FQ18" s="166">
        <v>1.4E-2</v>
      </c>
      <c r="FR18" s="166">
        <v>0.91100000000000003</v>
      </c>
      <c r="FS18" s="166">
        <v>7.1999999999999995E-2</v>
      </c>
      <c r="FT18" s="166">
        <v>1.09E-2</v>
      </c>
      <c r="FU18" s="166">
        <v>5.5999999999999999E-3</v>
      </c>
      <c r="FV18" s="166">
        <v>0.81299999999999994</v>
      </c>
      <c r="FW18" s="166">
        <v>8.5999999999999993E-2</v>
      </c>
      <c r="FX18" s="166">
        <v>0.245</v>
      </c>
      <c r="FY18" s="166">
        <v>2.9000000000000001E-2</v>
      </c>
      <c r="GF18">
        <v>1016.45887407973</v>
      </c>
      <c r="GG18">
        <v>1123.9868973269499</v>
      </c>
      <c r="GM18">
        <f t="shared" si="17"/>
        <v>0.98237991793386426</v>
      </c>
      <c r="GN18">
        <f t="shared" si="18"/>
        <v>0.9664637092877163</v>
      </c>
      <c r="GO18" s="309">
        <v>2.680103223964498</v>
      </c>
      <c r="GP18" s="311">
        <v>4.2084808049735467E-2</v>
      </c>
      <c r="GQ18" s="310">
        <f t="shared" si="19"/>
        <v>1.5702681774876649E-2</v>
      </c>
    </row>
    <row r="19" spans="1:199" s="167" customFormat="1" x14ac:dyDescent="0.35">
      <c r="A19" s="162" t="s">
        <v>499</v>
      </c>
      <c r="B19" s="162" t="s">
        <v>462</v>
      </c>
      <c r="C19" s="163"/>
      <c r="D19" s="154">
        <v>2.5990000000000002</v>
      </c>
      <c r="E19" s="154">
        <v>13.2873</v>
      </c>
      <c r="F19" s="154">
        <v>0.31630000000000003</v>
      </c>
      <c r="G19" s="154">
        <v>10.375500000000001</v>
      </c>
      <c r="H19" s="154">
        <v>0.54239999999999999</v>
      </c>
      <c r="I19" s="154">
        <v>2.7871999999999999</v>
      </c>
      <c r="J19" s="154">
        <v>50.849800000000002</v>
      </c>
      <c r="K19" s="154">
        <v>6.0423</v>
      </c>
      <c r="L19" s="154">
        <v>11.3429</v>
      </c>
      <c r="M19" s="154">
        <v>0.22159999999999999</v>
      </c>
      <c r="N19" s="154">
        <v>683.63928799999996</v>
      </c>
      <c r="O19" s="154">
        <v>116</v>
      </c>
      <c r="P19" s="154">
        <v>0.287710369419587</v>
      </c>
      <c r="Q19" s="154">
        <v>225.56057150629701</v>
      </c>
      <c r="R19" s="154">
        <v>315.19507656591998</v>
      </c>
      <c r="S19" s="163"/>
      <c r="T19" s="155">
        <v>0.95</v>
      </c>
      <c r="U19" s="155">
        <v>2.6160000000000001</v>
      </c>
      <c r="V19" s="155">
        <v>13.451000000000001</v>
      </c>
      <c r="W19" s="155">
        <v>0.318</v>
      </c>
      <c r="X19" s="155">
        <v>10.442</v>
      </c>
      <c r="Y19" s="155">
        <v>0.54600000000000004</v>
      </c>
      <c r="Z19" s="155">
        <v>3.4649999999999999</v>
      </c>
      <c r="AA19" s="155">
        <v>51.360999999999997</v>
      </c>
      <c r="AB19" s="155">
        <v>5.9770000000000003</v>
      </c>
      <c r="AC19" s="155">
        <v>11.33</v>
      </c>
      <c r="AD19" s="155">
        <v>0.19600000000000001</v>
      </c>
      <c r="AE19" s="155">
        <f t="shared" si="13"/>
        <v>677.2058325903912</v>
      </c>
      <c r="AF19" s="155">
        <f t="shared" si="14"/>
        <v>114.90837048043585</v>
      </c>
      <c r="AG19" s="155">
        <f t="shared" si="15"/>
        <v>0.9905894006934125</v>
      </c>
      <c r="AH19" s="163"/>
      <c r="AI19" s="157" t="str">
        <f t="shared" si="0"/>
        <v>LLD_LL4_32b</v>
      </c>
      <c r="AJ19" s="157">
        <f t="shared" si="1"/>
        <v>51.360999999999997</v>
      </c>
      <c r="AK19" s="157">
        <f t="shared" si="2"/>
        <v>3.4649999999999999</v>
      </c>
      <c r="AL19" s="157">
        <f t="shared" si="3"/>
        <v>13.451000000000001</v>
      </c>
      <c r="AM19" s="157">
        <f t="shared" si="4"/>
        <v>9.6304999999999996</v>
      </c>
      <c r="AN19" s="157">
        <f t="shared" si="5"/>
        <v>1.8883331445</v>
      </c>
      <c r="AO19" s="157">
        <f t="shared" si="6"/>
        <v>0.19600000000000001</v>
      </c>
      <c r="AP19" s="157">
        <f t="shared" si="7"/>
        <v>5.9770000000000003</v>
      </c>
      <c r="AQ19" s="157">
        <f t="shared" si="8"/>
        <v>10.442</v>
      </c>
      <c r="AR19" s="157">
        <f t="shared" si="9"/>
        <v>2.6160000000000001</v>
      </c>
      <c r="AS19" s="157">
        <f t="shared" si="10"/>
        <v>0.54600000000000004</v>
      </c>
      <c r="AT19" s="157">
        <f t="shared" si="11"/>
        <v>0.318</v>
      </c>
      <c r="AU19" s="157">
        <v>0.5</v>
      </c>
      <c r="AV19" s="157">
        <f t="shared" si="16"/>
        <v>2.2343791134848637E-2</v>
      </c>
      <c r="AW19" s="157">
        <f t="shared" si="12"/>
        <v>1134.1377</v>
      </c>
      <c r="AX19" s="157">
        <v>370</v>
      </c>
      <c r="AY19" s="157">
        <v>0.13326227158171891</v>
      </c>
      <c r="AZ19" s="163"/>
      <c r="BA19" s="164">
        <v>41.598050000000001</v>
      </c>
      <c r="BB19" s="164">
        <v>39.614449999999998</v>
      </c>
      <c r="BC19" s="164">
        <v>18.862850000000002</v>
      </c>
      <c r="BD19" s="164">
        <v>3.4849999999999999E-2</v>
      </c>
      <c r="BE19" s="164">
        <v>0.27029999999999998</v>
      </c>
      <c r="BF19" s="164">
        <v>0.27105000000000001</v>
      </c>
      <c r="BG19" s="164">
        <v>0.1653</v>
      </c>
      <c r="BH19" s="164"/>
      <c r="BI19" s="164"/>
      <c r="BJ19" s="164"/>
      <c r="BK19" s="164"/>
      <c r="BL19" s="164">
        <v>100.8168</v>
      </c>
      <c r="BM19" s="164">
        <v>0.79720162526716898</v>
      </c>
      <c r="BN19" s="163"/>
      <c r="BO19" s="166" t="s">
        <v>484</v>
      </c>
      <c r="BP19" s="166">
        <v>50</v>
      </c>
      <c r="BQ19" s="166" t="s">
        <v>453</v>
      </c>
      <c r="BR19" s="166">
        <v>16</v>
      </c>
      <c r="BS19" s="166" t="s">
        <v>500</v>
      </c>
      <c r="BT19" s="166" t="s">
        <v>486</v>
      </c>
      <c r="BU19" s="166">
        <v>2.4292824074074099E-2</v>
      </c>
      <c r="BV19" s="166">
        <v>21.667999999999999</v>
      </c>
      <c r="BW19" s="166">
        <v>33</v>
      </c>
      <c r="BX19" s="166" t="s">
        <v>456</v>
      </c>
      <c r="BY19" s="166">
        <v>1</v>
      </c>
      <c r="BZ19" s="166">
        <v>342000</v>
      </c>
      <c r="CA19" s="166">
        <v>17000</v>
      </c>
      <c r="CB19" s="166">
        <v>10.4</v>
      </c>
      <c r="CC19" s="166">
        <v>1</v>
      </c>
      <c r="CD19" s="166">
        <v>5.95</v>
      </c>
      <c r="CE19" s="166">
        <v>0.36</v>
      </c>
      <c r="CF19" s="166">
        <v>0.56999999999999995</v>
      </c>
      <c r="CG19" s="166">
        <v>0.23</v>
      </c>
      <c r="CH19" s="166">
        <v>2.5430000000000001</v>
      </c>
      <c r="CI19" s="166">
        <v>9.0999999999999998E-2</v>
      </c>
      <c r="CJ19" s="166">
        <v>4310</v>
      </c>
      <c r="CK19" s="166">
        <v>130</v>
      </c>
      <c r="CL19" s="166">
        <v>30.81</v>
      </c>
      <c r="CM19" s="166">
        <v>0.98</v>
      </c>
      <c r="CN19" s="166">
        <v>17720</v>
      </c>
      <c r="CO19" s="166">
        <v>510</v>
      </c>
      <c r="CP19" s="166">
        <v>338.5</v>
      </c>
      <c r="CQ19" s="166">
        <v>9.4</v>
      </c>
      <c r="CR19" s="166">
        <v>202.1</v>
      </c>
      <c r="CS19" s="166">
        <v>9.6999999999999993</v>
      </c>
      <c r="CT19" s="166">
        <v>1398</v>
      </c>
      <c r="CU19" s="166">
        <v>54</v>
      </c>
      <c r="CV19" s="166">
        <v>92400</v>
      </c>
      <c r="CW19" s="166">
        <v>3400</v>
      </c>
      <c r="CX19" s="166">
        <v>44.2</v>
      </c>
      <c r="CY19" s="166">
        <v>1.8</v>
      </c>
      <c r="CZ19" s="166">
        <v>76.099999999999994</v>
      </c>
      <c r="DA19" s="166">
        <v>4.0999999999999996</v>
      </c>
      <c r="DB19" s="166">
        <v>165.1</v>
      </c>
      <c r="DC19" s="166">
        <v>6.8</v>
      </c>
      <c r="DD19" s="166">
        <v>134.4</v>
      </c>
      <c r="DE19" s="166">
        <v>5.8</v>
      </c>
      <c r="DF19" s="166">
        <v>21.88</v>
      </c>
      <c r="DG19" s="166">
        <v>0.99</v>
      </c>
      <c r="DH19" s="166">
        <v>1.46</v>
      </c>
      <c r="DI19" s="166">
        <v>0.19</v>
      </c>
      <c r="DJ19" s="166">
        <v>9.99</v>
      </c>
      <c r="DK19" s="166">
        <v>0.45</v>
      </c>
      <c r="DL19" s="166">
        <v>350</v>
      </c>
      <c r="DM19" s="166">
        <v>10</v>
      </c>
      <c r="DN19" s="166">
        <v>26.2</v>
      </c>
      <c r="DO19" s="166">
        <v>0.94</v>
      </c>
      <c r="DP19" s="166">
        <v>156.1</v>
      </c>
      <c r="DQ19" s="166">
        <v>4.5999999999999996</v>
      </c>
      <c r="DR19" s="166">
        <v>14.66</v>
      </c>
      <c r="DS19" s="166">
        <v>0.56999999999999995</v>
      </c>
      <c r="DT19" s="166">
        <v>0.92</v>
      </c>
      <c r="DU19" s="166">
        <v>0.12</v>
      </c>
      <c r="DV19" s="166">
        <v>0.126</v>
      </c>
      <c r="DW19" s="166">
        <v>8.8999999999999996E-2</v>
      </c>
      <c r="DX19" s="166">
        <v>0.105</v>
      </c>
      <c r="DY19" s="166">
        <v>2.4E-2</v>
      </c>
      <c r="DZ19" s="166">
        <v>1.8</v>
      </c>
      <c r="EA19" s="166">
        <v>0.19</v>
      </c>
      <c r="EB19" s="166">
        <v>3.3000000000000002E-2</v>
      </c>
      <c r="EC19" s="166">
        <v>1.7999999999999999E-2</v>
      </c>
      <c r="ED19" s="166">
        <v>9.1999999999999998E-2</v>
      </c>
      <c r="EE19" s="166">
        <v>1.4E-2</v>
      </c>
      <c r="EF19" s="166">
        <v>121.8</v>
      </c>
      <c r="EG19" s="166">
        <v>4.9000000000000004</v>
      </c>
      <c r="EH19" s="166">
        <v>13.56</v>
      </c>
      <c r="EI19" s="166">
        <v>0.39</v>
      </c>
      <c r="EJ19" s="166">
        <v>33.1</v>
      </c>
      <c r="EK19" s="166">
        <v>1.1000000000000001</v>
      </c>
      <c r="EL19" s="166">
        <v>4.6100000000000003</v>
      </c>
      <c r="EM19" s="166">
        <v>0.18</v>
      </c>
      <c r="EN19" s="166">
        <v>21</v>
      </c>
      <c r="EO19" s="166">
        <v>1.1000000000000001</v>
      </c>
      <c r="EP19" s="166">
        <v>5.92</v>
      </c>
      <c r="EQ19" s="166">
        <v>0.48</v>
      </c>
      <c r="ER19" s="166">
        <v>2.0499999999999998</v>
      </c>
      <c r="ES19" s="166">
        <v>0.13</v>
      </c>
      <c r="ET19" s="166">
        <v>6.17</v>
      </c>
      <c r="EU19" s="166">
        <v>0.51</v>
      </c>
      <c r="EV19" s="166">
        <v>0.88400000000000001</v>
      </c>
      <c r="EW19" s="166">
        <v>5.8000000000000003E-2</v>
      </c>
      <c r="EX19" s="166">
        <v>5.84</v>
      </c>
      <c r="EY19" s="166">
        <v>0.41</v>
      </c>
      <c r="EZ19" s="166">
        <v>1.05</v>
      </c>
      <c r="FA19" s="166">
        <v>6.4000000000000001E-2</v>
      </c>
      <c r="FB19" s="166">
        <v>2.65</v>
      </c>
      <c r="FC19" s="166">
        <v>0.18</v>
      </c>
      <c r="FD19" s="166">
        <v>0.36699999999999999</v>
      </c>
      <c r="FE19" s="166">
        <v>0.04</v>
      </c>
      <c r="FF19" s="166">
        <v>2.2999999999999998</v>
      </c>
      <c r="FG19" s="166">
        <v>0.21</v>
      </c>
      <c r="FH19" s="166">
        <v>0.29399999999999998</v>
      </c>
      <c r="FI19" s="166">
        <v>3.7999999999999999E-2</v>
      </c>
      <c r="FJ19" s="166">
        <v>4</v>
      </c>
      <c r="FK19" s="166">
        <v>0.33</v>
      </c>
      <c r="FL19" s="166">
        <v>0.86899999999999999</v>
      </c>
      <c r="FM19" s="166">
        <v>7.0999999999999994E-2</v>
      </c>
      <c r="FN19" s="166">
        <v>0.21099999999999999</v>
      </c>
      <c r="FO19" s="166">
        <v>5.0999999999999997E-2</v>
      </c>
      <c r="FP19" s="166">
        <v>2.2800000000000001E-2</v>
      </c>
      <c r="FQ19" s="166">
        <v>9.7999999999999997E-3</v>
      </c>
      <c r="FR19" s="166">
        <v>1.151</v>
      </c>
      <c r="FS19" s="166">
        <v>8.3000000000000004E-2</v>
      </c>
      <c r="FT19" s="166"/>
      <c r="FU19" s="166"/>
      <c r="FV19" s="166">
        <v>0.99199999999999999</v>
      </c>
      <c r="FW19" s="166">
        <v>7.0000000000000007E-2</v>
      </c>
      <c r="FX19" s="166">
        <v>0.32800000000000001</v>
      </c>
      <c r="FY19" s="166">
        <v>3.4000000000000002E-2</v>
      </c>
      <c r="GF19" s="167">
        <v>1056.17390182401</v>
      </c>
      <c r="GG19" s="167">
        <v>1111.60874571975</v>
      </c>
      <c r="GM19">
        <f t="shared" si="17"/>
        <v>1.0066371681415931</v>
      </c>
      <c r="GN19">
        <f t="shared" si="18"/>
        <v>0.9905894006934125</v>
      </c>
      <c r="GO19" s="309">
        <v>2.6863181746563831</v>
      </c>
      <c r="GP19" s="311">
        <v>4.1722231234532108E-2</v>
      </c>
      <c r="GQ19" s="310">
        <f t="shared" si="19"/>
        <v>1.5531381065784939E-2</v>
      </c>
    </row>
    <row r="20" spans="1:199" s="167" customFormat="1" x14ac:dyDescent="0.35">
      <c r="A20" s="162" t="s">
        <v>501</v>
      </c>
      <c r="B20" s="162" t="s">
        <v>462</v>
      </c>
      <c r="C20" s="163"/>
      <c r="D20" s="154">
        <v>2.4337</v>
      </c>
      <c r="E20" s="154">
        <v>13.276300000000001</v>
      </c>
      <c r="F20" s="154">
        <v>0.27200000000000002</v>
      </c>
      <c r="G20" s="154">
        <v>10.634</v>
      </c>
      <c r="H20" s="154">
        <v>0.40500000000000003</v>
      </c>
      <c r="I20" s="154">
        <v>2.5005999999999999</v>
      </c>
      <c r="J20" s="154">
        <v>50.854799999999997</v>
      </c>
      <c r="K20" s="154">
        <v>6.1134000000000004</v>
      </c>
      <c r="L20" s="154">
        <v>10.744899999999999</v>
      </c>
      <c r="M20" s="154">
        <v>0.17460000000000001</v>
      </c>
      <c r="N20" s="154">
        <v>587.04896399999996</v>
      </c>
      <c r="O20" s="154">
        <v>98</v>
      </c>
      <c r="P20" s="154">
        <v>0.267217689987019</v>
      </c>
      <c r="Q20" s="154">
        <v>118.805080484562</v>
      </c>
      <c r="R20" s="154">
        <v>270.26508605212399</v>
      </c>
      <c r="S20" s="163"/>
      <c r="T20" s="155">
        <v>1.54</v>
      </c>
      <c r="U20" s="155">
        <v>2.4540000000000002</v>
      </c>
      <c r="V20" s="155">
        <v>13.472</v>
      </c>
      <c r="W20" s="155">
        <v>0.27400000000000002</v>
      </c>
      <c r="X20" s="155">
        <v>10.721</v>
      </c>
      <c r="Y20" s="155">
        <v>0.40799999999999997</v>
      </c>
      <c r="Z20" s="155">
        <v>3.47</v>
      </c>
      <c r="AA20" s="155">
        <v>51.387</v>
      </c>
      <c r="AB20" s="155">
        <v>5.9530000000000003</v>
      </c>
      <c r="AC20" s="155">
        <v>11.369</v>
      </c>
      <c r="AD20" s="155">
        <v>0.19700000000000001</v>
      </c>
      <c r="AE20" s="155">
        <f t="shared" si="13"/>
        <v>578.1455229466219</v>
      </c>
      <c r="AF20" s="155">
        <f t="shared" si="14"/>
        <v>96.513689186527472</v>
      </c>
      <c r="AG20" s="155">
        <f t="shared" si="15"/>
        <v>0.98483356312783132</v>
      </c>
      <c r="AH20" s="163"/>
      <c r="AI20" s="157" t="str">
        <f t="shared" si="0"/>
        <v>LLD_LL4_32a</v>
      </c>
      <c r="AJ20" s="157">
        <f t="shared" si="1"/>
        <v>51.387</v>
      </c>
      <c r="AK20" s="157">
        <f t="shared" si="2"/>
        <v>3.47</v>
      </c>
      <c r="AL20" s="157">
        <f t="shared" si="3"/>
        <v>13.472</v>
      </c>
      <c r="AM20" s="157">
        <f t="shared" si="4"/>
        <v>9.6636499999999987</v>
      </c>
      <c r="AN20" s="157">
        <f t="shared" si="5"/>
        <v>1.8948331438499999</v>
      </c>
      <c r="AO20" s="157">
        <f t="shared" si="6"/>
        <v>0.19700000000000001</v>
      </c>
      <c r="AP20" s="157">
        <f t="shared" si="7"/>
        <v>5.9530000000000003</v>
      </c>
      <c r="AQ20" s="157">
        <f t="shared" si="8"/>
        <v>10.721</v>
      </c>
      <c r="AR20" s="157">
        <f t="shared" si="9"/>
        <v>2.4540000000000002</v>
      </c>
      <c r="AS20" s="157">
        <f t="shared" si="10"/>
        <v>0.40799999999999997</v>
      </c>
      <c r="AT20" s="157">
        <f t="shared" si="11"/>
        <v>0.27400000000000002</v>
      </c>
      <c r="AU20" s="157">
        <v>0.5</v>
      </c>
      <c r="AV20" s="157">
        <f t="shared" si="16"/>
        <v>1.1700323073129997E-2</v>
      </c>
      <c r="AW20" s="157">
        <f t="shared" si="12"/>
        <v>1133.6552999999999</v>
      </c>
      <c r="AX20" s="157">
        <v>220</v>
      </c>
      <c r="AY20" s="157">
        <v>0.21525191745974059</v>
      </c>
      <c r="AZ20" s="163"/>
      <c r="BA20" s="164">
        <v>41.598050000000001</v>
      </c>
      <c r="BB20" s="164">
        <v>39.614449999999998</v>
      </c>
      <c r="BC20" s="164">
        <v>18.862850000000002</v>
      </c>
      <c r="BD20" s="164">
        <v>3.4849999999999999E-2</v>
      </c>
      <c r="BE20" s="164">
        <v>0.27029999999999998</v>
      </c>
      <c r="BF20" s="164">
        <v>0.27105000000000001</v>
      </c>
      <c r="BG20" s="164">
        <v>0.1653</v>
      </c>
      <c r="BH20" s="164"/>
      <c r="BI20" s="164"/>
      <c r="BJ20" s="164"/>
      <c r="BK20" s="164"/>
      <c r="BL20" s="164">
        <v>100.8168</v>
      </c>
      <c r="BM20" s="164">
        <v>0.79720162526716898</v>
      </c>
      <c r="BN20" s="163"/>
      <c r="BO20" s="166" t="s">
        <v>484</v>
      </c>
      <c r="BP20" s="166">
        <v>50</v>
      </c>
      <c r="BQ20" s="166" t="s">
        <v>453</v>
      </c>
      <c r="BR20" s="166">
        <v>17</v>
      </c>
      <c r="BS20" s="166" t="s">
        <v>502</v>
      </c>
      <c r="BT20" s="166" t="s">
        <v>486</v>
      </c>
      <c r="BU20" s="166">
        <v>2.5599537037037001E-2</v>
      </c>
      <c r="BV20" s="166">
        <v>22.315999999999999</v>
      </c>
      <c r="BW20" s="166">
        <v>34</v>
      </c>
      <c r="BX20" s="166" t="s">
        <v>456</v>
      </c>
      <c r="BY20" s="166">
        <v>1</v>
      </c>
      <c r="BZ20" s="166">
        <v>336000</v>
      </c>
      <c r="CA20" s="166">
        <v>19000</v>
      </c>
      <c r="CB20" s="166">
        <v>10.6</v>
      </c>
      <c r="CC20" s="166">
        <v>1</v>
      </c>
      <c r="CD20" s="166">
        <v>4.8499999999999996</v>
      </c>
      <c r="CE20" s="166">
        <v>0.31</v>
      </c>
      <c r="CF20" s="166">
        <v>0.74</v>
      </c>
      <c r="CG20" s="166">
        <v>0.25</v>
      </c>
      <c r="CH20" s="166">
        <v>2.39</v>
      </c>
      <c r="CI20" s="166">
        <v>0.11</v>
      </c>
      <c r="CJ20" s="166">
        <v>3551</v>
      </c>
      <c r="CK20" s="166">
        <v>95</v>
      </c>
      <c r="CL20" s="166">
        <v>30.7</v>
      </c>
      <c r="CM20" s="166">
        <v>1.2</v>
      </c>
      <c r="CN20" s="166">
        <v>15070</v>
      </c>
      <c r="CO20" s="166">
        <v>490</v>
      </c>
      <c r="CP20" s="166">
        <v>315</v>
      </c>
      <c r="CQ20" s="166">
        <v>11</v>
      </c>
      <c r="CR20" s="166">
        <v>208.9</v>
      </c>
      <c r="CS20" s="166">
        <v>8.4</v>
      </c>
      <c r="CT20" s="166">
        <v>1351</v>
      </c>
      <c r="CU20" s="166">
        <v>41</v>
      </c>
      <c r="CV20" s="166">
        <v>87400</v>
      </c>
      <c r="CW20" s="166">
        <v>3300</v>
      </c>
      <c r="CX20" s="166">
        <v>42</v>
      </c>
      <c r="CY20" s="166">
        <v>1.7</v>
      </c>
      <c r="CZ20" s="166">
        <v>64.099999999999994</v>
      </c>
      <c r="DA20" s="166">
        <v>3.5</v>
      </c>
      <c r="DB20" s="166">
        <v>149.80000000000001</v>
      </c>
      <c r="DC20" s="166">
        <v>6.3</v>
      </c>
      <c r="DD20" s="166">
        <v>123.2</v>
      </c>
      <c r="DE20" s="166">
        <v>5.2</v>
      </c>
      <c r="DF20" s="166">
        <v>21.14</v>
      </c>
      <c r="DG20" s="166">
        <v>0.96</v>
      </c>
      <c r="DH20" s="166">
        <v>1.24</v>
      </c>
      <c r="DI20" s="166">
        <v>0.23</v>
      </c>
      <c r="DJ20" s="166">
        <v>7.23</v>
      </c>
      <c r="DK20" s="166">
        <v>0.32</v>
      </c>
      <c r="DL20" s="166">
        <v>308</v>
      </c>
      <c r="DM20" s="166">
        <v>12</v>
      </c>
      <c r="DN20" s="166">
        <v>24.12</v>
      </c>
      <c r="DO20" s="166">
        <v>0.96</v>
      </c>
      <c r="DP20" s="166">
        <v>133.4</v>
      </c>
      <c r="DQ20" s="166">
        <v>4.7</v>
      </c>
      <c r="DR20" s="166">
        <v>12.52</v>
      </c>
      <c r="DS20" s="166">
        <v>0.5</v>
      </c>
      <c r="DT20" s="166">
        <v>0.89</v>
      </c>
      <c r="DU20" s="166">
        <v>0.17</v>
      </c>
      <c r="DV20" s="166">
        <v>0.122</v>
      </c>
      <c r="DW20" s="166">
        <v>6.9000000000000006E-2</v>
      </c>
      <c r="DX20" s="166">
        <v>0.10299999999999999</v>
      </c>
      <c r="DY20" s="166">
        <v>2.1000000000000001E-2</v>
      </c>
      <c r="DZ20" s="166">
        <v>1.53</v>
      </c>
      <c r="EA20" s="166">
        <v>0.2</v>
      </c>
      <c r="EB20" s="166">
        <v>2.1000000000000001E-2</v>
      </c>
      <c r="EC20" s="166">
        <v>1.7000000000000001E-2</v>
      </c>
      <c r="ED20" s="166">
        <v>8.4000000000000005E-2</v>
      </c>
      <c r="EE20" s="166">
        <v>1.6E-2</v>
      </c>
      <c r="EF20" s="166">
        <v>102.2</v>
      </c>
      <c r="EG20" s="166">
        <v>4.5999999999999996</v>
      </c>
      <c r="EH20" s="166">
        <v>10.83</v>
      </c>
      <c r="EI20" s="166">
        <v>0.45</v>
      </c>
      <c r="EJ20" s="166">
        <v>27.3</v>
      </c>
      <c r="EK20" s="166">
        <v>1.3</v>
      </c>
      <c r="EL20" s="166">
        <v>3.91</v>
      </c>
      <c r="EM20" s="166">
        <v>0.17</v>
      </c>
      <c r="EN20" s="166">
        <v>18.190000000000001</v>
      </c>
      <c r="EO20" s="166">
        <v>0.81</v>
      </c>
      <c r="EP20" s="166">
        <v>4.8099999999999996</v>
      </c>
      <c r="EQ20" s="166">
        <v>0.31</v>
      </c>
      <c r="ER20" s="166">
        <v>1.89</v>
      </c>
      <c r="ES20" s="166">
        <v>0.16</v>
      </c>
      <c r="ET20" s="166">
        <v>5.51</v>
      </c>
      <c r="EU20" s="166">
        <v>0.45</v>
      </c>
      <c r="EV20" s="166">
        <v>0.84499999999999997</v>
      </c>
      <c r="EW20" s="166">
        <v>7.5999999999999998E-2</v>
      </c>
      <c r="EX20" s="166">
        <v>4.91</v>
      </c>
      <c r="EY20" s="166">
        <v>0.33</v>
      </c>
      <c r="EZ20" s="166">
        <v>0.97099999999999997</v>
      </c>
      <c r="FA20" s="166">
        <v>7.0999999999999994E-2</v>
      </c>
      <c r="FB20" s="166">
        <v>2.52</v>
      </c>
      <c r="FC20" s="166">
        <v>0.2</v>
      </c>
      <c r="FD20" s="166">
        <v>0.33500000000000002</v>
      </c>
      <c r="FE20" s="166">
        <v>3.5999999999999997E-2</v>
      </c>
      <c r="FF20" s="166">
        <v>2.0699999999999998</v>
      </c>
      <c r="FG20" s="166">
        <v>0.23</v>
      </c>
      <c r="FH20" s="166">
        <v>0.26600000000000001</v>
      </c>
      <c r="FI20" s="166">
        <v>3.6999999999999998E-2</v>
      </c>
      <c r="FJ20" s="166">
        <v>3.71</v>
      </c>
      <c r="FK20" s="166">
        <v>0.36</v>
      </c>
      <c r="FL20" s="166">
        <v>0.66900000000000004</v>
      </c>
      <c r="FM20" s="166">
        <v>0.06</v>
      </c>
      <c r="FN20" s="166">
        <v>0.107</v>
      </c>
      <c r="FO20" s="166">
        <v>3.3000000000000002E-2</v>
      </c>
      <c r="FP20" s="166">
        <v>1.46E-2</v>
      </c>
      <c r="FQ20" s="166">
        <v>6.1000000000000004E-3</v>
      </c>
      <c r="FR20" s="166">
        <v>0.88300000000000001</v>
      </c>
      <c r="FS20" s="166">
        <v>7.3999999999999996E-2</v>
      </c>
      <c r="FT20" s="166"/>
      <c r="FU20" s="166"/>
      <c r="FV20" s="166">
        <v>0.8</v>
      </c>
      <c r="FW20" s="166">
        <v>6.8000000000000005E-2</v>
      </c>
      <c r="FX20" s="166">
        <v>0.246</v>
      </c>
      <c r="FY20" s="166">
        <v>3.4000000000000002E-2</v>
      </c>
      <c r="FZ20" s="167">
        <v>3.3981417100678403E-2</v>
      </c>
      <c r="GA20" s="167">
        <v>5.1592977884934704E-4</v>
      </c>
      <c r="GB20" s="167">
        <v>170.25682702028399</v>
      </c>
      <c r="GD20" s="167">
        <v>279.90222362134801</v>
      </c>
      <c r="GE20" s="167">
        <v>64.388036400398505</v>
      </c>
      <c r="GF20" s="167">
        <v>1015.91525474142</v>
      </c>
      <c r="GG20" s="167">
        <v>1117.8072214034601</v>
      </c>
      <c r="GM20">
        <f t="shared" si="17"/>
        <v>1.0074074074074073</v>
      </c>
      <c r="GN20">
        <f t="shared" si="18"/>
        <v>0.98483356312783132</v>
      </c>
      <c r="GO20" s="309">
        <v>2.67910341196295</v>
      </c>
      <c r="GP20" s="311">
        <v>4.1965990074612318E-2</v>
      </c>
      <c r="GQ20" s="310">
        <f t="shared" si="19"/>
        <v>1.5664191940939036E-2</v>
      </c>
    </row>
    <row r="21" spans="1:199" x14ac:dyDescent="0.35">
      <c r="A21" s="162" t="s">
        <v>503</v>
      </c>
      <c r="B21" s="162" t="s">
        <v>473</v>
      </c>
      <c r="D21" s="154">
        <v>2.5121000000000002</v>
      </c>
      <c r="E21" s="154">
        <v>13.7965</v>
      </c>
      <c r="F21" s="154">
        <v>0.2762</v>
      </c>
      <c r="G21" s="154">
        <v>11.283799999999999</v>
      </c>
      <c r="H21" s="154">
        <v>0.46829999999999999</v>
      </c>
      <c r="I21" s="154">
        <v>4.4081000000000001</v>
      </c>
      <c r="J21" s="154">
        <v>47.852699999999999</v>
      </c>
      <c r="K21" s="154">
        <v>5.2496999999999998</v>
      </c>
      <c r="L21" s="154">
        <v>11.1616</v>
      </c>
      <c r="M21" s="154">
        <v>0.19239999999999999</v>
      </c>
      <c r="N21" s="154">
        <v>456.92728399999999</v>
      </c>
      <c r="O21" s="154">
        <v>101</v>
      </c>
      <c r="P21" s="154">
        <v>0.50651799336991299</v>
      </c>
      <c r="Q21" s="154">
        <v>163.972715888718</v>
      </c>
      <c r="R21" s="154">
        <v>264.67221009388197</v>
      </c>
      <c r="T21" s="155">
        <v>1.91</v>
      </c>
      <c r="U21" s="155">
        <v>2.5190000000000001</v>
      </c>
      <c r="V21" s="155">
        <v>13.832000000000001</v>
      </c>
      <c r="W21" s="155">
        <v>0.27700000000000002</v>
      </c>
      <c r="X21" s="155">
        <v>11.313000000000001</v>
      </c>
      <c r="Y21" s="155">
        <v>0.46899999999999997</v>
      </c>
      <c r="Z21" s="155">
        <v>4.4189999999999996</v>
      </c>
      <c r="AA21" s="155">
        <v>48.703000000000003</v>
      </c>
      <c r="AB21" s="155">
        <v>6.0380000000000003</v>
      </c>
      <c r="AC21" s="155">
        <v>11.55</v>
      </c>
      <c r="AD21" s="155">
        <v>0.193</v>
      </c>
      <c r="AE21" s="155">
        <f t="shared" si="13"/>
        <v>448.36354037876561</v>
      </c>
      <c r="AF21" s="155">
        <f t="shared" si="14"/>
        <v>99.107055244823869</v>
      </c>
      <c r="AG21" s="155">
        <f t="shared" si="15"/>
        <v>0.98125797272102844</v>
      </c>
      <c r="AI21" s="157" t="str">
        <f t="shared" si="0"/>
        <v>LLD_LL5_45</v>
      </c>
      <c r="AJ21" s="157">
        <f t="shared" si="1"/>
        <v>48.703000000000003</v>
      </c>
      <c r="AK21" s="157">
        <f t="shared" si="2"/>
        <v>4.4189999999999996</v>
      </c>
      <c r="AL21" s="157">
        <f t="shared" si="3"/>
        <v>13.832000000000001</v>
      </c>
      <c r="AM21" s="157">
        <f t="shared" si="4"/>
        <v>9.8175000000000008</v>
      </c>
      <c r="AN21" s="157">
        <f t="shared" si="5"/>
        <v>1.9249998075000001</v>
      </c>
      <c r="AO21" s="157">
        <f t="shared" si="6"/>
        <v>0.193</v>
      </c>
      <c r="AP21" s="157">
        <f t="shared" si="7"/>
        <v>6.0380000000000003</v>
      </c>
      <c r="AQ21" s="157">
        <f t="shared" si="8"/>
        <v>11.313000000000001</v>
      </c>
      <c r="AR21" s="157">
        <f t="shared" si="9"/>
        <v>2.5190000000000001</v>
      </c>
      <c r="AS21" s="157">
        <f t="shared" si="10"/>
        <v>0.46899999999999997</v>
      </c>
      <c r="AT21" s="157">
        <f t="shared" si="11"/>
        <v>0.27700000000000002</v>
      </c>
      <c r="AU21" s="157">
        <v>0.49702481932088399</v>
      </c>
      <c r="AV21" s="157">
        <f t="shared" si="16"/>
        <v>1.608995347745246E-2</v>
      </c>
      <c r="AW21" s="157">
        <f t="shared" si="12"/>
        <v>1135.3638000000001</v>
      </c>
      <c r="AX21" s="157">
        <v>280</v>
      </c>
      <c r="AY21" s="157">
        <v>0.18697967773028229</v>
      </c>
      <c r="BA21" s="164">
        <v>40.202300000000001</v>
      </c>
      <c r="BB21" s="164">
        <v>39.152650000000001</v>
      </c>
      <c r="BC21" s="164">
        <v>20.40325</v>
      </c>
      <c r="BD21" s="164">
        <v>5.5899999999999998E-2</v>
      </c>
      <c r="BE21" s="164">
        <v>0.30604999999999999</v>
      </c>
      <c r="BF21" s="164">
        <v>0.29039999999999999</v>
      </c>
      <c r="BG21" s="164">
        <v>0.1744</v>
      </c>
      <c r="BL21" s="164">
        <v>100.5849</v>
      </c>
      <c r="BM21" s="164">
        <v>0.77838273079167897</v>
      </c>
      <c r="BO21" s="166" t="s">
        <v>452</v>
      </c>
      <c r="BP21" s="166">
        <v>40</v>
      </c>
      <c r="BQ21" s="166" t="s">
        <v>453</v>
      </c>
      <c r="BR21" s="166">
        <v>9</v>
      </c>
      <c r="BS21" s="166" t="s">
        <v>504</v>
      </c>
      <c r="BT21" s="166" t="s">
        <v>455</v>
      </c>
      <c r="BU21" s="166">
        <v>0.60702604166666696</v>
      </c>
      <c r="BV21" s="166">
        <v>18.443999999999999</v>
      </c>
      <c r="BW21" s="166">
        <v>28</v>
      </c>
      <c r="BX21" s="166" t="s">
        <v>456</v>
      </c>
      <c r="BY21" s="166">
        <v>1</v>
      </c>
      <c r="BZ21" s="166">
        <v>233000</v>
      </c>
      <c r="CA21" s="166">
        <v>13000</v>
      </c>
      <c r="CB21" s="166">
        <v>11.3</v>
      </c>
      <c r="CC21" s="166">
        <v>1</v>
      </c>
      <c r="CD21" s="166">
        <v>4.96</v>
      </c>
      <c r="CE21" s="166">
        <v>0.68</v>
      </c>
      <c r="CF21" s="166">
        <v>0.55000000000000004</v>
      </c>
      <c r="CG21" s="166">
        <v>0.52</v>
      </c>
      <c r="CH21" s="166">
        <v>2.5499999999999998</v>
      </c>
      <c r="CI21" s="166">
        <v>0.28000000000000003</v>
      </c>
      <c r="CJ21" s="166">
        <v>3960</v>
      </c>
      <c r="CK21" s="166">
        <v>160</v>
      </c>
      <c r="CL21" s="166">
        <v>35.799999999999997</v>
      </c>
      <c r="CM21" s="166">
        <v>1.4</v>
      </c>
      <c r="CN21" s="166">
        <v>23330</v>
      </c>
      <c r="CO21" s="166">
        <v>970</v>
      </c>
      <c r="CP21" s="166">
        <v>553</v>
      </c>
      <c r="CQ21" s="166">
        <v>30</v>
      </c>
      <c r="CR21" s="166">
        <v>124</v>
      </c>
      <c r="CS21" s="166">
        <v>13</v>
      </c>
      <c r="CT21" s="166">
        <v>1350</v>
      </c>
      <c r="CU21" s="166">
        <v>150</v>
      </c>
      <c r="CV21" s="166">
        <v>90000</v>
      </c>
      <c r="CW21" s="166">
        <v>10000</v>
      </c>
      <c r="CX21" s="166">
        <v>39.9</v>
      </c>
      <c r="CY21" s="166">
        <v>4.5</v>
      </c>
      <c r="CZ21" s="166">
        <v>58.6</v>
      </c>
      <c r="DA21" s="166">
        <v>6.4</v>
      </c>
      <c r="DB21" s="166">
        <v>160</v>
      </c>
      <c r="DC21" s="166">
        <v>10</v>
      </c>
      <c r="DD21" s="166">
        <v>127.8</v>
      </c>
      <c r="DE21" s="166">
        <v>7.9</v>
      </c>
      <c r="DF21" s="166">
        <v>26</v>
      </c>
      <c r="DG21" s="166">
        <v>1.8</v>
      </c>
      <c r="DH21" s="166">
        <v>2.3199999999999998</v>
      </c>
      <c r="DI21" s="166">
        <v>0.61</v>
      </c>
      <c r="DJ21" s="166">
        <v>9.27</v>
      </c>
      <c r="DK21" s="166">
        <v>0.67</v>
      </c>
      <c r="DL21" s="166">
        <v>320</v>
      </c>
      <c r="DM21" s="166">
        <v>14</v>
      </c>
      <c r="DN21" s="166">
        <v>24.4</v>
      </c>
      <c r="DO21" s="166">
        <v>1.2</v>
      </c>
      <c r="DP21" s="166">
        <v>144.6</v>
      </c>
      <c r="DQ21" s="166">
        <v>9.8000000000000007</v>
      </c>
      <c r="DR21" s="166">
        <v>14.3</v>
      </c>
      <c r="DS21" s="166">
        <v>1.7</v>
      </c>
      <c r="DT21" s="166">
        <v>0.75</v>
      </c>
      <c r="DU21" s="166">
        <v>0.18</v>
      </c>
      <c r="DV21" s="166">
        <v>0.15</v>
      </c>
      <c r="DW21" s="166">
        <v>0.12</v>
      </c>
      <c r="DX21" s="166">
        <v>0.156</v>
      </c>
      <c r="DY21" s="166">
        <v>3.4000000000000002E-2</v>
      </c>
      <c r="DZ21" s="166">
        <v>2.27</v>
      </c>
      <c r="EA21" s="166">
        <v>0.3</v>
      </c>
      <c r="EB21" s="166">
        <v>0.06</v>
      </c>
      <c r="EC21" s="166">
        <v>0.04</v>
      </c>
      <c r="ED21" s="166">
        <v>0.14099999999999999</v>
      </c>
      <c r="EE21" s="166">
        <v>3.7999999999999999E-2</v>
      </c>
      <c r="EF21" s="166">
        <v>115</v>
      </c>
      <c r="EG21" s="166">
        <v>13</v>
      </c>
      <c r="EH21" s="166">
        <v>11.9</v>
      </c>
      <c r="EI21" s="166">
        <v>1.2</v>
      </c>
      <c r="EJ21" s="166">
        <v>30.1</v>
      </c>
      <c r="EK21" s="166">
        <v>1.5</v>
      </c>
      <c r="EL21" s="166">
        <v>4.5</v>
      </c>
      <c r="EM21" s="166">
        <v>0.24</v>
      </c>
      <c r="EN21" s="166">
        <v>19.399999999999999</v>
      </c>
      <c r="EO21" s="166">
        <v>1.2</v>
      </c>
      <c r="EP21" s="166">
        <v>5.81</v>
      </c>
      <c r="EQ21" s="166">
        <v>0.73</v>
      </c>
      <c r="ER21" s="166">
        <v>2.04</v>
      </c>
      <c r="ES21" s="166">
        <v>0.25</v>
      </c>
      <c r="ET21" s="166">
        <v>6.2</v>
      </c>
      <c r="EU21" s="166">
        <v>0.77</v>
      </c>
      <c r="EV21" s="166">
        <v>0.92</v>
      </c>
      <c r="EW21" s="166">
        <v>0.12</v>
      </c>
      <c r="EX21" s="166">
        <v>5.23</v>
      </c>
      <c r="EY21" s="166">
        <v>0.55000000000000004</v>
      </c>
      <c r="EZ21" s="166">
        <v>1.0629999999999999</v>
      </c>
      <c r="FA21" s="166">
        <v>9.5000000000000001E-2</v>
      </c>
      <c r="FB21" s="166">
        <v>2.67</v>
      </c>
      <c r="FC21" s="166">
        <v>0.33</v>
      </c>
      <c r="FD21" s="166">
        <v>0.38100000000000001</v>
      </c>
      <c r="FE21" s="166">
        <v>7.4999999999999997E-2</v>
      </c>
      <c r="FF21" s="166">
        <v>2.09</v>
      </c>
      <c r="FG21" s="166">
        <v>0.31</v>
      </c>
      <c r="FH21" s="166">
        <v>0.38400000000000001</v>
      </c>
      <c r="FI21" s="166">
        <v>7.2999999999999995E-2</v>
      </c>
      <c r="FJ21" s="166">
        <v>4.5999999999999996</v>
      </c>
      <c r="FK21" s="166">
        <v>1</v>
      </c>
      <c r="FL21" s="166">
        <v>0.89</v>
      </c>
      <c r="FM21" s="166">
        <v>0.14000000000000001</v>
      </c>
      <c r="FN21" s="166">
        <v>0.25</v>
      </c>
      <c r="FO21" s="166">
        <v>0.1</v>
      </c>
      <c r="FP21" s="166">
        <v>3.7999999999999999E-2</v>
      </c>
      <c r="FQ21" s="166">
        <v>0.02</v>
      </c>
      <c r="FR21" s="166">
        <v>1</v>
      </c>
      <c r="FS21" s="166">
        <v>0.11</v>
      </c>
      <c r="FT21" s="166">
        <v>5.8000000000000003E-2</v>
      </c>
      <c r="FU21" s="166">
        <v>2.5000000000000001E-2</v>
      </c>
      <c r="FV21" s="166">
        <v>0.95</v>
      </c>
      <c r="FW21" s="166">
        <v>0.18</v>
      </c>
      <c r="FX21" s="166">
        <v>0.29599999999999999</v>
      </c>
      <c r="FY21" s="166">
        <v>6.0999999999999999E-2</v>
      </c>
      <c r="GF21">
        <v>1126.0883045948999</v>
      </c>
      <c r="GG21">
        <v>1229.82950107324</v>
      </c>
      <c r="GM21">
        <f t="shared" si="17"/>
        <v>1.0014947683109117</v>
      </c>
      <c r="GN21">
        <f t="shared" si="18"/>
        <v>0.98125797272102844</v>
      </c>
      <c r="GO21" s="309">
        <v>2.6945287495235082</v>
      </c>
      <c r="GP21" s="311">
        <v>4.3342766045623947E-2</v>
      </c>
      <c r="GQ21" s="310">
        <f t="shared" si="19"/>
        <v>1.608547173723366E-2</v>
      </c>
    </row>
    <row r="22" spans="1:199" x14ac:dyDescent="0.35">
      <c r="A22" s="162" t="s">
        <v>505</v>
      </c>
      <c r="B22" s="162" t="s">
        <v>473</v>
      </c>
      <c r="D22" s="154">
        <v>2.681</v>
      </c>
      <c r="E22" s="154">
        <v>13.423999999999999</v>
      </c>
      <c r="F22" s="154">
        <v>0.35049999999999998</v>
      </c>
      <c r="G22" s="154">
        <v>10.202</v>
      </c>
      <c r="H22" s="154">
        <v>0.66159999999999997</v>
      </c>
      <c r="I22" s="154">
        <v>3.2124999999999999</v>
      </c>
      <c r="J22" s="154">
        <v>49.800400000000003</v>
      </c>
      <c r="K22" s="154">
        <v>5.0922000000000001</v>
      </c>
      <c r="L22" s="154">
        <v>10.183</v>
      </c>
      <c r="M22" s="154">
        <v>0.1492</v>
      </c>
      <c r="N22" s="154">
        <v>1210.1316240000001</v>
      </c>
      <c r="O22" s="154">
        <v>166</v>
      </c>
      <c r="P22" s="154">
        <v>0.57002309113271998</v>
      </c>
      <c r="Q22" s="154">
        <v>219.885890925464</v>
      </c>
      <c r="R22" s="154">
        <v>281.13011830484299</v>
      </c>
      <c r="T22" s="155">
        <v>3.85</v>
      </c>
      <c r="U22" s="155">
        <v>2.6680000000000001</v>
      </c>
      <c r="V22" s="155">
        <v>13.356999999999999</v>
      </c>
      <c r="W22" s="155">
        <v>0.34899999999999998</v>
      </c>
      <c r="X22" s="155">
        <v>10.151</v>
      </c>
      <c r="Y22" s="155">
        <v>0.65800000000000003</v>
      </c>
      <c r="Z22" s="155">
        <v>3.1970000000000001</v>
      </c>
      <c r="AA22" s="155">
        <v>50.994999999999997</v>
      </c>
      <c r="AB22" s="155">
        <v>6.2350000000000003</v>
      </c>
      <c r="AC22" s="155">
        <v>11.497999999999999</v>
      </c>
      <c r="AD22" s="155">
        <v>0.14799999999999999</v>
      </c>
      <c r="AE22" s="155">
        <f t="shared" si="13"/>
        <v>1165.2687761194031</v>
      </c>
      <c r="AF22" s="155">
        <f t="shared" si="14"/>
        <v>159.84593163216178</v>
      </c>
      <c r="AG22" s="155">
        <f t="shared" si="15"/>
        <v>0.96292729898892637</v>
      </c>
      <c r="AI22" s="157" t="str">
        <f t="shared" si="0"/>
        <v>LLD_LL5_43</v>
      </c>
      <c r="AJ22" s="157">
        <f t="shared" si="1"/>
        <v>50.994999999999997</v>
      </c>
      <c r="AK22" s="157">
        <f t="shared" si="2"/>
        <v>3.1970000000000001</v>
      </c>
      <c r="AL22" s="157">
        <f t="shared" si="3"/>
        <v>13.356999999999999</v>
      </c>
      <c r="AM22" s="157">
        <f t="shared" si="4"/>
        <v>9.773299999999999</v>
      </c>
      <c r="AN22" s="157">
        <f t="shared" si="5"/>
        <v>1.9163331416999998</v>
      </c>
      <c r="AO22" s="157">
        <f t="shared" si="6"/>
        <v>0.14799999999999999</v>
      </c>
      <c r="AP22" s="157">
        <f t="shared" si="7"/>
        <v>6.2350000000000003</v>
      </c>
      <c r="AQ22" s="157">
        <f t="shared" si="8"/>
        <v>10.151</v>
      </c>
      <c r="AR22" s="157">
        <f t="shared" si="9"/>
        <v>2.6680000000000001</v>
      </c>
      <c r="AS22" s="157">
        <f t="shared" si="10"/>
        <v>0.65800000000000003</v>
      </c>
      <c r="AT22" s="157">
        <f t="shared" si="11"/>
        <v>0.34899999999999998</v>
      </c>
      <c r="AU22" s="157">
        <v>0.54889079550574904</v>
      </c>
      <c r="AV22" s="157">
        <f t="shared" si="16"/>
        <v>2.1173412703463072E-2</v>
      </c>
      <c r="AW22" s="157">
        <f t="shared" si="12"/>
        <v>1139.3235</v>
      </c>
      <c r="AX22" s="157">
        <v>360</v>
      </c>
      <c r="AY22" s="157">
        <v>0.16130761057902929</v>
      </c>
      <c r="BA22" s="164">
        <v>40.751849999999997</v>
      </c>
      <c r="BB22" s="164">
        <v>39.263399999999997</v>
      </c>
      <c r="BC22" s="164">
        <v>19.962150000000001</v>
      </c>
      <c r="BD22" s="164">
        <v>2.81E-2</v>
      </c>
      <c r="BE22" s="164">
        <v>0.25309999999999999</v>
      </c>
      <c r="BF22" s="164">
        <v>0.27305000000000001</v>
      </c>
      <c r="BG22" s="164">
        <v>0.17469999999999999</v>
      </c>
      <c r="BL22" s="164">
        <v>100.7063</v>
      </c>
      <c r="BM22" s="164">
        <v>0.78443474454357298</v>
      </c>
      <c r="BO22" s="166" t="s">
        <v>484</v>
      </c>
      <c r="BP22" s="166">
        <v>50</v>
      </c>
      <c r="BQ22" s="166" t="s">
        <v>453</v>
      </c>
      <c r="BR22" s="166">
        <v>21</v>
      </c>
      <c r="BS22" s="166" t="s">
        <v>506</v>
      </c>
      <c r="BT22" s="166" t="s">
        <v>486</v>
      </c>
      <c r="BU22" s="166">
        <v>3.0856481481481499E-2</v>
      </c>
      <c r="BV22" s="166">
        <v>21.898</v>
      </c>
      <c r="BW22" s="166">
        <v>34</v>
      </c>
      <c r="BX22" s="166" t="s">
        <v>456</v>
      </c>
      <c r="BY22" s="166">
        <v>1</v>
      </c>
      <c r="BZ22" s="166">
        <v>317000</v>
      </c>
      <c r="CA22" s="166">
        <v>16000</v>
      </c>
      <c r="CB22" s="166">
        <v>10.199999999999999</v>
      </c>
      <c r="CC22" s="166">
        <v>1</v>
      </c>
      <c r="CD22" s="166">
        <v>5.52</v>
      </c>
      <c r="CE22" s="166">
        <v>0.4</v>
      </c>
      <c r="CF22" s="166">
        <v>0.9</v>
      </c>
      <c r="CG22" s="166">
        <v>0.38</v>
      </c>
      <c r="CH22" s="166">
        <v>2.64</v>
      </c>
      <c r="CI22" s="166">
        <v>0.12</v>
      </c>
      <c r="CJ22" s="166">
        <v>5280</v>
      </c>
      <c r="CK22" s="166">
        <v>180</v>
      </c>
      <c r="CL22" s="166">
        <v>29.69</v>
      </c>
      <c r="CM22" s="166">
        <v>0.87</v>
      </c>
      <c r="CN22" s="166">
        <v>18870</v>
      </c>
      <c r="CO22" s="166">
        <v>480</v>
      </c>
      <c r="CP22" s="166">
        <v>346</v>
      </c>
      <c r="CQ22" s="166">
        <v>13</v>
      </c>
      <c r="CR22" s="166">
        <v>108.2</v>
      </c>
      <c r="CS22" s="166">
        <v>5.6</v>
      </c>
      <c r="CT22" s="166">
        <v>1253</v>
      </c>
      <c r="CU22" s="166">
        <v>50</v>
      </c>
      <c r="CV22" s="166">
        <v>83500</v>
      </c>
      <c r="CW22" s="166">
        <v>3300</v>
      </c>
      <c r="CX22" s="166">
        <v>36.9</v>
      </c>
      <c r="CY22" s="166">
        <v>1.9</v>
      </c>
      <c r="CZ22" s="166">
        <v>55.3</v>
      </c>
      <c r="DA22" s="166">
        <v>2.6</v>
      </c>
      <c r="DB22" s="166">
        <v>175</v>
      </c>
      <c r="DC22" s="166">
        <v>8.3000000000000007</v>
      </c>
      <c r="DD22" s="166">
        <v>114.7</v>
      </c>
      <c r="DE22" s="166">
        <v>4.7</v>
      </c>
      <c r="DF22" s="166">
        <v>22.8</v>
      </c>
      <c r="DG22" s="166">
        <v>1</v>
      </c>
      <c r="DH22" s="166">
        <v>1.81</v>
      </c>
      <c r="DI22" s="166">
        <v>0.27</v>
      </c>
      <c r="DJ22" s="166">
        <v>11.42</v>
      </c>
      <c r="DK22" s="166">
        <v>0.44</v>
      </c>
      <c r="DL22" s="166">
        <v>366</v>
      </c>
      <c r="DM22" s="166">
        <v>12</v>
      </c>
      <c r="DN22" s="166">
        <v>26.43</v>
      </c>
      <c r="DO22" s="166">
        <v>0.95</v>
      </c>
      <c r="DP22" s="166">
        <v>172.7</v>
      </c>
      <c r="DQ22" s="166">
        <v>5.0999999999999996</v>
      </c>
      <c r="DR22" s="166">
        <v>18.39</v>
      </c>
      <c r="DS22" s="166">
        <v>0.71</v>
      </c>
      <c r="DT22" s="166">
        <v>1.0900000000000001</v>
      </c>
      <c r="DU22" s="166">
        <v>0.18</v>
      </c>
      <c r="DV22" s="166">
        <v>0.28000000000000003</v>
      </c>
      <c r="DW22" s="166">
        <v>0.19</v>
      </c>
      <c r="DX22" s="166">
        <v>9.4E-2</v>
      </c>
      <c r="DY22" s="166">
        <v>1.4999999999999999E-2</v>
      </c>
      <c r="DZ22" s="166">
        <v>2.1</v>
      </c>
      <c r="EA22" s="166">
        <v>0.17</v>
      </c>
      <c r="EB22" s="166">
        <v>5.8000000000000003E-2</v>
      </c>
      <c r="EC22" s="166">
        <v>2.8000000000000001E-2</v>
      </c>
      <c r="ED22" s="166">
        <v>0.124</v>
      </c>
      <c r="EE22" s="166">
        <v>1.6E-2</v>
      </c>
      <c r="EF22" s="166">
        <v>153.69999999999999</v>
      </c>
      <c r="EG22" s="166">
        <v>6.3</v>
      </c>
      <c r="EH22" s="166">
        <v>15.92</v>
      </c>
      <c r="EI22" s="166">
        <v>0.73</v>
      </c>
      <c r="EJ22" s="166">
        <v>37.299999999999997</v>
      </c>
      <c r="EK22" s="166">
        <v>1.6</v>
      </c>
      <c r="EL22" s="166">
        <v>5.51</v>
      </c>
      <c r="EM22" s="166">
        <v>0.23</v>
      </c>
      <c r="EN22" s="166">
        <v>25.8</v>
      </c>
      <c r="EO22" s="166">
        <v>1</v>
      </c>
      <c r="EP22" s="166">
        <v>6.75</v>
      </c>
      <c r="EQ22" s="166">
        <v>0.43</v>
      </c>
      <c r="ER22" s="166">
        <v>2.2400000000000002</v>
      </c>
      <c r="ES22" s="166">
        <v>0.16</v>
      </c>
      <c r="ET22" s="166">
        <v>6.7</v>
      </c>
      <c r="EU22" s="166">
        <v>0.46</v>
      </c>
      <c r="EV22" s="166">
        <v>0.997</v>
      </c>
      <c r="EW22" s="166">
        <v>8.2000000000000003E-2</v>
      </c>
      <c r="EX22" s="166">
        <v>5.73</v>
      </c>
      <c r="EY22" s="166">
        <v>0.4</v>
      </c>
      <c r="EZ22" s="166">
        <v>1.0900000000000001</v>
      </c>
      <c r="FA22" s="166">
        <v>0.1</v>
      </c>
      <c r="FB22" s="166">
        <v>2.69</v>
      </c>
      <c r="FC22" s="166">
        <v>0.19</v>
      </c>
      <c r="FD22" s="166">
        <v>0.38</v>
      </c>
      <c r="FE22" s="166">
        <v>2.8000000000000001E-2</v>
      </c>
      <c r="FF22" s="166">
        <v>2.34</v>
      </c>
      <c r="FG22" s="166">
        <v>0.22</v>
      </c>
      <c r="FH22" s="166">
        <v>0.33900000000000002</v>
      </c>
      <c r="FI22" s="166">
        <v>4.2000000000000003E-2</v>
      </c>
      <c r="FJ22" s="166">
        <v>5.13</v>
      </c>
      <c r="FK22" s="166">
        <v>0.52</v>
      </c>
      <c r="FL22" s="166">
        <v>1.141</v>
      </c>
      <c r="FM22" s="166">
        <v>9.0999999999999998E-2</v>
      </c>
      <c r="FN22" s="166">
        <v>0.22800000000000001</v>
      </c>
      <c r="FO22" s="166">
        <v>4.4999999999999998E-2</v>
      </c>
      <c r="FP22" s="166">
        <v>2.92E-2</v>
      </c>
      <c r="FQ22" s="166">
        <v>9.4999999999999998E-3</v>
      </c>
      <c r="FR22" s="166">
        <v>1.38</v>
      </c>
      <c r="FS22" s="166">
        <v>0.1</v>
      </c>
      <c r="FV22" s="166">
        <v>1.21</v>
      </c>
      <c r="FW22" s="166">
        <v>8.5999999999999993E-2</v>
      </c>
      <c r="FX22" s="166">
        <v>0.37</v>
      </c>
      <c r="FY22" s="166">
        <v>0.05</v>
      </c>
      <c r="GF22">
        <v>910.76675647852096</v>
      </c>
      <c r="GG22">
        <v>1096.6831440204201</v>
      </c>
      <c r="GM22">
        <f t="shared" si="17"/>
        <v>0.99455864570737618</v>
      </c>
      <c r="GO22" s="309">
        <v>2.6508847187447282</v>
      </c>
      <c r="GP22" s="311">
        <v>4.1846939799369973E-2</v>
      </c>
      <c r="GQ22" s="310">
        <f t="shared" si="19"/>
        <v>1.578602777535559E-2</v>
      </c>
    </row>
    <row r="23" spans="1:199" x14ac:dyDescent="0.35">
      <c r="A23" s="162" t="s">
        <v>507</v>
      </c>
      <c r="B23" s="162" t="s">
        <v>473</v>
      </c>
      <c r="D23" s="154">
        <v>2.673</v>
      </c>
      <c r="E23" s="154">
        <v>12.7659</v>
      </c>
      <c r="F23" s="154">
        <v>0.36020000000000002</v>
      </c>
      <c r="G23" s="154">
        <v>9.4086999999999996</v>
      </c>
      <c r="H23" s="154">
        <v>0.70540000000000003</v>
      </c>
      <c r="I23" s="154">
        <v>3.6126999999999998</v>
      </c>
      <c r="J23" s="154">
        <v>51.3279</v>
      </c>
      <c r="K23" s="154">
        <v>4.8090000000000002</v>
      </c>
      <c r="L23" s="154">
        <v>12.059799999999999</v>
      </c>
      <c r="M23" s="154">
        <v>0.2079</v>
      </c>
      <c r="N23" s="154">
        <v>1350.763132</v>
      </c>
      <c r="O23" s="154">
        <v>212</v>
      </c>
      <c r="P23" s="154">
        <v>0.53739297020198795</v>
      </c>
      <c r="Q23" s="154">
        <v>235.37945923193399</v>
      </c>
      <c r="R23" s="154">
        <v>428.154838602513</v>
      </c>
      <c r="T23" s="155">
        <v>2.02</v>
      </c>
      <c r="U23" s="155">
        <v>2.66</v>
      </c>
      <c r="V23" s="155">
        <v>12.704000000000001</v>
      </c>
      <c r="W23" s="155">
        <v>0.35799999999999998</v>
      </c>
      <c r="X23" s="155">
        <v>9.3629999999999995</v>
      </c>
      <c r="Y23" s="155">
        <v>0.70199999999999996</v>
      </c>
      <c r="Z23" s="155">
        <v>3.5950000000000002</v>
      </c>
      <c r="AA23" s="155">
        <v>51.844999999999999</v>
      </c>
      <c r="AB23" s="155">
        <v>5.7690000000000001</v>
      </c>
      <c r="AC23" s="155">
        <v>12.08</v>
      </c>
      <c r="AD23" s="155">
        <v>0.20699999999999999</v>
      </c>
      <c r="AE23" s="155">
        <f t="shared" si="13"/>
        <v>1324.0179690256812</v>
      </c>
      <c r="AF23" s="155">
        <f t="shared" si="14"/>
        <v>207.80239168790433</v>
      </c>
      <c r="AG23" s="155">
        <f t="shared" si="15"/>
        <v>0.98019996079200156</v>
      </c>
      <c r="AI23" s="157" t="str">
        <f t="shared" si="0"/>
        <v>LLD_LL5_36a</v>
      </c>
      <c r="AJ23" s="157">
        <f t="shared" si="1"/>
        <v>51.844999999999999</v>
      </c>
      <c r="AK23" s="157">
        <f t="shared" si="2"/>
        <v>3.5950000000000002</v>
      </c>
      <c r="AL23" s="157">
        <f t="shared" si="3"/>
        <v>12.704000000000001</v>
      </c>
      <c r="AM23" s="157">
        <f t="shared" si="4"/>
        <v>10.267999999999999</v>
      </c>
      <c r="AN23" s="157">
        <f t="shared" si="5"/>
        <v>2.0133331319999996</v>
      </c>
      <c r="AO23" s="157">
        <f t="shared" si="6"/>
        <v>0.20699999999999999</v>
      </c>
      <c r="AP23" s="157">
        <f t="shared" si="7"/>
        <v>5.7690000000000001</v>
      </c>
      <c r="AQ23" s="157">
        <f t="shared" si="8"/>
        <v>9.3629999999999995</v>
      </c>
      <c r="AR23" s="157">
        <f t="shared" si="9"/>
        <v>2.66</v>
      </c>
      <c r="AS23" s="157">
        <f t="shared" si="10"/>
        <v>0.70199999999999996</v>
      </c>
      <c r="AT23" s="157">
        <f t="shared" si="11"/>
        <v>0.35799999999999998</v>
      </c>
      <c r="AU23" s="157">
        <v>0.52675256832188599</v>
      </c>
      <c r="AV23" s="157">
        <f t="shared" si="16"/>
        <v>2.3071893671038426E-2</v>
      </c>
      <c r="AW23" s="157">
        <f t="shared" si="12"/>
        <v>1129.9568999999999</v>
      </c>
      <c r="AX23" s="157">
        <v>370</v>
      </c>
      <c r="AY23" s="157">
        <v>0.14598274935828651</v>
      </c>
      <c r="BA23" s="164">
        <v>38.958399999999997</v>
      </c>
      <c r="BB23" s="164">
        <v>38.759650000000001</v>
      </c>
      <c r="BC23" s="164">
        <v>21.779599999999999</v>
      </c>
      <c r="BD23" s="164">
        <v>2.5749999999999999E-2</v>
      </c>
      <c r="BE23" s="164">
        <v>0.24145</v>
      </c>
      <c r="BF23" s="164">
        <v>0.31130000000000002</v>
      </c>
      <c r="BG23" s="164">
        <v>0.17774999999999999</v>
      </c>
      <c r="BL23" s="164">
        <v>100.2539</v>
      </c>
      <c r="BM23" s="164">
        <v>0.76125223118022201</v>
      </c>
      <c r="BO23" s="166" t="s">
        <v>508</v>
      </c>
      <c r="BP23" s="166">
        <v>50</v>
      </c>
      <c r="BQ23" s="166" t="s">
        <v>453</v>
      </c>
      <c r="BR23" s="166">
        <v>7</v>
      </c>
      <c r="BS23" s="166" t="s">
        <v>509</v>
      </c>
      <c r="BT23" s="166" t="s">
        <v>486</v>
      </c>
      <c r="BU23" s="166">
        <v>0.69462592592592598</v>
      </c>
      <c r="BV23" s="166">
        <v>21.494</v>
      </c>
      <c r="BW23" s="166">
        <v>33</v>
      </c>
      <c r="BX23" s="166" t="s">
        <v>456</v>
      </c>
      <c r="BY23" s="166">
        <v>1</v>
      </c>
      <c r="BZ23" s="166">
        <v>325000</v>
      </c>
      <c r="CA23" s="166">
        <v>16000</v>
      </c>
      <c r="CB23" s="166">
        <v>9.4</v>
      </c>
      <c r="CC23" s="166">
        <v>1</v>
      </c>
      <c r="CD23" s="166">
        <v>6.85</v>
      </c>
      <c r="CE23" s="166">
        <v>0.48</v>
      </c>
      <c r="CF23" s="166">
        <v>1.69</v>
      </c>
      <c r="CG23" s="166">
        <v>0.44</v>
      </c>
      <c r="CH23" s="166">
        <v>2.7559999999999998</v>
      </c>
      <c r="CI23" s="166">
        <v>0.09</v>
      </c>
      <c r="CJ23" s="166">
        <v>5730</v>
      </c>
      <c r="CK23" s="166">
        <v>170</v>
      </c>
      <c r="CL23" s="166">
        <v>31.7</v>
      </c>
      <c r="CM23" s="166">
        <v>1.2</v>
      </c>
      <c r="CN23" s="166">
        <v>22540</v>
      </c>
      <c r="CO23" s="166">
        <v>810</v>
      </c>
      <c r="CP23" s="166">
        <v>415</v>
      </c>
      <c r="CQ23" s="166">
        <v>16</v>
      </c>
      <c r="CR23" s="166">
        <v>43.7</v>
      </c>
      <c r="CS23" s="166">
        <v>3</v>
      </c>
      <c r="CT23" s="166">
        <v>1326</v>
      </c>
      <c r="CU23" s="166">
        <v>55</v>
      </c>
      <c r="CV23" s="166">
        <v>64300</v>
      </c>
      <c r="CW23" s="166">
        <v>2800</v>
      </c>
      <c r="CX23" s="166">
        <v>38.799999999999997</v>
      </c>
      <c r="CY23" s="166">
        <v>1.4</v>
      </c>
      <c r="CZ23" s="166">
        <v>54.9</v>
      </c>
      <c r="DA23" s="166">
        <v>2</v>
      </c>
      <c r="DB23" s="166">
        <v>197</v>
      </c>
      <c r="DC23" s="166">
        <v>10</v>
      </c>
      <c r="DD23" s="166">
        <v>138.1</v>
      </c>
      <c r="DE23" s="166">
        <v>9.1999999999999993</v>
      </c>
      <c r="DF23" s="166">
        <v>24.7</v>
      </c>
      <c r="DG23" s="166">
        <v>1</v>
      </c>
      <c r="DH23" s="166">
        <v>1.47</v>
      </c>
      <c r="DI23" s="166">
        <v>0.26</v>
      </c>
      <c r="DJ23" s="166">
        <v>13.22</v>
      </c>
      <c r="DK23" s="166">
        <v>0.63</v>
      </c>
      <c r="DL23" s="166">
        <v>362</v>
      </c>
      <c r="DM23" s="166">
        <v>15</v>
      </c>
      <c r="DN23" s="166">
        <v>32.799999999999997</v>
      </c>
      <c r="DO23" s="166">
        <v>1.5</v>
      </c>
      <c r="DP23" s="166">
        <v>213.7</v>
      </c>
      <c r="DQ23" s="166">
        <v>8.8000000000000007</v>
      </c>
      <c r="DR23" s="166">
        <v>21.52</v>
      </c>
      <c r="DS23" s="166">
        <v>0.89</v>
      </c>
      <c r="DT23" s="166">
        <v>1.31</v>
      </c>
      <c r="DU23" s="166">
        <v>0.23</v>
      </c>
      <c r="DV23" s="166">
        <v>0.2</v>
      </c>
      <c r="DW23" s="166">
        <v>0.13</v>
      </c>
      <c r="DX23" s="166">
        <v>0.13300000000000001</v>
      </c>
      <c r="DY23" s="166">
        <v>2.5000000000000001E-2</v>
      </c>
      <c r="DZ23" s="166">
        <v>2.12</v>
      </c>
      <c r="EA23" s="166">
        <v>0.28000000000000003</v>
      </c>
      <c r="EB23" s="166">
        <v>6.4000000000000001E-2</v>
      </c>
      <c r="EC23" s="166">
        <v>2.9000000000000001E-2</v>
      </c>
      <c r="ED23" s="166">
        <v>0.13300000000000001</v>
      </c>
      <c r="EE23" s="166">
        <v>2.3E-2</v>
      </c>
      <c r="EF23" s="166">
        <v>166.3</v>
      </c>
      <c r="EG23" s="166">
        <v>6.6</v>
      </c>
      <c r="EH23" s="166">
        <v>18.399999999999999</v>
      </c>
      <c r="EI23" s="166">
        <v>0.73</v>
      </c>
      <c r="EJ23" s="166">
        <v>44.8</v>
      </c>
      <c r="EK23" s="166">
        <v>2</v>
      </c>
      <c r="EL23" s="166">
        <v>6.12</v>
      </c>
      <c r="EM23" s="166">
        <v>0.27</v>
      </c>
      <c r="EN23" s="166">
        <v>29.2</v>
      </c>
      <c r="EO23" s="166">
        <v>1.2</v>
      </c>
      <c r="EP23" s="166">
        <v>7.44</v>
      </c>
      <c r="EQ23" s="166">
        <v>0.64</v>
      </c>
      <c r="ER23" s="166">
        <v>2.31</v>
      </c>
      <c r="ES23" s="166">
        <v>0.17</v>
      </c>
      <c r="ET23" s="166">
        <v>8.08</v>
      </c>
      <c r="EU23" s="166">
        <v>0.68</v>
      </c>
      <c r="EV23" s="166">
        <v>1.1100000000000001</v>
      </c>
      <c r="EW23" s="166">
        <v>0.11</v>
      </c>
      <c r="EX23" s="166">
        <v>6.62</v>
      </c>
      <c r="EY23" s="166">
        <v>0.45</v>
      </c>
      <c r="EZ23" s="166">
        <v>1.26</v>
      </c>
      <c r="FA23" s="166">
        <v>0.12</v>
      </c>
      <c r="FB23" s="166">
        <v>3.38</v>
      </c>
      <c r="FC23" s="166">
        <v>0.32</v>
      </c>
      <c r="FD23" s="166">
        <v>0.43099999999999999</v>
      </c>
      <c r="FE23" s="166">
        <v>5.8000000000000003E-2</v>
      </c>
      <c r="FF23" s="166">
        <v>2.61</v>
      </c>
      <c r="FG23" s="166">
        <v>0.28000000000000003</v>
      </c>
      <c r="FH23" s="166">
        <v>0.34599999999999997</v>
      </c>
      <c r="FI23" s="166">
        <v>0.06</v>
      </c>
      <c r="FJ23" s="166">
        <v>6.02</v>
      </c>
      <c r="FK23" s="166">
        <v>0.57999999999999996</v>
      </c>
      <c r="FL23" s="166">
        <v>1.26</v>
      </c>
      <c r="FM23" s="166">
        <v>0.1</v>
      </c>
      <c r="FN23" s="166">
        <v>0.245</v>
      </c>
      <c r="FO23" s="166">
        <v>0.06</v>
      </c>
      <c r="FP23" s="166">
        <v>2.3E-2</v>
      </c>
      <c r="FQ23" s="166">
        <v>1.4999999999999999E-2</v>
      </c>
      <c r="FR23" s="166">
        <v>1.43</v>
      </c>
      <c r="FS23" s="166">
        <v>0.12</v>
      </c>
      <c r="FT23" s="166">
        <v>1.9E-2</v>
      </c>
      <c r="FU23" s="166">
        <v>1.4E-2</v>
      </c>
      <c r="FV23" s="166">
        <v>1.34</v>
      </c>
      <c r="FW23" s="166">
        <v>0.11</v>
      </c>
      <c r="FX23" s="166">
        <v>0.42499999999999999</v>
      </c>
      <c r="FY23" s="166">
        <v>8.1000000000000003E-2</v>
      </c>
      <c r="GF23">
        <v>1018.11573839569</v>
      </c>
      <c r="GG23">
        <v>1128.26384408275</v>
      </c>
      <c r="GM23">
        <f t="shared" si="17"/>
        <v>0.99518003969379065</v>
      </c>
      <c r="GN23">
        <f t="shared" si="18"/>
        <v>0.98019996079200156</v>
      </c>
      <c r="GO23" s="309">
        <v>2.6671122837839221</v>
      </c>
      <c r="GP23" s="311">
        <v>4.007694529818355E-2</v>
      </c>
      <c r="GQ23" s="310">
        <f t="shared" si="19"/>
        <v>1.5026343488368265E-2</v>
      </c>
    </row>
    <row r="24" spans="1:199" x14ac:dyDescent="0.35">
      <c r="A24" s="162" t="s">
        <v>510</v>
      </c>
      <c r="B24" s="162" t="s">
        <v>473</v>
      </c>
      <c r="D24" s="154">
        <v>2.6461999999999999</v>
      </c>
      <c r="E24" s="154">
        <v>13.276</v>
      </c>
      <c r="F24" s="154">
        <v>0.38019999999999998</v>
      </c>
      <c r="G24" s="154">
        <v>9.8463999999999992</v>
      </c>
      <c r="H24" s="154">
        <v>0.64119999999999999</v>
      </c>
      <c r="I24" s="154">
        <v>3.2320000000000002</v>
      </c>
      <c r="J24" s="154">
        <v>50.651200000000003</v>
      </c>
      <c r="K24" s="154">
        <v>4.9398999999999997</v>
      </c>
      <c r="L24" s="154">
        <v>11.515499999999999</v>
      </c>
      <c r="M24" s="154">
        <v>0.17929999999999999</v>
      </c>
      <c r="N24" s="154">
        <v>1282.699484</v>
      </c>
      <c r="O24" s="154">
        <v>157</v>
      </c>
      <c r="P24" s="154">
        <v>0.54302315243546095</v>
      </c>
      <c r="Q24" s="154">
        <v>220.190572509037</v>
      </c>
      <c r="R24" s="154">
        <v>405.49178669960497</v>
      </c>
      <c r="T24" s="155">
        <v>2.2400000000000002</v>
      </c>
      <c r="U24" s="155">
        <v>2.6389999999999998</v>
      </c>
      <c r="V24" s="155">
        <v>13.241</v>
      </c>
      <c r="W24" s="155">
        <v>0.379</v>
      </c>
      <c r="X24" s="155">
        <v>9.82</v>
      </c>
      <c r="Y24" s="155">
        <v>0.63900000000000001</v>
      </c>
      <c r="Z24" s="155">
        <v>3.2229999999999999</v>
      </c>
      <c r="AA24" s="155">
        <v>51.363999999999997</v>
      </c>
      <c r="AB24" s="155">
        <v>5.75</v>
      </c>
      <c r="AC24" s="155">
        <v>12.042999999999999</v>
      </c>
      <c r="AD24" s="155">
        <v>0.17899999999999999</v>
      </c>
      <c r="AE24" s="155">
        <f t="shared" si="13"/>
        <v>1254.5965219092332</v>
      </c>
      <c r="AF24" s="155">
        <f t="shared" si="14"/>
        <v>153.56025039123631</v>
      </c>
      <c r="AG24" s="155">
        <f t="shared" si="15"/>
        <v>0.97809076682316121</v>
      </c>
      <c r="AI24" s="157" t="str">
        <f t="shared" si="0"/>
        <v>LLD_LL5_36b</v>
      </c>
      <c r="AJ24" s="157">
        <f t="shared" si="1"/>
        <v>51.363999999999997</v>
      </c>
      <c r="AK24" s="157">
        <f t="shared" si="2"/>
        <v>3.2229999999999999</v>
      </c>
      <c r="AL24" s="157">
        <f t="shared" si="3"/>
        <v>13.241</v>
      </c>
      <c r="AM24" s="157">
        <f t="shared" si="4"/>
        <v>10.236549999999999</v>
      </c>
      <c r="AN24" s="157">
        <f t="shared" si="5"/>
        <v>2.0071664659499997</v>
      </c>
      <c r="AO24" s="157">
        <f t="shared" si="6"/>
        <v>0.17899999999999999</v>
      </c>
      <c r="AP24" s="157">
        <f t="shared" si="7"/>
        <v>5.75</v>
      </c>
      <c r="AQ24" s="157">
        <f t="shared" si="8"/>
        <v>9.82</v>
      </c>
      <c r="AR24" s="157">
        <f t="shared" si="9"/>
        <v>2.6389999999999998</v>
      </c>
      <c r="AS24" s="157">
        <f t="shared" si="10"/>
        <v>0.63900000000000001</v>
      </c>
      <c r="AT24" s="157">
        <f t="shared" si="11"/>
        <v>0.379</v>
      </c>
      <c r="AU24" s="157">
        <v>0.53112593156832999</v>
      </c>
      <c r="AV24" s="157">
        <f t="shared" si="16"/>
        <v>2.1536636591259487E-2</v>
      </c>
      <c r="AW24" s="157">
        <f t="shared" si="12"/>
        <v>1129.575</v>
      </c>
      <c r="AX24" s="157">
        <v>360</v>
      </c>
      <c r="AY24" s="157">
        <v>0.1514451809254263</v>
      </c>
      <c r="BA24" s="164">
        <v>38.958399999999997</v>
      </c>
      <c r="BB24" s="164">
        <v>38.759650000000001</v>
      </c>
      <c r="BC24" s="164">
        <v>21.779599999999999</v>
      </c>
      <c r="BD24" s="164">
        <v>2.5749999999999999E-2</v>
      </c>
      <c r="BE24" s="164">
        <v>0.24145</v>
      </c>
      <c r="BF24" s="164">
        <v>0.31130000000000002</v>
      </c>
      <c r="BG24" s="164">
        <v>0.17774999999999999</v>
      </c>
      <c r="BL24" s="164">
        <v>100.2539</v>
      </c>
      <c r="BM24" s="164">
        <v>0.76125223118022201</v>
      </c>
      <c r="BO24" s="166" t="s">
        <v>508</v>
      </c>
      <c r="BP24" s="166">
        <v>50</v>
      </c>
      <c r="BQ24" s="166" t="s">
        <v>453</v>
      </c>
      <c r="BR24" s="166">
        <v>8</v>
      </c>
      <c r="BS24" s="166" t="s">
        <v>511</v>
      </c>
      <c r="BT24" s="166" t="s">
        <v>486</v>
      </c>
      <c r="BU24" s="166">
        <v>0.69592916666666704</v>
      </c>
      <c r="BV24" s="166">
        <v>20.29</v>
      </c>
      <c r="BW24" s="166">
        <v>31</v>
      </c>
      <c r="BX24" s="166" t="s">
        <v>456</v>
      </c>
      <c r="BY24" s="166">
        <v>1</v>
      </c>
      <c r="BZ24" s="166">
        <v>314000</v>
      </c>
      <c r="CA24" s="166">
        <v>19000</v>
      </c>
      <c r="CB24" s="166">
        <v>9.8000000000000007</v>
      </c>
      <c r="CC24" s="166">
        <v>1</v>
      </c>
      <c r="CD24" s="166">
        <v>5.79</v>
      </c>
      <c r="CE24" s="166">
        <v>0.35</v>
      </c>
      <c r="CF24" s="166">
        <v>1.37</v>
      </c>
      <c r="CG24" s="166">
        <v>0.46</v>
      </c>
      <c r="CH24" s="166">
        <v>2.66</v>
      </c>
      <c r="CI24" s="166">
        <v>0.1</v>
      </c>
      <c r="CJ24" s="166">
        <v>5470</v>
      </c>
      <c r="CK24" s="166">
        <v>190</v>
      </c>
      <c r="CL24" s="166">
        <v>30.2</v>
      </c>
      <c r="CM24" s="166">
        <v>1.1000000000000001</v>
      </c>
      <c r="CN24" s="166">
        <v>20080</v>
      </c>
      <c r="CO24" s="166">
        <v>830</v>
      </c>
      <c r="CP24" s="166">
        <v>394</v>
      </c>
      <c r="CQ24" s="166">
        <v>16</v>
      </c>
      <c r="CR24" s="166">
        <v>47.6</v>
      </c>
      <c r="CS24" s="166">
        <v>3.8</v>
      </c>
      <c r="CT24" s="166">
        <v>1240</v>
      </c>
      <c r="CU24" s="166">
        <v>47</v>
      </c>
      <c r="CV24" s="166">
        <v>60400</v>
      </c>
      <c r="CW24" s="166">
        <v>2400</v>
      </c>
      <c r="CX24" s="166">
        <v>39.1</v>
      </c>
      <c r="CY24" s="166">
        <v>1.5</v>
      </c>
      <c r="CZ24" s="166">
        <v>54.3</v>
      </c>
      <c r="DA24" s="166">
        <v>2.1</v>
      </c>
      <c r="DB24" s="166">
        <v>182.4</v>
      </c>
      <c r="DC24" s="166">
        <v>7.4</v>
      </c>
      <c r="DD24" s="166">
        <v>134.19999999999999</v>
      </c>
      <c r="DE24" s="166">
        <v>7.1</v>
      </c>
      <c r="DF24" s="166">
        <v>24.9</v>
      </c>
      <c r="DG24" s="166">
        <v>1.2</v>
      </c>
      <c r="DH24" s="166">
        <v>1.59</v>
      </c>
      <c r="DI24" s="166">
        <v>0.3</v>
      </c>
      <c r="DJ24" s="166">
        <v>11.86</v>
      </c>
      <c r="DK24" s="166">
        <v>0.48</v>
      </c>
      <c r="DL24" s="166">
        <v>379</v>
      </c>
      <c r="DM24" s="166">
        <v>17</v>
      </c>
      <c r="DN24" s="166">
        <v>30</v>
      </c>
      <c r="DO24" s="166">
        <v>1.5</v>
      </c>
      <c r="DP24" s="166">
        <v>188.8</v>
      </c>
      <c r="DQ24" s="166">
        <v>9</v>
      </c>
      <c r="DR24" s="166">
        <v>18.55</v>
      </c>
      <c r="DS24" s="166">
        <v>0.78</v>
      </c>
      <c r="DT24" s="166">
        <v>0.92</v>
      </c>
      <c r="DU24" s="166">
        <v>0.18</v>
      </c>
      <c r="DV24" s="166">
        <v>0.31</v>
      </c>
      <c r="DW24" s="166">
        <v>0.15</v>
      </c>
      <c r="DX24" s="166">
        <v>0.107</v>
      </c>
      <c r="DY24" s="166">
        <v>2.5999999999999999E-2</v>
      </c>
      <c r="DZ24" s="166">
        <v>2.0499999999999998</v>
      </c>
      <c r="EA24" s="166">
        <v>0.28000000000000003</v>
      </c>
      <c r="EB24" s="166">
        <v>4.3999999999999997E-2</v>
      </c>
      <c r="EC24" s="166">
        <v>2.3E-2</v>
      </c>
      <c r="ED24" s="166">
        <v>9.9000000000000005E-2</v>
      </c>
      <c r="EE24" s="166">
        <v>1.6E-2</v>
      </c>
      <c r="EF24" s="166">
        <v>148.19999999999999</v>
      </c>
      <c r="EG24" s="166">
        <v>4.8</v>
      </c>
      <c r="EH24" s="166">
        <v>16.440000000000001</v>
      </c>
      <c r="EI24" s="166">
        <v>0.74</v>
      </c>
      <c r="EJ24" s="166">
        <v>39.9</v>
      </c>
      <c r="EK24" s="166">
        <v>1.6</v>
      </c>
      <c r="EL24" s="166">
        <v>5.44</v>
      </c>
      <c r="EM24" s="166">
        <v>0.32</v>
      </c>
      <c r="EN24" s="166">
        <v>26.9</v>
      </c>
      <c r="EO24" s="166">
        <v>1.6</v>
      </c>
      <c r="EP24" s="166">
        <v>6.69</v>
      </c>
      <c r="EQ24" s="166">
        <v>0.62</v>
      </c>
      <c r="ER24" s="166">
        <v>2.4500000000000002</v>
      </c>
      <c r="ES24" s="166">
        <v>0.2</v>
      </c>
      <c r="ET24" s="166">
        <v>6.63</v>
      </c>
      <c r="EU24" s="166">
        <v>0.73</v>
      </c>
      <c r="EV24" s="166">
        <v>1.07</v>
      </c>
      <c r="EW24" s="166">
        <v>0.13</v>
      </c>
      <c r="EX24" s="166">
        <v>6.19</v>
      </c>
      <c r="EY24" s="166">
        <v>0.48</v>
      </c>
      <c r="EZ24" s="166">
        <v>1.1299999999999999</v>
      </c>
      <c r="FA24" s="166">
        <v>0.12</v>
      </c>
      <c r="FB24" s="166">
        <v>3.06</v>
      </c>
      <c r="FC24" s="166">
        <v>0.26</v>
      </c>
      <c r="FD24" s="166">
        <v>0.433</v>
      </c>
      <c r="FE24" s="166">
        <v>7.8E-2</v>
      </c>
      <c r="FF24" s="166">
        <v>2.71</v>
      </c>
      <c r="FG24" s="166">
        <v>0.34</v>
      </c>
      <c r="FH24" s="166">
        <v>0.46700000000000003</v>
      </c>
      <c r="FI24" s="166">
        <v>8.4000000000000005E-2</v>
      </c>
      <c r="FJ24" s="166">
        <v>4.66</v>
      </c>
      <c r="FK24" s="166">
        <v>0.57999999999999996</v>
      </c>
      <c r="FL24" s="166">
        <v>1.18</v>
      </c>
      <c r="FM24" s="166">
        <v>0.19</v>
      </c>
      <c r="FN24" s="166">
        <v>0.28199999999999997</v>
      </c>
      <c r="FO24" s="166">
        <v>8.3000000000000004E-2</v>
      </c>
      <c r="FP24" s="166">
        <v>2.3E-2</v>
      </c>
      <c r="FQ24" s="166">
        <v>1.4E-2</v>
      </c>
      <c r="FR24" s="166">
        <v>1.41</v>
      </c>
      <c r="FS24" s="166">
        <v>0.12</v>
      </c>
      <c r="FT24" s="166">
        <v>0.02</v>
      </c>
      <c r="FU24" s="166">
        <v>1.2999999999999999E-2</v>
      </c>
      <c r="FV24" s="166">
        <v>1.19</v>
      </c>
      <c r="FW24" s="166">
        <v>0.11</v>
      </c>
      <c r="FX24" s="166">
        <v>0.41399999999999998</v>
      </c>
      <c r="FY24" s="166">
        <v>7.2999999999999995E-2</v>
      </c>
      <c r="GF24">
        <v>985.40482642124005</v>
      </c>
      <c r="GG24">
        <v>1127.9940118796801</v>
      </c>
      <c r="GM24">
        <f t="shared" si="17"/>
        <v>0.99656893325015594</v>
      </c>
      <c r="GN24">
        <f t="shared" si="18"/>
        <v>0.97809076682316121</v>
      </c>
      <c r="GO24" s="309">
        <v>2.6652268379582709</v>
      </c>
      <c r="GP24" s="311">
        <v>4.0946301557644671E-2</v>
      </c>
      <c r="GQ24" s="310">
        <f t="shared" si="19"/>
        <v>1.5363158202703706E-2</v>
      </c>
    </row>
    <row r="25" spans="1:199" x14ac:dyDescent="0.35">
      <c r="A25" s="162" t="s">
        <v>512</v>
      </c>
      <c r="B25" s="162" t="s">
        <v>473</v>
      </c>
      <c r="D25" s="154">
        <v>2.7905000000000002</v>
      </c>
      <c r="E25" s="154">
        <v>12.762600000000001</v>
      </c>
      <c r="F25" s="154">
        <v>0.33110000000000001</v>
      </c>
      <c r="G25" s="154">
        <v>9.4415999999999993</v>
      </c>
      <c r="H25" s="154">
        <v>0.90129999999999999</v>
      </c>
      <c r="I25" s="154">
        <v>3.544</v>
      </c>
      <c r="J25" s="154">
        <v>53.286900000000003</v>
      </c>
      <c r="K25" s="154">
        <v>4.7701000000000002</v>
      </c>
      <c r="L25" s="154">
        <v>10.362399999999999</v>
      </c>
      <c r="M25" s="154">
        <v>0.1421</v>
      </c>
      <c r="N25" s="154">
        <v>745.69731999999999</v>
      </c>
      <c r="O25" s="154">
        <v>142</v>
      </c>
      <c r="P25" s="154">
        <v>0.56050250662801204</v>
      </c>
      <c r="Q25" s="154">
        <v>212.18649306547701</v>
      </c>
      <c r="R25" s="154">
        <v>494.074848642169</v>
      </c>
      <c r="T25" s="155">
        <v>5.14</v>
      </c>
      <c r="U25" s="155">
        <v>2.6709999999999998</v>
      </c>
      <c r="V25" s="155">
        <v>12.217000000000001</v>
      </c>
      <c r="W25" s="155">
        <v>0.317</v>
      </c>
      <c r="X25" s="155">
        <v>9.0380000000000003</v>
      </c>
      <c r="Y25" s="155">
        <v>0.86299999999999999</v>
      </c>
      <c r="Z25" s="155">
        <v>3.3919999999999999</v>
      </c>
      <c r="AA25" s="155">
        <v>52.905000000000001</v>
      </c>
      <c r="AB25" s="155">
        <v>6.194</v>
      </c>
      <c r="AC25" s="155">
        <v>11.555</v>
      </c>
      <c r="AD25" s="155">
        <v>0.13600000000000001</v>
      </c>
      <c r="AE25" s="155">
        <f t="shared" si="13"/>
        <v>709.24226745291992</v>
      </c>
      <c r="AF25" s="155">
        <f t="shared" si="14"/>
        <v>135.05801788092069</v>
      </c>
      <c r="AG25" s="155">
        <f t="shared" si="15"/>
        <v>0.95111280197831471</v>
      </c>
      <c r="AI25" s="157" t="str">
        <f t="shared" si="0"/>
        <v>LLD_LL5_72</v>
      </c>
      <c r="AJ25" s="157">
        <f t="shared" si="1"/>
        <v>52.905000000000001</v>
      </c>
      <c r="AK25" s="157">
        <f t="shared" si="2"/>
        <v>3.3919999999999999</v>
      </c>
      <c r="AL25" s="157">
        <f t="shared" si="3"/>
        <v>12.217000000000001</v>
      </c>
      <c r="AM25" s="157">
        <f t="shared" si="4"/>
        <v>9.8217499999999998</v>
      </c>
      <c r="AN25" s="157">
        <f t="shared" si="5"/>
        <v>1.9258331407499998</v>
      </c>
      <c r="AO25" s="157">
        <f t="shared" si="6"/>
        <v>0.13600000000000001</v>
      </c>
      <c r="AP25" s="157">
        <f t="shared" si="7"/>
        <v>6.194</v>
      </c>
      <c r="AQ25" s="157">
        <f t="shared" si="8"/>
        <v>9.0380000000000003</v>
      </c>
      <c r="AR25" s="157">
        <f t="shared" si="9"/>
        <v>2.6709999999999998</v>
      </c>
      <c r="AS25" s="157">
        <f t="shared" si="10"/>
        <v>0.86299999999999999</v>
      </c>
      <c r="AT25" s="157">
        <f t="shared" si="11"/>
        <v>0.317</v>
      </c>
      <c r="AU25" s="157">
        <v>0.53310110959483703</v>
      </c>
      <c r="AV25" s="157">
        <f t="shared" si="16"/>
        <v>2.0181328996145807E-2</v>
      </c>
      <c r="AW25" s="157">
        <f t="shared" si="12"/>
        <v>1138.4993999999999</v>
      </c>
      <c r="AX25" s="157">
        <v>320</v>
      </c>
      <c r="AY25" s="157">
        <v>0.16478234655581331</v>
      </c>
      <c r="BA25" s="164">
        <v>40.834049999999998</v>
      </c>
      <c r="BB25" s="164">
        <v>39.659599999999998</v>
      </c>
      <c r="BC25" s="164">
        <v>20.2729</v>
      </c>
      <c r="BD25" s="164">
        <v>3.075E-2</v>
      </c>
      <c r="BE25" s="164">
        <v>0.28339999999999999</v>
      </c>
      <c r="BF25" s="164">
        <v>0.27415</v>
      </c>
      <c r="BG25" s="164">
        <v>0.18325</v>
      </c>
      <c r="BL25" s="164">
        <v>101.5381</v>
      </c>
      <c r="BM25" s="164">
        <v>0.78215476163995601</v>
      </c>
      <c r="BO25" s="166" t="s">
        <v>508</v>
      </c>
      <c r="BP25" s="166">
        <v>50</v>
      </c>
      <c r="BQ25" s="166" t="s">
        <v>453</v>
      </c>
      <c r="BR25" s="166">
        <v>9</v>
      </c>
      <c r="BS25" s="166" t="s">
        <v>513</v>
      </c>
      <c r="BT25" s="166" t="s">
        <v>486</v>
      </c>
      <c r="BU25" s="166">
        <v>0.69724525462963005</v>
      </c>
      <c r="BV25" s="166">
        <v>20.488</v>
      </c>
      <c r="BW25" s="166">
        <v>31</v>
      </c>
      <c r="BX25" s="166" t="s">
        <v>456</v>
      </c>
      <c r="BY25" s="166">
        <v>1</v>
      </c>
      <c r="BZ25" s="166">
        <v>288000</v>
      </c>
      <c r="CA25" s="166">
        <v>16000</v>
      </c>
      <c r="CB25" s="166">
        <v>9.44</v>
      </c>
      <c r="CC25" s="166">
        <v>0.89056603773584897</v>
      </c>
      <c r="CD25" s="166">
        <v>6.9909433962264202</v>
      </c>
      <c r="CE25" s="166">
        <v>0.42747169811320801</v>
      </c>
      <c r="CF25" s="166">
        <v>1.14883018867925</v>
      </c>
      <c r="CG25" s="166">
        <v>0.42747169811320801</v>
      </c>
      <c r="CH25" s="166">
        <v>2.9477735849056601</v>
      </c>
      <c r="CI25" s="166">
        <v>0.14249056603773599</v>
      </c>
      <c r="CJ25" s="166">
        <v>7275.9245283018899</v>
      </c>
      <c r="CK25" s="166">
        <v>222.641509433962</v>
      </c>
      <c r="CL25" s="166">
        <v>33.307169811320797</v>
      </c>
      <c r="CM25" s="166">
        <v>0.97962264150943401</v>
      </c>
      <c r="CN25" s="166">
        <v>21996.9811320755</v>
      </c>
      <c r="CO25" s="166">
        <v>854.94339622641496</v>
      </c>
      <c r="CP25" s="166">
        <v>439.04905660377398</v>
      </c>
      <c r="CQ25" s="166">
        <v>15.1396226415094</v>
      </c>
      <c r="CR25" s="166">
        <v>146.85433962264199</v>
      </c>
      <c r="CS25" s="166">
        <v>7.12452830188679</v>
      </c>
      <c r="CT25" s="166">
        <v>1212.0603773584901</v>
      </c>
      <c r="CU25" s="166">
        <v>49.8716981132076</v>
      </c>
      <c r="CV25" s="166">
        <v>57085.2830188679</v>
      </c>
      <c r="CW25" s="166">
        <v>2137.35849056604</v>
      </c>
      <c r="CX25" s="166">
        <v>34.732075471698103</v>
      </c>
      <c r="CY25" s="166">
        <v>1.6030188679245301</v>
      </c>
      <c r="CZ25" s="166">
        <v>50.227924528301898</v>
      </c>
      <c r="DA25" s="166">
        <v>3.0279245283018899</v>
      </c>
      <c r="DB25" s="166">
        <v>180.78490566037701</v>
      </c>
      <c r="DC25" s="166">
        <v>9.7962264150943401</v>
      </c>
      <c r="DD25" s="166">
        <v>121.29509433962301</v>
      </c>
      <c r="DE25" s="166">
        <v>5.9667924528301901</v>
      </c>
      <c r="DF25" s="166">
        <v>24.846792452830201</v>
      </c>
      <c r="DG25" s="166">
        <v>1.1577358490566001</v>
      </c>
      <c r="DH25" s="166">
        <v>1.70098113207547</v>
      </c>
      <c r="DI25" s="166">
        <v>0.24935849056603801</v>
      </c>
      <c r="DJ25" s="166">
        <v>15.451320754717001</v>
      </c>
      <c r="DK25" s="166">
        <v>0.68573584905660401</v>
      </c>
      <c r="DL25" s="166">
        <v>345.53962264150903</v>
      </c>
      <c r="DM25" s="166">
        <v>10.686792452830201</v>
      </c>
      <c r="DN25" s="166">
        <v>33.574339622641503</v>
      </c>
      <c r="DO25" s="166">
        <v>0.97962264150943401</v>
      </c>
      <c r="DP25" s="166">
        <v>199.932075471698</v>
      </c>
      <c r="DQ25" s="166">
        <v>6.59018867924528</v>
      </c>
      <c r="DR25" s="166">
        <v>19.921962264150899</v>
      </c>
      <c r="DS25" s="166">
        <v>0.74807547169811295</v>
      </c>
      <c r="DT25" s="166">
        <v>1.05977358490566</v>
      </c>
      <c r="DU25" s="166">
        <v>0.195924528301887</v>
      </c>
      <c r="DV25" s="166">
        <v>6.6792452830188698E-2</v>
      </c>
      <c r="DW25" s="166">
        <v>6.5901886792452805E-2</v>
      </c>
      <c r="DX25" s="166">
        <v>0.15584905660377399</v>
      </c>
      <c r="DY25" s="166">
        <v>3.6513207547169801E-2</v>
      </c>
      <c r="DZ25" s="166">
        <v>2.35109433962264</v>
      </c>
      <c r="EA25" s="166">
        <v>0.26716981132075501</v>
      </c>
      <c r="EB25" s="166">
        <v>3.3841509433962302E-2</v>
      </c>
      <c r="EC25" s="166">
        <v>2.2264150943396201E-2</v>
      </c>
      <c r="ED25" s="166">
        <v>0.113101886792453</v>
      </c>
      <c r="EE25" s="166">
        <v>2.2264150943396201E-2</v>
      </c>
      <c r="EF25" s="166">
        <v>169.92</v>
      </c>
      <c r="EG25" s="166">
        <v>6.5011320754717001</v>
      </c>
      <c r="EH25" s="166">
        <v>17.455094339622601</v>
      </c>
      <c r="EI25" s="166">
        <v>0.73916981132075499</v>
      </c>
      <c r="EJ25" s="166">
        <v>43.192452830188699</v>
      </c>
      <c r="EK25" s="166">
        <v>1.95924528301887</v>
      </c>
      <c r="EL25" s="166">
        <v>6.1449056603773604</v>
      </c>
      <c r="EM25" s="166">
        <v>0.30279245283018902</v>
      </c>
      <c r="EN25" s="166">
        <v>27.963773584905699</v>
      </c>
      <c r="EO25" s="166">
        <v>1.33584905660377</v>
      </c>
      <c r="EP25" s="166">
        <v>7.48966037735849</v>
      </c>
      <c r="EQ25" s="166">
        <v>0.67683018867924505</v>
      </c>
      <c r="ER25" s="166">
        <v>2.4935849056603798</v>
      </c>
      <c r="ES25" s="166">
        <v>0.240452830188679</v>
      </c>
      <c r="ET25" s="166">
        <v>8.5494339622641498</v>
      </c>
      <c r="EU25" s="166">
        <v>0.97962264150943401</v>
      </c>
      <c r="EV25" s="166">
        <v>1.2200754716981099</v>
      </c>
      <c r="EW25" s="166">
        <v>0.11577358490566</v>
      </c>
      <c r="EX25" s="166">
        <v>7.0443773584905696</v>
      </c>
      <c r="EY25" s="166">
        <v>0.44528301886792498</v>
      </c>
      <c r="EZ25" s="166">
        <v>1.4338113207547201</v>
      </c>
      <c r="FA25" s="166">
        <v>0.13358490566037701</v>
      </c>
      <c r="FB25" s="166">
        <v>3.5444528301886802</v>
      </c>
      <c r="FC25" s="166">
        <v>0.31169811320754698</v>
      </c>
      <c r="FD25" s="166">
        <v>0.47467169811320797</v>
      </c>
      <c r="FE25" s="166">
        <v>5.52150943396226E-2</v>
      </c>
      <c r="FF25" s="166">
        <v>2.7518490566037701</v>
      </c>
      <c r="FG25" s="166">
        <v>0.40966037735849098</v>
      </c>
      <c r="FH25" s="166">
        <v>0.413222641509434</v>
      </c>
      <c r="FI25" s="166">
        <v>7.7479245283018902E-2</v>
      </c>
      <c r="FJ25" s="166">
        <v>5.5304150943396202</v>
      </c>
      <c r="FK25" s="166">
        <v>0.55215094339622595</v>
      </c>
      <c r="FL25" s="166">
        <v>1.08649056603774</v>
      </c>
      <c r="FM25" s="166">
        <v>0.13358490566037701</v>
      </c>
      <c r="FN25" s="166">
        <v>0.195924528301887</v>
      </c>
      <c r="FO25" s="166">
        <v>6.0558490566037702E-2</v>
      </c>
      <c r="FP25" s="166">
        <v>3.4732075471698098E-2</v>
      </c>
      <c r="FQ25" s="166">
        <v>1.60301886792453E-2</v>
      </c>
      <c r="FR25" s="166">
        <v>1.6030188679245301</v>
      </c>
      <c r="FS25" s="166">
        <v>0.15139622641509401</v>
      </c>
      <c r="FT25" s="166" t="s">
        <v>514</v>
      </c>
      <c r="FU25" s="166" t="s">
        <v>514</v>
      </c>
      <c r="FV25" s="166">
        <v>1.2467924528301899</v>
      </c>
      <c r="FW25" s="166">
        <v>0.15139622641509401</v>
      </c>
      <c r="FX25" s="166">
        <v>0.37047547169811301</v>
      </c>
      <c r="FY25" s="166">
        <v>5.8777358490565999E-2</v>
      </c>
      <c r="GF25">
        <v>830.55491811903903</v>
      </c>
      <c r="GG25">
        <v>1057.8051466064201</v>
      </c>
      <c r="GM25">
        <f t="shared" si="17"/>
        <v>0.9575058249195606</v>
      </c>
      <c r="GN25">
        <f t="shared" si="18"/>
        <v>0.95111280197831471</v>
      </c>
      <c r="GO25" s="309">
        <v>2.628672952584572</v>
      </c>
      <c r="GP25" s="311">
        <v>3.9265852287577299E-2</v>
      </c>
      <c r="GQ25" s="310">
        <f t="shared" si="19"/>
        <v>1.4937519043200185E-2</v>
      </c>
    </row>
    <row r="26" spans="1:199" x14ac:dyDescent="0.35">
      <c r="A26" s="162" t="s">
        <v>515</v>
      </c>
      <c r="B26" s="162" t="s">
        <v>451</v>
      </c>
      <c r="D26" s="154">
        <v>2.7964000000000002</v>
      </c>
      <c r="E26" s="154">
        <v>13.239599999999999</v>
      </c>
      <c r="F26" s="154">
        <v>0.37559999999999999</v>
      </c>
      <c r="G26" s="154">
        <v>9.8462999999999994</v>
      </c>
      <c r="H26" s="154">
        <v>0.66779999999999995</v>
      </c>
      <c r="I26" s="154">
        <v>3.3595999999999999</v>
      </c>
      <c r="J26" s="154">
        <v>50.568100000000001</v>
      </c>
      <c r="K26" s="154">
        <v>4.4408000000000003</v>
      </c>
      <c r="L26" s="154">
        <v>11.0427</v>
      </c>
      <c r="M26" s="154">
        <v>0.15840000000000001</v>
      </c>
      <c r="N26" s="154">
        <v>1296.7125880000001</v>
      </c>
      <c r="O26" s="154">
        <v>184</v>
      </c>
      <c r="P26" s="154">
        <v>0.45510365186126001</v>
      </c>
      <c r="Q26" s="154">
        <v>479.45006329248997</v>
      </c>
      <c r="R26" s="154">
        <v>379.74311577778599</v>
      </c>
      <c r="T26" s="155">
        <v>3.97</v>
      </c>
      <c r="U26" s="155">
        <v>2.7690000000000001</v>
      </c>
      <c r="V26" s="155">
        <v>13.109</v>
      </c>
      <c r="W26" s="155">
        <v>0.372</v>
      </c>
      <c r="X26" s="155">
        <v>9.7490000000000006</v>
      </c>
      <c r="Y26" s="155">
        <v>0.66100000000000003</v>
      </c>
      <c r="Z26" s="155">
        <v>3.3260000000000001</v>
      </c>
      <c r="AA26" s="155">
        <v>51.548000000000002</v>
      </c>
      <c r="AB26" s="155">
        <v>5.9180000000000001</v>
      </c>
      <c r="AC26" s="155">
        <v>11.762</v>
      </c>
      <c r="AD26" s="155">
        <v>0.157</v>
      </c>
      <c r="AE26" s="155">
        <f t="shared" si="13"/>
        <v>1247.1987958064826</v>
      </c>
      <c r="AF26" s="155">
        <f t="shared" si="14"/>
        <v>176.97412715206309</v>
      </c>
      <c r="AG26" s="155">
        <f t="shared" si="15"/>
        <v>0.96181590843512543</v>
      </c>
      <c r="AI26" s="157" t="str">
        <f t="shared" si="0"/>
        <v>LLD_LL1_65a</v>
      </c>
      <c r="AJ26" s="157">
        <f t="shared" si="1"/>
        <v>51.548000000000002</v>
      </c>
      <c r="AK26" s="157">
        <f t="shared" si="2"/>
        <v>3.3260000000000001</v>
      </c>
      <c r="AL26" s="157">
        <f t="shared" si="3"/>
        <v>13.109</v>
      </c>
      <c r="AM26" s="157">
        <f t="shared" si="4"/>
        <v>9.9977</v>
      </c>
      <c r="AN26" s="157">
        <f t="shared" si="5"/>
        <v>1.9603331372999999</v>
      </c>
      <c r="AO26" s="157">
        <f t="shared" si="6"/>
        <v>0.157</v>
      </c>
      <c r="AP26" s="157">
        <f t="shared" si="7"/>
        <v>5.9180000000000001</v>
      </c>
      <c r="AQ26" s="157">
        <f t="shared" si="8"/>
        <v>9.7490000000000006</v>
      </c>
      <c r="AR26" s="157">
        <f t="shared" si="9"/>
        <v>2.7690000000000001</v>
      </c>
      <c r="AS26" s="157">
        <f t="shared" si="10"/>
        <v>0.66100000000000003</v>
      </c>
      <c r="AT26" s="157">
        <f t="shared" si="11"/>
        <v>0.372</v>
      </c>
      <c r="AU26" s="157">
        <v>0.43772593234708101</v>
      </c>
      <c r="AV26" s="157">
        <f t="shared" si="16"/>
        <v>4.6114269817494467E-2</v>
      </c>
      <c r="AW26" s="157">
        <f t="shared" si="12"/>
        <v>1132.9518</v>
      </c>
      <c r="AX26" s="157">
        <v>710</v>
      </c>
      <c r="AY26" s="157">
        <v>5.8128266831597303E-2</v>
      </c>
      <c r="BA26" s="164">
        <v>39.9161</v>
      </c>
      <c r="BB26" s="164">
        <v>39.283149999999999</v>
      </c>
      <c r="BC26" s="164">
        <v>21.123750000000001</v>
      </c>
      <c r="BD26" s="164">
        <v>2.6749999999999999E-2</v>
      </c>
      <c r="BE26" s="164">
        <v>0.24179999999999999</v>
      </c>
      <c r="BF26" s="164">
        <v>0.28989999999999999</v>
      </c>
      <c r="BG26" s="164">
        <v>0.20735000000000001</v>
      </c>
      <c r="BL26" s="164">
        <v>101.08884999999999</v>
      </c>
      <c r="BM26" s="164">
        <v>0.771079766468596</v>
      </c>
      <c r="BO26" s="166" t="s">
        <v>508</v>
      </c>
      <c r="BP26" s="166">
        <v>50</v>
      </c>
      <c r="BQ26" s="166" t="s">
        <v>453</v>
      </c>
      <c r="BR26" s="166">
        <v>10</v>
      </c>
      <c r="BS26" s="166" t="s">
        <v>516</v>
      </c>
      <c r="BT26" s="166" t="s">
        <v>486</v>
      </c>
      <c r="BU26" s="166">
        <v>0.69857488425925895</v>
      </c>
      <c r="BV26" s="166">
        <v>21.896000000000001</v>
      </c>
      <c r="BW26" s="166">
        <v>34</v>
      </c>
      <c r="BX26" s="166" t="s">
        <v>456</v>
      </c>
      <c r="BY26" s="166">
        <v>1</v>
      </c>
      <c r="BZ26" s="166">
        <v>298000</v>
      </c>
      <c r="CA26" s="166">
        <v>15000</v>
      </c>
      <c r="CB26" s="166">
        <v>9.8000000000000007</v>
      </c>
      <c r="CC26" s="166">
        <v>1</v>
      </c>
      <c r="CD26" s="166">
        <v>5.97</v>
      </c>
      <c r="CE26" s="166">
        <v>0.27</v>
      </c>
      <c r="CF26" s="166">
        <v>1.48</v>
      </c>
      <c r="CG26" s="166">
        <v>0.46</v>
      </c>
      <c r="CH26" s="166">
        <v>2.82</v>
      </c>
      <c r="CI26" s="166">
        <v>0.11</v>
      </c>
      <c r="CJ26" s="166">
        <v>5570</v>
      </c>
      <c r="CK26" s="166">
        <v>140</v>
      </c>
      <c r="CL26" s="166">
        <v>31</v>
      </c>
      <c r="CM26" s="166">
        <v>1.2</v>
      </c>
      <c r="CN26" s="166">
        <v>21090</v>
      </c>
      <c r="CO26" s="166">
        <v>620</v>
      </c>
      <c r="CP26" s="166">
        <v>392</v>
      </c>
      <c r="CQ26" s="166">
        <v>11</v>
      </c>
      <c r="CR26" s="166">
        <v>76.2</v>
      </c>
      <c r="CS26" s="166">
        <v>3.6</v>
      </c>
      <c r="CT26" s="166">
        <v>1264</v>
      </c>
      <c r="CU26" s="166">
        <v>39</v>
      </c>
      <c r="CV26" s="166">
        <v>61500</v>
      </c>
      <c r="CW26" s="166">
        <v>2300</v>
      </c>
      <c r="CX26" s="166">
        <v>36.700000000000003</v>
      </c>
      <c r="CY26" s="166">
        <v>1.5</v>
      </c>
      <c r="CZ26" s="166">
        <v>49.6</v>
      </c>
      <c r="DA26" s="166">
        <v>2.6</v>
      </c>
      <c r="DB26" s="166">
        <v>178.8</v>
      </c>
      <c r="DC26" s="166">
        <v>8.8000000000000007</v>
      </c>
      <c r="DD26" s="166">
        <v>136.80000000000001</v>
      </c>
      <c r="DE26" s="166">
        <v>5.2</v>
      </c>
      <c r="DF26" s="166">
        <v>23.7</v>
      </c>
      <c r="DG26" s="166">
        <v>1.1000000000000001</v>
      </c>
      <c r="DH26" s="166">
        <v>1.54</v>
      </c>
      <c r="DI26" s="166">
        <v>0.31</v>
      </c>
      <c r="DJ26" s="166">
        <v>12.31</v>
      </c>
      <c r="DK26" s="166">
        <v>0.54</v>
      </c>
      <c r="DL26" s="166">
        <v>398</v>
      </c>
      <c r="DM26" s="166">
        <v>12</v>
      </c>
      <c r="DN26" s="166">
        <v>31</v>
      </c>
      <c r="DO26" s="166">
        <v>1.2</v>
      </c>
      <c r="DP26" s="166">
        <v>197.8</v>
      </c>
      <c r="DQ26" s="166">
        <v>6.1</v>
      </c>
      <c r="DR26" s="166">
        <v>19.86</v>
      </c>
      <c r="DS26" s="166">
        <v>0.65</v>
      </c>
      <c r="DT26" s="166">
        <v>1.27</v>
      </c>
      <c r="DU26" s="166">
        <v>0.23</v>
      </c>
      <c r="DV26" s="166">
        <v>0.3</v>
      </c>
      <c r="DW26" s="166">
        <v>0.2</v>
      </c>
      <c r="DX26" s="166">
        <v>0.109</v>
      </c>
      <c r="DY26" s="166">
        <v>2.5000000000000001E-2</v>
      </c>
      <c r="DZ26" s="166">
        <v>2.2000000000000002</v>
      </c>
      <c r="EA26" s="166">
        <v>0.27</v>
      </c>
      <c r="ED26" s="166">
        <v>0.11700000000000001</v>
      </c>
      <c r="EE26" s="166">
        <v>1.6E-2</v>
      </c>
      <c r="EF26" s="166">
        <v>157.4</v>
      </c>
      <c r="EG26" s="166">
        <v>6.4</v>
      </c>
      <c r="EH26" s="166">
        <v>17.29</v>
      </c>
      <c r="EI26" s="166">
        <v>0.65</v>
      </c>
      <c r="EJ26" s="166">
        <v>42.4</v>
      </c>
      <c r="EK26" s="166">
        <v>1.9</v>
      </c>
      <c r="EL26" s="166">
        <v>5.85</v>
      </c>
      <c r="EM26" s="166">
        <v>0.37</v>
      </c>
      <c r="EN26" s="166">
        <v>26.3</v>
      </c>
      <c r="EO26" s="166">
        <v>1.5</v>
      </c>
      <c r="EP26" s="166">
        <v>6.68</v>
      </c>
      <c r="EQ26" s="166">
        <v>0.63</v>
      </c>
      <c r="ER26" s="166">
        <v>2.54</v>
      </c>
      <c r="ES26" s="166">
        <v>0.21</v>
      </c>
      <c r="ET26" s="166">
        <v>7.5</v>
      </c>
      <c r="EU26" s="166">
        <v>0.7</v>
      </c>
      <c r="EV26" s="166">
        <v>1.0329999999999999</v>
      </c>
      <c r="EW26" s="166">
        <v>8.7999999999999995E-2</v>
      </c>
      <c r="EX26" s="166">
        <v>6.43</v>
      </c>
      <c r="EY26" s="166">
        <v>0.55000000000000004</v>
      </c>
      <c r="EZ26" s="166">
        <v>1.28</v>
      </c>
      <c r="FA26" s="166">
        <v>0.1</v>
      </c>
      <c r="FB26" s="166">
        <v>3.21</v>
      </c>
      <c r="FC26" s="166">
        <v>0.3</v>
      </c>
      <c r="FD26" s="166">
        <v>0.379</v>
      </c>
      <c r="FE26" s="166">
        <v>5.1999999999999998E-2</v>
      </c>
      <c r="FF26" s="166">
        <v>2.83</v>
      </c>
      <c r="FG26" s="166">
        <v>0.37</v>
      </c>
      <c r="FH26" s="166">
        <v>0.375</v>
      </c>
      <c r="FI26" s="166">
        <v>6.3E-2</v>
      </c>
      <c r="FJ26" s="166">
        <v>4.58</v>
      </c>
      <c r="FK26" s="166">
        <v>0.6</v>
      </c>
      <c r="FL26" s="166">
        <v>1.27</v>
      </c>
      <c r="FM26" s="166">
        <v>0.13</v>
      </c>
      <c r="FN26" s="166">
        <v>0.20399999999999999</v>
      </c>
      <c r="FO26" s="166">
        <v>5.5E-2</v>
      </c>
      <c r="FP26" s="166">
        <v>2.1999999999999999E-2</v>
      </c>
      <c r="FQ26" s="166">
        <v>1.4E-2</v>
      </c>
      <c r="FR26" s="166">
        <v>1.35</v>
      </c>
      <c r="FS26" s="166">
        <v>0.12</v>
      </c>
      <c r="FT26" s="166">
        <v>2.7E-2</v>
      </c>
      <c r="FU26" s="166">
        <v>1.7000000000000001E-2</v>
      </c>
      <c r="FV26" s="166">
        <v>1.22</v>
      </c>
      <c r="FW26" s="166">
        <v>0.14000000000000001</v>
      </c>
      <c r="FX26" s="166">
        <v>0.42499999999999999</v>
      </c>
      <c r="FY26" s="166">
        <v>7.5999999999999998E-2</v>
      </c>
      <c r="GF26">
        <v>922.90868950817003</v>
      </c>
      <c r="GG26">
        <v>1112.4249297875799</v>
      </c>
      <c r="GM26">
        <f t="shared" si="17"/>
        <v>0.98981731057202771</v>
      </c>
      <c r="GN26">
        <f t="shared" si="18"/>
        <v>0.96181590843512543</v>
      </c>
      <c r="GO26" s="309">
        <v>2.6682917399682911</v>
      </c>
      <c r="GP26" s="311">
        <v>3.9534982399120767E-2</v>
      </c>
      <c r="GQ26" s="310">
        <f t="shared" si="19"/>
        <v>1.481658913338711E-2</v>
      </c>
    </row>
    <row r="27" spans="1:199" x14ac:dyDescent="0.35">
      <c r="A27" s="162" t="s">
        <v>517</v>
      </c>
      <c r="B27" s="162" t="s">
        <v>451</v>
      </c>
      <c r="D27" s="154">
        <v>2.6848000000000001</v>
      </c>
      <c r="E27" s="154">
        <v>13.0466</v>
      </c>
      <c r="F27" s="154">
        <v>0.3856</v>
      </c>
      <c r="G27" s="154">
        <v>9.3481000000000005</v>
      </c>
      <c r="H27" s="154">
        <v>0.74509999999999998</v>
      </c>
      <c r="I27" s="154">
        <v>3.4903</v>
      </c>
      <c r="J27" s="154">
        <v>51.341099999999997</v>
      </c>
      <c r="K27" s="154">
        <v>4.3639000000000001</v>
      </c>
      <c r="L27" s="154">
        <v>12.4877</v>
      </c>
      <c r="M27" s="154">
        <v>0.20119999999999999</v>
      </c>
      <c r="N27" s="154">
        <v>1028.46174</v>
      </c>
      <c r="O27" s="154">
        <v>178</v>
      </c>
      <c r="P27" s="154">
        <v>0.49763977012941402</v>
      </c>
      <c r="Q27" s="154">
        <v>241.81331284694599</v>
      </c>
      <c r="R27" s="154">
        <v>428.01284050860102</v>
      </c>
      <c r="T27" s="155">
        <v>2.4</v>
      </c>
      <c r="U27" s="155">
        <v>2.6680000000000001</v>
      </c>
      <c r="V27" s="155">
        <v>12.962999999999999</v>
      </c>
      <c r="W27" s="155">
        <v>0.38300000000000001</v>
      </c>
      <c r="X27" s="155">
        <v>9.2880000000000003</v>
      </c>
      <c r="Y27" s="155">
        <v>0.74</v>
      </c>
      <c r="Z27" s="155">
        <v>3.468</v>
      </c>
      <c r="AA27" s="155">
        <v>51.93</v>
      </c>
      <c r="AB27" s="155">
        <v>5.9320000000000004</v>
      </c>
      <c r="AC27" s="155">
        <v>11.757999999999999</v>
      </c>
      <c r="AD27" s="155">
        <v>0.2</v>
      </c>
      <c r="AE27" s="155">
        <f t="shared" si="13"/>
        <v>1004.35716796875</v>
      </c>
      <c r="AF27" s="155">
        <f t="shared" si="14"/>
        <v>173.828125</v>
      </c>
      <c r="AG27" s="155">
        <f t="shared" si="15"/>
        <v>0.9765625</v>
      </c>
      <c r="AI27" s="157" t="str">
        <f t="shared" si="0"/>
        <v>LLD_LL1_65b</v>
      </c>
      <c r="AJ27" s="157">
        <f t="shared" si="1"/>
        <v>51.93</v>
      </c>
      <c r="AK27" s="157">
        <f t="shared" si="2"/>
        <v>3.468</v>
      </c>
      <c r="AL27" s="157">
        <f t="shared" si="3"/>
        <v>12.962999999999999</v>
      </c>
      <c r="AM27" s="157">
        <f t="shared" si="4"/>
        <v>9.9942999999999991</v>
      </c>
      <c r="AN27" s="157">
        <f t="shared" si="5"/>
        <v>1.9596664706999998</v>
      </c>
      <c r="AO27" s="157">
        <f t="shared" si="6"/>
        <v>0.2</v>
      </c>
      <c r="AP27" s="157">
        <f t="shared" si="7"/>
        <v>5.9320000000000004</v>
      </c>
      <c r="AQ27" s="157">
        <f t="shared" si="8"/>
        <v>9.2880000000000003</v>
      </c>
      <c r="AR27" s="157">
        <f t="shared" si="9"/>
        <v>2.6680000000000001</v>
      </c>
      <c r="AS27" s="157">
        <f t="shared" si="10"/>
        <v>0.74</v>
      </c>
      <c r="AT27" s="157">
        <f t="shared" si="11"/>
        <v>0.38300000000000001</v>
      </c>
      <c r="AU27" s="157">
        <v>0.48597633801700602</v>
      </c>
      <c r="AV27" s="157">
        <f t="shared" si="16"/>
        <v>2.3614581332709567E-2</v>
      </c>
      <c r="AW27" s="157">
        <f t="shared" si="12"/>
        <v>1133.2332000000001</v>
      </c>
      <c r="AX27" s="157">
        <v>370</v>
      </c>
      <c r="AY27" s="157">
        <v>0.12513999337408049</v>
      </c>
      <c r="BA27" s="164">
        <v>39.9161</v>
      </c>
      <c r="BB27" s="164">
        <v>39.283149999999999</v>
      </c>
      <c r="BC27" s="164">
        <v>21.123750000000001</v>
      </c>
      <c r="BD27" s="164">
        <v>2.6749999999999999E-2</v>
      </c>
      <c r="BE27" s="164">
        <v>0.24179999999999999</v>
      </c>
      <c r="BF27" s="164">
        <v>0.28989999999999999</v>
      </c>
      <c r="BG27" s="164">
        <v>0.20735000000000001</v>
      </c>
      <c r="BL27" s="164">
        <v>101.08884999999999</v>
      </c>
      <c r="BM27" s="164">
        <v>0.771079766468596</v>
      </c>
      <c r="BO27" s="166" t="s">
        <v>508</v>
      </c>
      <c r="BP27" s="166">
        <v>50</v>
      </c>
      <c r="BQ27" s="166" t="s">
        <v>453</v>
      </c>
      <c r="BR27" s="166">
        <v>11</v>
      </c>
      <c r="BS27" s="166" t="s">
        <v>518</v>
      </c>
      <c r="BT27" s="166" t="s">
        <v>486</v>
      </c>
      <c r="BU27" s="166">
        <v>0.69986956018518498</v>
      </c>
      <c r="BV27" s="166">
        <v>22.224</v>
      </c>
      <c r="BW27" s="166">
        <v>34</v>
      </c>
      <c r="BX27" s="166" t="s">
        <v>456</v>
      </c>
      <c r="BY27" s="166">
        <v>1</v>
      </c>
      <c r="BZ27" s="166">
        <v>290000</v>
      </c>
      <c r="CA27" s="166">
        <v>14000</v>
      </c>
      <c r="CB27" s="166">
        <v>9.3000000000000007</v>
      </c>
      <c r="CC27" s="166">
        <v>1</v>
      </c>
      <c r="CD27" s="166">
        <v>9.1300000000000008</v>
      </c>
      <c r="CE27" s="166">
        <v>0.46</v>
      </c>
      <c r="CF27" s="166">
        <v>1.21</v>
      </c>
      <c r="CG27" s="166">
        <v>0.39</v>
      </c>
      <c r="CH27" s="166">
        <v>2.84</v>
      </c>
      <c r="CI27" s="166">
        <v>0.15</v>
      </c>
      <c r="CJ27" s="166">
        <v>6280</v>
      </c>
      <c r="CK27" s="166">
        <v>250</v>
      </c>
      <c r="CL27" s="166">
        <v>31.7</v>
      </c>
      <c r="CM27" s="166">
        <v>1</v>
      </c>
      <c r="CN27" s="166">
        <v>21880</v>
      </c>
      <c r="CO27" s="166">
        <v>610</v>
      </c>
      <c r="CP27" s="166">
        <v>400</v>
      </c>
      <c r="CQ27" s="166">
        <v>15</v>
      </c>
      <c r="CR27" s="166">
        <v>58.5</v>
      </c>
      <c r="CS27" s="166">
        <v>2.8</v>
      </c>
      <c r="CT27" s="166">
        <v>1425</v>
      </c>
      <c r="CU27" s="166">
        <v>58</v>
      </c>
      <c r="CV27" s="166">
        <v>70200</v>
      </c>
      <c r="CW27" s="166">
        <v>3300</v>
      </c>
      <c r="CX27" s="166">
        <v>39.700000000000003</v>
      </c>
      <c r="CY27" s="166">
        <v>1.9</v>
      </c>
      <c r="CZ27" s="166">
        <v>39.6</v>
      </c>
      <c r="DA27" s="166">
        <v>2.1</v>
      </c>
      <c r="DB27" s="166">
        <v>165.9</v>
      </c>
      <c r="DC27" s="166">
        <v>7.1</v>
      </c>
      <c r="DD27" s="166">
        <v>154</v>
      </c>
      <c r="DE27" s="166">
        <v>7.7</v>
      </c>
      <c r="DF27" s="166">
        <v>25.1</v>
      </c>
      <c r="DG27" s="166">
        <v>1.2</v>
      </c>
      <c r="DH27" s="166">
        <v>1.62</v>
      </c>
      <c r="DI27" s="166">
        <v>0.26</v>
      </c>
      <c r="DJ27" s="166">
        <v>12.77</v>
      </c>
      <c r="DK27" s="166">
        <v>0.42</v>
      </c>
      <c r="DL27" s="166">
        <v>354.6</v>
      </c>
      <c r="DM27" s="166">
        <v>9</v>
      </c>
      <c r="DN27" s="166">
        <v>31.94</v>
      </c>
      <c r="DO27" s="166">
        <v>0.94</v>
      </c>
      <c r="DP27" s="166">
        <v>203.3</v>
      </c>
      <c r="DQ27" s="166">
        <v>7</v>
      </c>
      <c r="DR27" s="166">
        <v>20.16</v>
      </c>
      <c r="DS27" s="166">
        <v>0.86</v>
      </c>
      <c r="DT27" s="166">
        <v>1.0900000000000001</v>
      </c>
      <c r="DU27" s="166">
        <v>0.18</v>
      </c>
      <c r="DV27" s="166">
        <v>0.12</v>
      </c>
      <c r="DW27" s="166">
        <v>0.1</v>
      </c>
      <c r="DX27" s="166">
        <v>0.112</v>
      </c>
      <c r="DY27" s="166">
        <v>1.9E-2</v>
      </c>
      <c r="DZ27" s="166">
        <v>2.37</v>
      </c>
      <c r="EA27" s="166">
        <v>0.3</v>
      </c>
      <c r="EB27" s="166">
        <v>0.03</v>
      </c>
      <c r="EC27" s="166">
        <v>1.9E-2</v>
      </c>
      <c r="ED27" s="166">
        <v>0.13500000000000001</v>
      </c>
      <c r="EE27" s="166">
        <v>1.7999999999999999E-2</v>
      </c>
      <c r="EF27" s="166">
        <v>159.9</v>
      </c>
      <c r="EG27" s="166">
        <v>8.1</v>
      </c>
      <c r="EH27" s="166">
        <v>16.940000000000001</v>
      </c>
      <c r="EI27" s="166">
        <v>0.86</v>
      </c>
      <c r="EJ27" s="166">
        <v>42.3</v>
      </c>
      <c r="EK27" s="166">
        <v>1.4</v>
      </c>
      <c r="EL27" s="166">
        <v>6.04</v>
      </c>
      <c r="EM27" s="166">
        <v>0.28000000000000003</v>
      </c>
      <c r="EN27" s="166">
        <v>27.9</v>
      </c>
      <c r="EO27" s="166">
        <v>1.4</v>
      </c>
      <c r="EP27" s="166">
        <v>7.55</v>
      </c>
      <c r="EQ27" s="166">
        <v>0.63</v>
      </c>
      <c r="ER27" s="166">
        <v>2.39</v>
      </c>
      <c r="ES27" s="166">
        <v>0.2</v>
      </c>
      <c r="ET27" s="166">
        <v>7.85</v>
      </c>
      <c r="EU27" s="166">
        <v>0.68</v>
      </c>
      <c r="EV27" s="166">
        <v>1.08</v>
      </c>
      <c r="EW27" s="166">
        <v>0.12</v>
      </c>
      <c r="EX27" s="166">
        <v>6.57</v>
      </c>
      <c r="EY27" s="166">
        <v>0.47</v>
      </c>
      <c r="EZ27" s="166">
        <v>1.29</v>
      </c>
      <c r="FA27" s="166">
        <v>0.11</v>
      </c>
      <c r="FB27" s="166">
        <v>3.17</v>
      </c>
      <c r="FC27" s="166">
        <v>0.33</v>
      </c>
      <c r="FD27" s="166">
        <v>0.39</v>
      </c>
      <c r="FE27" s="166">
        <v>0.05</v>
      </c>
      <c r="FF27" s="166">
        <v>2.52</v>
      </c>
      <c r="FG27" s="166">
        <v>0.33</v>
      </c>
      <c r="FH27" s="166">
        <v>0.32600000000000001</v>
      </c>
      <c r="FI27" s="166">
        <v>5.7000000000000002E-2</v>
      </c>
      <c r="FJ27" s="166">
        <v>5.92</v>
      </c>
      <c r="FK27" s="166">
        <v>0.66</v>
      </c>
      <c r="FL27" s="166">
        <v>1.0900000000000001</v>
      </c>
      <c r="FM27" s="166">
        <v>0.13</v>
      </c>
      <c r="FN27" s="166">
        <v>0.21199999999999999</v>
      </c>
      <c r="FO27" s="166">
        <v>6.8000000000000005E-2</v>
      </c>
      <c r="FP27" s="166">
        <v>3.5000000000000003E-2</v>
      </c>
      <c r="FQ27" s="166">
        <v>1.6E-2</v>
      </c>
      <c r="FR27" s="166">
        <v>1.47</v>
      </c>
      <c r="FS27" s="166">
        <v>0.15</v>
      </c>
      <c r="FT27" s="166">
        <v>2.1000000000000001E-2</v>
      </c>
      <c r="FU27" s="166">
        <v>1.0999999999999999E-2</v>
      </c>
      <c r="FV27" s="166">
        <v>1.37</v>
      </c>
      <c r="FW27" s="166">
        <v>0.14000000000000001</v>
      </c>
      <c r="FX27" s="166">
        <v>0.48499999999999999</v>
      </c>
      <c r="FY27" s="166">
        <v>8.3000000000000004E-2</v>
      </c>
      <c r="GF27">
        <v>1006.71248264289</v>
      </c>
      <c r="GG27">
        <v>1089.80263129791</v>
      </c>
      <c r="GM27">
        <f t="shared" si="17"/>
        <v>0.99315528117031271</v>
      </c>
      <c r="GN27">
        <f t="shared" si="18"/>
        <v>0.9765625</v>
      </c>
      <c r="GO27" s="309">
        <v>2.6736358611036199</v>
      </c>
      <c r="GP27" s="311">
        <v>3.9071027237093672E-2</v>
      </c>
      <c r="GQ27" s="310">
        <f t="shared" si="19"/>
        <v>1.4613443739853932E-2</v>
      </c>
    </row>
    <row r="28" spans="1:199" x14ac:dyDescent="0.35">
      <c r="A28" s="162" t="s">
        <v>519</v>
      </c>
      <c r="B28" s="162" t="s">
        <v>451</v>
      </c>
      <c r="D28" s="154">
        <v>2.7437999999999998</v>
      </c>
      <c r="E28" s="154">
        <v>12.7545</v>
      </c>
      <c r="F28" s="154">
        <v>0.31369999999999998</v>
      </c>
      <c r="G28" s="154">
        <v>9.1767000000000003</v>
      </c>
      <c r="H28" s="154">
        <v>0.75590000000000002</v>
      </c>
      <c r="I28" s="154">
        <v>3.5312000000000001</v>
      </c>
      <c r="J28" s="154">
        <v>51.532600000000002</v>
      </c>
      <c r="K28" s="154">
        <v>4.4325999999999999</v>
      </c>
      <c r="L28" s="154">
        <v>12.151899999999999</v>
      </c>
      <c r="M28" s="154">
        <v>0.157</v>
      </c>
      <c r="N28" s="154">
        <v>1103.0314719999999</v>
      </c>
      <c r="O28" s="154">
        <v>196</v>
      </c>
      <c r="P28" s="154">
        <v>0.55578831811769203</v>
      </c>
      <c r="Q28" s="154">
        <v>273.17561967196201</v>
      </c>
      <c r="R28" s="154">
        <v>436.57327060026199</v>
      </c>
      <c r="T28" s="155">
        <v>2.62</v>
      </c>
      <c r="U28" s="155">
        <v>2.7309999999999999</v>
      </c>
      <c r="V28" s="155">
        <v>12.693</v>
      </c>
      <c r="W28" s="155">
        <v>0.312</v>
      </c>
      <c r="X28" s="155">
        <v>9.1329999999999991</v>
      </c>
      <c r="Y28" s="155">
        <v>0.752</v>
      </c>
      <c r="Z28" s="155">
        <v>3.5139999999999998</v>
      </c>
      <c r="AA28" s="155">
        <v>52.281999999999996</v>
      </c>
      <c r="AB28" s="155">
        <v>5.9320000000000004</v>
      </c>
      <c r="AC28" s="155">
        <v>11.765000000000001</v>
      </c>
      <c r="AD28" s="155">
        <v>0.156</v>
      </c>
      <c r="AE28" s="155">
        <f t="shared" si="13"/>
        <v>1074.8698811147924</v>
      </c>
      <c r="AF28" s="155">
        <f t="shared" si="14"/>
        <v>190.99590723055934</v>
      </c>
      <c r="AG28" s="155">
        <f t="shared" si="15"/>
        <v>0.97446891444162931</v>
      </c>
      <c r="AI28" s="157" t="str">
        <f t="shared" si="0"/>
        <v>LLD_LL1_65c</v>
      </c>
      <c r="AJ28" s="157">
        <f t="shared" si="1"/>
        <v>52.281999999999996</v>
      </c>
      <c r="AK28" s="157">
        <f t="shared" si="2"/>
        <v>3.5139999999999998</v>
      </c>
      <c r="AL28" s="157">
        <f t="shared" si="3"/>
        <v>12.693</v>
      </c>
      <c r="AM28" s="157">
        <f t="shared" si="4"/>
        <v>10.000249999999999</v>
      </c>
      <c r="AN28" s="157">
        <f t="shared" si="5"/>
        <v>1.9608331372500001</v>
      </c>
      <c r="AO28" s="157">
        <f t="shared" si="6"/>
        <v>0.156</v>
      </c>
      <c r="AP28" s="157">
        <f t="shared" si="7"/>
        <v>5.9320000000000004</v>
      </c>
      <c r="AQ28" s="157">
        <f t="shared" si="8"/>
        <v>9.1329999999999991</v>
      </c>
      <c r="AR28" s="157">
        <f t="shared" si="9"/>
        <v>2.7309999999999999</v>
      </c>
      <c r="AS28" s="157">
        <f t="shared" si="10"/>
        <v>0.752</v>
      </c>
      <c r="AT28" s="157">
        <f t="shared" si="11"/>
        <v>0.312</v>
      </c>
      <c r="AU28" s="157">
        <v>0.54159843901548699</v>
      </c>
      <c r="AV28" s="157">
        <f t="shared" si="16"/>
        <v>2.662011495536562E-2</v>
      </c>
      <c r="AW28" s="157">
        <f t="shared" si="12"/>
        <v>1133.2332000000001</v>
      </c>
      <c r="AX28" s="157">
        <v>420</v>
      </c>
      <c r="AY28" s="157">
        <v>0.13532767830087991</v>
      </c>
      <c r="BA28" s="164">
        <v>39.9161</v>
      </c>
      <c r="BB28" s="164">
        <v>39.283149999999999</v>
      </c>
      <c r="BC28" s="164">
        <v>21.123750000000001</v>
      </c>
      <c r="BD28" s="164">
        <v>2.6749999999999999E-2</v>
      </c>
      <c r="BE28" s="164">
        <v>0.24179999999999999</v>
      </c>
      <c r="BF28" s="164">
        <v>0.28989999999999999</v>
      </c>
      <c r="BG28" s="164">
        <v>0.20735000000000001</v>
      </c>
      <c r="BL28" s="164">
        <v>101.08884999999999</v>
      </c>
      <c r="BM28" s="164">
        <v>0.771079766468596</v>
      </c>
      <c r="BO28" s="166" t="s">
        <v>508</v>
      </c>
      <c r="BP28" s="166">
        <v>50</v>
      </c>
      <c r="BQ28" s="166" t="s">
        <v>453</v>
      </c>
      <c r="BR28" s="166">
        <v>12</v>
      </c>
      <c r="BS28" s="166" t="s">
        <v>520</v>
      </c>
      <c r="BT28" s="166" t="s">
        <v>486</v>
      </c>
      <c r="BU28" s="166">
        <v>0.70117800925925899</v>
      </c>
      <c r="BV28" s="166">
        <v>22.055</v>
      </c>
      <c r="BW28" s="166">
        <v>34</v>
      </c>
      <c r="BX28" s="166" t="s">
        <v>456</v>
      </c>
      <c r="BY28" s="166">
        <v>1</v>
      </c>
      <c r="BZ28" s="166">
        <v>296000</v>
      </c>
      <c r="CA28" s="166">
        <v>16000</v>
      </c>
      <c r="CB28" s="166">
        <v>9.1999999999999993</v>
      </c>
      <c r="CC28" s="166">
        <v>1</v>
      </c>
      <c r="CD28" s="166">
        <v>8.42</v>
      </c>
      <c r="CE28" s="166">
        <v>0.38</v>
      </c>
      <c r="CF28" s="166">
        <v>1.57</v>
      </c>
      <c r="CG28" s="166">
        <v>0.42</v>
      </c>
      <c r="CH28" s="166">
        <v>2.77</v>
      </c>
      <c r="CI28" s="166">
        <v>0.13</v>
      </c>
      <c r="CJ28" s="166">
        <v>6070</v>
      </c>
      <c r="CK28" s="166">
        <v>190</v>
      </c>
      <c r="CL28" s="166">
        <v>32.5</v>
      </c>
      <c r="CM28" s="166">
        <v>1.1000000000000001</v>
      </c>
      <c r="CN28" s="166">
        <v>22220</v>
      </c>
      <c r="CO28" s="166">
        <v>640</v>
      </c>
      <c r="CP28" s="166">
        <v>411</v>
      </c>
      <c r="CQ28" s="166">
        <v>11</v>
      </c>
      <c r="CR28" s="166">
        <v>63.6</v>
      </c>
      <c r="CS28" s="166">
        <v>3.3</v>
      </c>
      <c r="CT28" s="166">
        <v>1356</v>
      </c>
      <c r="CU28" s="166">
        <v>42</v>
      </c>
      <c r="CV28" s="166">
        <v>68900</v>
      </c>
      <c r="CW28" s="166">
        <v>2300</v>
      </c>
      <c r="CX28" s="166">
        <v>36.9</v>
      </c>
      <c r="CY28" s="166">
        <v>1.5</v>
      </c>
      <c r="CZ28" s="166">
        <v>40.6</v>
      </c>
      <c r="DA28" s="166">
        <v>1.8</v>
      </c>
      <c r="DB28" s="166">
        <v>146.9</v>
      </c>
      <c r="DC28" s="166">
        <v>5.7</v>
      </c>
      <c r="DD28" s="166">
        <v>140.6</v>
      </c>
      <c r="DE28" s="166">
        <v>6</v>
      </c>
      <c r="DF28" s="166">
        <v>24.1</v>
      </c>
      <c r="DG28" s="166">
        <v>1</v>
      </c>
      <c r="DH28" s="166">
        <v>1.92</v>
      </c>
      <c r="DI28" s="166">
        <v>0.3</v>
      </c>
      <c r="DJ28" s="166">
        <v>12.97</v>
      </c>
      <c r="DK28" s="166">
        <v>0.48</v>
      </c>
      <c r="DL28" s="166">
        <v>344</v>
      </c>
      <c r="DM28" s="166">
        <v>12</v>
      </c>
      <c r="DN28" s="166">
        <v>33.299999999999997</v>
      </c>
      <c r="DO28" s="166">
        <v>1.4</v>
      </c>
      <c r="DP28" s="166">
        <v>207.6</v>
      </c>
      <c r="DQ28" s="166">
        <v>7</v>
      </c>
      <c r="DR28" s="166">
        <v>19.86</v>
      </c>
      <c r="DS28" s="166">
        <v>0.83</v>
      </c>
      <c r="DT28" s="166">
        <v>0.88</v>
      </c>
      <c r="DU28" s="166">
        <v>0.16</v>
      </c>
      <c r="DX28" s="166">
        <v>0.112</v>
      </c>
      <c r="DY28" s="166">
        <v>2.5999999999999999E-2</v>
      </c>
      <c r="DZ28" s="166">
        <v>2.25</v>
      </c>
      <c r="EA28" s="166">
        <v>0.26</v>
      </c>
      <c r="EB28" s="166">
        <v>5.5E-2</v>
      </c>
      <c r="EC28" s="166">
        <v>2.8000000000000001E-2</v>
      </c>
      <c r="ED28" s="166">
        <v>0.10100000000000001</v>
      </c>
      <c r="EE28" s="166">
        <v>1.6E-2</v>
      </c>
      <c r="EF28" s="166">
        <v>162.30000000000001</v>
      </c>
      <c r="EG28" s="166">
        <v>8.1</v>
      </c>
      <c r="EH28" s="166">
        <v>17.850000000000001</v>
      </c>
      <c r="EI28" s="166">
        <v>0.84</v>
      </c>
      <c r="EJ28" s="166">
        <v>44.8</v>
      </c>
      <c r="EK28" s="166">
        <v>1.9</v>
      </c>
      <c r="EL28" s="166">
        <v>5.99</v>
      </c>
      <c r="EM28" s="166">
        <v>0.27</v>
      </c>
      <c r="EN28" s="166">
        <v>28.6</v>
      </c>
      <c r="EO28" s="166">
        <v>1.3</v>
      </c>
      <c r="EP28" s="166">
        <v>7.13</v>
      </c>
      <c r="EQ28" s="166">
        <v>0.61</v>
      </c>
      <c r="ER28" s="166">
        <v>2.64</v>
      </c>
      <c r="ES28" s="166">
        <v>0.23</v>
      </c>
      <c r="ET28" s="166">
        <v>7.78</v>
      </c>
      <c r="EU28" s="166">
        <v>0.81</v>
      </c>
      <c r="EV28" s="166">
        <v>1.095</v>
      </c>
      <c r="EW28" s="166">
        <v>8.7999999999999995E-2</v>
      </c>
      <c r="EX28" s="166">
        <v>6.91</v>
      </c>
      <c r="EY28" s="166">
        <v>0.61</v>
      </c>
      <c r="EZ28" s="166">
        <v>1.304</v>
      </c>
      <c r="FA28" s="166">
        <v>9.8000000000000004E-2</v>
      </c>
      <c r="FB28" s="166">
        <v>3.3</v>
      </c>
      <c r="FC28" s="166">
        <v>0.31</v>
      </c>
      <c r="FD28" s="166">
        <v>0.42</v>
      </c>
      <c r="FE28" s="166">
        <v>0.06</v>
      </c>
      <c r="FF28" s="166">
        <v>2.61</v>
      </c>
      <c r="FG28" s="166">
        <v>0.35</v>
      </c>
      <c r="FH28" s="166">
        <v>0.373</v>
      </c>
      <c r="FI28" s="166">
        <v>6.6000000000000003E-2</v>
      </c>
      <c r="FJ28" s="166">
        <v>5.14</v>
      </c>
      <c r="FK28" s="166">
        <v>0.56000000000000005</v>
      </c>
      <c r="FL28" s="166">
        <v>1.25</v>
      </c>
      <c r="FM28" s="166">
        <v>0.14000000000000001</v>
      </c>
      <c r="FN28" s="166">
        <v>0.23699999999999999</v>
      </c>
      <c r="FO28" s="166">
        <v>7.4999999999999997E-2</v>
      </c>
      <c r="FP28" s="166">
        <v>3.2000000000000001E-2</v>
      </c>
      <c r="FQ28" s="166">
        <v>1.9E-2</v>
      </c>
      <c r="FR28" s="166">
        <v>1.55</v>
      </c>
      <c r="FS28" s="166">
        <v>0.1</v>
      </c>
      <c r="FV28" s="166">
        <v>1.39</v>
      </c>
      <c r="FW28" s="166">
        <v>0.15</v>
      </c>
      <c r="FX28" s="166">
        <v>0.48699999999999999</v>
      </c>
      <c r="FY28" s="166">
        <v>7.6999999999999999E-2</v>
      </c>
      <c r="GF28">
        <v>977.86620692240797</v>
      </c>
      <c r="GG28">
        <v>1077.70886760954</v>
      </c>
      <c r="GM28">
        <f t="shared" si="17"/>
        <v>0.99484058737928294</v>
      </c>
      <c r="GN28">
        <f t="shared" si="18"/>
        <v>0.97446891444162931</v>
      </c>
      <c r="GO28" s="309">
        <v>2.6630328324563739</v>
      </c>
      <c r="GP28" s="311">
        <v>3.9285781826765037E-2</v>
      </c>
      <c r="GQ28" s="310">
        <f t="shared" si="19"/>
        <v>1.475227092507453E-2</v>
      </c>
    </row>
    <row r="29" spans="1:199" x14ac:dyDescent="0.35">
      <c r="A29" s="162" t="s">
        <v>521</v>
      </c>
      <c r="B29" s="162" t="s">
        <v>451</v>
      </c>
      <c r="D29" s="154">
        <v>2.6873999999999998</v>
      </c>
      <c r="E29" s="154">
        <v>13.7355</v>
      </c>
      <c r="F29" s="154">
        <v>0.38729999999999998</v>
      </c>
      <c r="G29" s="154">
        <v>10.261900000000001</v>
      </c>
      <c r="H29" s="154">
        <v>0.69469999999999998</v>
      </c>
      <c r="I29" s="154">
        <v>3.4318</v>
      </c>
      <c r="J29" s="154">
        <v>51.0321</v>
      </c>
      <c r="K29" s="154">
        <v>4.4541000000000004</v>
      </c>
      <c r="L29" s="154">
        <v>11.086600000000001</v>
      </c>
      <c r="M29" s="154">
        <v>0.2034</v>
      </c>
      <c r="N29" s="154">
        <v>1235.6554920000001</v>
      </c>
      <c r="O29" s="154">
        <v>198</v>
      </c>
      <c r="P29" s="154">
        <v>0.40406212554865101</v>
      </c>
      <c r="Q29" s="154">
        <v>213.98856028247599</v>
      </c>
      <c r="R29" s="154">
        <v>401.94652307459199</v>
      </c>
      <c r="T29" s="155">
        <v>4.33</v>
      </c>
      <c r="U29" s="155">
        <v>2.613</v>
      </c>
      <c r="V29" s="155">
        <v>13.356999999999999</v>
      </c>
      <c r="W29" s="155">
        <v>0.377</v>
      </c>
      <c r="X29" s="155">
        <v>9.9789999999999992</v>
      </c>
      <c r="Y29" s="155">
        <v>0.67600000000000005</v>
      </c>
      <c r="Z29" s="155">
        <v>3.3370000000000002</v>
      </c>
      <c r="AA29" s="155">
        <v>51.237000000000002</v>
      </c>
      <c r="AB29" s="155">
        <v>6.0049999999999999</v>
      </c>
      <c r="AC29" s="155">
        <v>11.653</v>
      </c>
      <c r="AD29" s="155">
        <v>0.19800000000000001</v>
      </c>
      <c r="AE29" s="155">
        <f t="shared" si="13"/>
        <v>1184.372176746861</v>
      </c>
      <c r="AF29" s="155">
        <f t="shared" si="14"/>
        <v>189.78242116361545</v>
      </c>
      <c r="AG29" s="155">
        <f t="shared" si="15"/>
        <v>0.95849707658391647</v>
      </c>
      <c r="AI29" s="157" t="str">
        <f t="shared" si="0"/>
        <v>LLD_LL1_70</v>
      </c>
      <c r="AJ29" s="157">
        <f t="shared" si="1"/>
        <v>51.237000000000002</v>
      </c>
      <c r="AK29" s="157">
        <f t="shared" si="2"/>
        <v>3.3370000000000002</v>
      </c>
      <c r="AL29" s="157">
        <f t="shared" si="3"/>
        <v>13.356999999999999</v>
      </c>
      <c r="AM29" s="157">
        <f t="shared" si="4"/>
        <v>9.905050000000001</v>
      </c>
      <c r="AN29" s="157">
        <f t="shared" si="5"/>
        <v>1.9421664724500001</v>
      </c>
      <c r="AO29" s="157">
        <f t="shared" si="6"/>
        <v>0.19800000000000001</v>
      </c>
      <c r="AP29" s="157">
        <f t="shared" si="7"/>
        <v>6.0049999999999999</v>
      </c>
      <c r="AQ29" s="157">
        <f t="shared" si="8"/>
        <v>9.9789999999999992</v>
      </c>
      <c r="AR29" s="157">
        <f t="shared" si="9"/>
        <v>2.613</v>
      </c>
      <c r="AS29" s="157">
        <f t="shared" si="10"/>
        <v>0.67600000000000005</v>
      </c>
      <c r="AT29" s="157">
        <f t="shared" si="11"/>
        <v>0.377</v>
      </c>
      <c r="AU29" s="157">
        <v>0.38729236609666501</v>
      </c>
      <c r="AV29" s="157">
        <f t="shared" si="16"/>
        <v>2.051074094531544E-2</v>
      </c>
      <c r="AW29" s="157">
        <f t="shared" si="12"/>
        <v>1134.7004999999999</v>
      </c>
      <c r="AX29" s="157">
        <v>330</v>
      </c>
      <c r="AY29" s="157">
        <v>9.2076907877265732E-2</v>
      </c>
      <c r="BA29" s="164">
        <v>39.942149999999998</v>
      </c>
      <c r="BB29" s="164">
        <v>38.72495</v>
      </c>
      <c r="BC29" s="164">
        <v>20.6554</v>
      </c>
      <c r="BD29" s="164">
        <v>2.3550000000000001E-2</v>
      </c>
      <c r="BE29" s="164">
        <v>0.24395</v>
      </c>
      <c r="BF29" s="164">
        <v>0.28375</v>
      </c>
      <c r="BG29" s="164">
        <v>0.19355</v>
      </c>
      <c r="BL29" s="164">
        <v>100.0672</v>
      </c>
      <c r="BM29" s="164">
        <v>0.77512712897797298</v>
      </c>
      <c r="BO29" s="166" t="s">
        <v>508</v>
      </c>
      <c r="BP29" s="166">
        <v>50</v>
      </c>
      <c r="BQ29" s="166" t="s">
        <v>453</v>
      </c>
      <c r="BR29" s="166">
        <v>13</v>
      </c>
      <c r="BS29" s="166" t="s">
        <v>522</v>
      </c>
      <c r="BT29" s="166" t="s">
        <v>486</v>
      </c>
      <c r="BU29" s="166">
        <v>0.70252349537036995</v>
      </c>
      <c r="BV29" s="166">
        <v>21.765999999999998</v>
      </c>
      <c r="BW29" s="166">
        <v>34</v>
      </c>
      <c r="BX29" s="166" t="s">
        <v>456</v>
      </c>
      <c r="BY29" s="166">
        <v>1</v>
      </c>
      <c r="BZ29" s="166">
        <v>302000</v>
      </c>
      <c r="CA29" s="166">
        <v>15000</v>
      </c>
      <c r="CB29" s="166">
        <v>10.3</v>
      </c>
      <c r="CC29" s="166">
        <v>1</v>
      </c>
      <c r="CD29" s="166">
        <v>6</v>
      </c>
      <c r="CE29" s="166">
        <v>0.28999999999999998</v>
      </c>
      <c r="CF29" s="166">
        <v>1.27</v>
      </c>
      <c r="CG29" s="166">
        <v>0.34</v>
      </c>
      <c r="CH29" s="166">
        <v>2.74</v>
      </c>
      <c r="CI29" s="166">
        <v>0.11</v>
      </c>
      <c r="CJ29" s="166">
        <v>5690</v>
      </c>
      <c r="CK29" s="166">
        <v>160</v>
      </c>
      <c r="CL29" s="166">
        <v>31.2</v>
      </c>
      <c r="CM29" s="166">
        <v>1.2</v>
      </c>
      <c r="CN29" s="166">
        <v>21750</v>
      </c>
      <c r="CO29" s="166">
        <v>780</v>
      </c>
      <c r="CP29" s="166">
        <v>392</v>
      </c>
      <c r="CQ29" s="166">
        <v>13</v>
      </c>
      <c r="CR29" s="166">
        <v>82.5</v>
      </c>
      <c r="CS29" s="166">
        <v>4.4000000000000004</v>
      </c>
      <c r="CT29" s="166">
        <v>1287</v>
      </c>
      <c r="CU29" s="166">
        <v>48</v>
      </c>
      <c r="CV29" s="166">
        <v>63400</v>
      </c>
      <c r="CW29" s="166">
        <v>2300</v>
      </c>
      <c r="CX29" s="166">
        <v>35.799999999999997</v>
      </c>
      <c r="CY29" s="166">
        <v>1.3</v>
      </c>
      <c r="CZ29" s="166">
        <v>41.1</v>
      </c>
      <c r="DA29" s="166">
        <v>2.2999999999999998</v>
      </c>
      <c r="DB29" s="166">
        <v>105.4</v>
      </c>
      <c r="DC29" s="166">
        <v>4.7</v>
      </c>
      <c r="DD29" s="166">
        <v>127.4</v>
      </c>
      <c r="DE29" s="166">
        <v>6.6</v>
      </c>
      <c r="DF29" s="166">
        <v>25.1</v>
      </c>
      <c r="DG29" s="166">
        <v>1.2</v>
      </c>
      <c r="DH29" s="166">
        <v>1.69</v>
      </c>
      <c r="DI29" s="166">
        <v>0.28999999999999998</v>
      </c>
      <c r="DJ29" s="166">
        <v>12.28</v>
      </c>
      <c r="DK29" s="166">
        <v>0.66</v>
      </c>
      <c r="DL29" s="166">
        <v>398</v>
      </c>
      <c r="DM29" s="166">
        <v>17</v>
      </c>
      <c r="DN29" s="166">
        <v>30.82</v>
      </c>
      <c r="DO29" s="166">
        <v>0.96</v>
      </c>
      <c r="DP29" s="166">
        <v>198.6</v>
      </c>
      <c r="DQ29" s="166">
        <v>6</v>
      </c>
      <c r="DR29" s="166">
        <v>20.260000000000002</v>
      </c>
      <c r="DS29" s="166">
        <v>0.59</v>
      </c>
      <c r="DT29" s="166">
        <v>1.27</v>
      </c>
      <c r="DU29" s="166">
        <v>0.19</v>
      </c>
      <c r="DV29" s="166">
        <v>0.19</v>
      </c>
      <c r="DW29" s="166">
        <v>0.11</v>
      </c>
      <c r="DX29" s="166">
        <v>0.14199999999999999</v>
      </c>
      <c r="DY29" s="166">
        <v>3.7999999999999999E-2</v>
      </c>
      <c r="DZ29" s="166">
        <v>2.08</v>
      </c>
      <c r="EA29" s="166">
        <v>0.26</v>
      </c>
      <c r="EB29" s="166">
        <v>7.2999999999999995E-2</v>
      </c>
      <c r="EC29" s="166">
        <v>2.7E-2</v>
      </c>
      <c r="ED29" s="166">
        <v>0.112</v>
      </c>
      <c r="EE29" s="166">
        <v>0.02</v>
      </c>
      <c r="EF29" s="166">
        <v>161.5</v>
      </c>
      <c r="EG29" s="166">
        <v>7</v>
      </c>
      <c r="EH29" s="166">
        <v>17.850000000000001</v>
      </c>
      <c r="EI29" s="166">
        <v>0.84</v>
      </c>
      <c r="EJ29" s="166">
        <v>42.6</v>
      </c>
      <c r="EK29" s="166">
        <v>2</v>
      </c>
      <c r="EL29" s="166">
        <v>5.81</v>
      </c>
      <c r="EM29" s="166">
        <v>0.33</v>
      </c>
      <c r="EN29" s="166">
        <v>27.2</v>
      </c>
      <c r="EO29" s="166">
        <v>1.7</v>
      </c>
      <c r="EP29" s="166">
        <v>7.54</v>
      </c>
      <c r="EQ29" s="166">
        <v>0.67</v>
      </c>
      <c r="ER29" s="166">
        <v>2.54</v>
      </c>
      <c r="ES29" s="166">
        <v>0.21</v>
      </c>
      <c r="ET29" s="166">
        <v>7.27</v>
      </c>
      <c r="EU29" s="166">
        <v>0.57999999999999996</v>
      </c>
      <c r="EV29" s="166">
        <v>1.1359999999999999</v>
      </c>
      <c r="EW29" s="166">
        <v>9.2999999999999999E-2</v>
      </c>
      <c r="EX29" s="166">
        <v>6.63</v>
      </c>
      <c r="EY29" s="166">
        <v>0.49</v>
      </c>
      <c r="EZ29" s="166">
        <v>1.22</v>
      </c>
      <c r="FA29" s="166">
        <v>0.1</v>
      </c>
      <c r="FB29" s="166">
        <v>3.17</v>
      </c>
      <c r="FC29" s="166">
        <v>0.19</v>
      </c>
      <c r="FD29" s="166">
        <v>0.41399999999999998</v>
      </c>
      <c r="FE29" s="166">
        <v>5.7000000000000002E-2</v>
      </c>
      <c r="FF29" s="166">
        <v>2.6</v>
      </c>
      <c r="FG29" s="166">
        <v>0.39</v>
      </c>
      <c r="FH29" s="166">
        <v>0.28199999999999997</v>
      </c>
      <c r="FI29" s="166">
        <v>4.7E-2</v>
      </c>
      <c r="FJ29" s="166">
        <v>5.36</v>
      </c>
      <c r="FK29" s="166">
        <v>0.74</v>
      </c>
      <c r="FL29" s="166">
        <v>1.19</v>
      </c>
      <c r="FM29" s="166">
        <v>0.13</v>
      </c>
      <c r="FN29" s="166">
        <v>0.22500000000000001</v>
      </c>
      <c r="FO29" s="166">
        <v>7.0999999999999994E-2</v>
      </c>
      <c r="FP29" s="166">
        <v>1.7000000000000001E-2</v>
      </c>
      <c r="FQ29" s="166">
        <v>1.4E-2</v>
      </c>
      <c r="FR29" s="166">
        <v>1.33</v>
      </c>
      <c r="FS29" s="166">
        <v>0.15</v>
      </c>
      <c r="FT29" s="166">
        <v>0.02</v>
      </c>
      <c r="FU29" s="166">
        <v>1.4999999999999999E-2</v>
      </c>
      <c r="FV29" s="166">
        <v>1.48</v>
      </c>
      <c r="FW29" s="166">
        <v>0.16</v>
      </c>
      <c r="FX29" s="166">
        <v>0.44700000000000001</v>
      </c>
      <c r="FY29" s="166">
        <v>9.0999999999999998E-2</v>
      </c>
      <c r="GF29">
        <v>921.65874529349105</v>
      </c>
      <c r="GG29">
        <v>1112.96347208766</v>
      </c>
      <c r="GM29">
        <f t="shared" si="17"/>
        <v>0.97308190585864407</v>
      </c>
      <c r="GN29">
        <f t="shared" si="18"/>
        <v>0.95849707658391647</v>
      </c>
      <c r="GO29" s="309">
        <v>2.6682309401045332</v>
      </c>
      <c r="GP29" s="311">
        <v>3.93873215198976E-2</v>
      </c>
      <c r="GQ29" s="310">
        <f t="shared" si="19"/>
        <v>1.4761586385905009E-2</v>
      </c>
    </row>
    <row r="30" spans="1:199" x14ac:dyDescent="0.35">
      <c r="A30" s="162" t="s">
        <v>523</v>
      </c>
      <c r="B30" s="162" t="s">
        <v>451</v>
      </c>
      <c r="D30" s="154">
        <v>2.7406999999999999</v>
      </c>
      <c r="E30" s="154">
        <v>13.627800000000001</v>
      </c>
      <c r="F30" s="154">
        <v>0.43109999999999998</v>
      </c>
      <c r="G30" s="154">
        <v>10.043900000000001</v>
      </c>
      <c r="H30" s="154">
        <v>0.63759999999999994</v>
      </c>
      <c r="I30" s="154">
        <v>3.4417</v>
      </c>
      <c r="J30" s="154">
        <v>51.0976</v>
      </c>
      <c r="K30" s="154">
        <v>4.4259000000000004</v>
      </c>
      <c r="L30" s="154">
        <v>10.4811</v>
      </c>
      <c r="M30" s="154">
        <v>0.1326</v>
      </c>
      <c r="N30" s="154">
        <v>1290.206504</v>
      </c>
      <c r="O30" s="154">
        <v>198</v>
      </c>
      <c r="P30" s="154">
        <v>0.480434110795326</v>
      </c>
      <c r="Q30" s="154">
        <v>260.63715761852302</v>
      </c>
      <c r="R30" s="154">
        <v>359.490877606043</v>
      </c>
      <c r="T30" s="155">
        <v>5.26</v>
      </c>
      <c r="U30" s="155">
        <v>2.6619999999999999</v>
      </c>
      <c r="V30" s="155">
        <v>13.234999999999999</v>
      </c>
      <c r="W30" s="155">
        <v>0.41899999999999998</v>
      </c>
      <c r="X30" s="155">
        <v>9.7550000000000008</v>
      </c>
      <c r="Y30" s="155">
        <v>0.61899999999999999</v>
      </c>
      <c r="Z30" s="155">
        <v>3.343</v>
      </c>
      <c r="AA30" s="155">
        <v>51.57</v>
      </c>
      <c r="AB30" s="155">
        <v>6.2089999999999996</v>
      </c>
      <c r="AC30" s="155">
        <v>11.422000000000001</v>
      </c>
      <c r="AD30" s="155">
        <v>0.129</v>
      </c>
      <c r="AE30" s="155">
        <f t="shared" si="13"/>
        <v>1225.7329507885236</v>
      </c>
      <c r="AF30" s="155">
        <f t="shared" si="14"/>
        <v>188.10564316929509</v>
      </c>
      <c r="AG30" s="155">
        <f t="shared" si="15"/>
        <v>0.95002850085502566</v>
      </c>
      <c r="AI30" s="157" t="str">
        <f t="shared" si="0"/>
        <v>LLD_LL1_74</v>
      </c>
      <c r="AJ30" s="157">
        <f t="shared" si="1"/>
        <v>51.57</v>
      </c>
      <c r="AK30" s="157">
        <f t="shared" si="2"/>
        <v>3.343</v>
      </c>
      <c r="AL30" s="157">
        <f t="shared" si="3"/>
        <v>13.234999999999999</v>
      </c>
      <c r="AM30" s="157">
        <f t="shared" si="4"/>
        <v>9.7087000000000003</v>
      </c>
      <c r="AN30" s="157">
        <f t="shared" si="5"/>
        <v>1.9036664763</v>
      </c>
      <c r="AO30" s="157">
        <f t="shared" si="6"/>
        <v>0.129</v>
      </c>
      <c r="AP30" s="157">
        <f t="shared" si="7"/>
        <v>6.2089999999999996</v>
      </c>
      <c r="AQ30" s="157">
        <f t="shared" si="8"/>
        <v>9.7550000000000008</v>
      </c>
      <c r="AR30" s="157">
        <f t="shared" si="9"/>
        <v>2.6619999999999999</v>
      </c>
      <c r="AS30" s="157">
        <f t="shared" si="10"/>
        <v>0.61899999999999999</v>
      </c>
      <c r="AT30" s="157">
        <f t="shared" si="11"/>
        <v>0.41899999999999998</v>
      </c>
      <c r="AU30" s="157">
        <v>0.45642609803850098</v>
      </c>
      <c r="AV30" s="157">
        <f t="shared" si="16"/>
        <v>2.4761272811944044E-2</v>
      </c>
      <c r="AW30" s="157">
        <f t="shared" si="12"/>
        <v>1138.8009</v>
      </c>
      <c r="AX30" s="157">
        <v>390</v>
      </c>
      <c r="AY30" s="157">
        <v>0.1069176883522133</v>
      </c>
      <c r="BA30" s="164">
        <v>41.047049999999999</v>
      </c>
      <c r="BB30" s="164">
        <v>39.683700000000002</v>
      </c>
      <c r="BC30" s="164">
        <v>20.115600000000001</v>
      </c>
      <c r="BD30" s="164">
        <v>2.5350000000000001E-2</v>
      </c>
      <c r="BE30" s="164">
        <v>0.24565000000000001</v>
      </c>
      <c r="BF30" s="164">
        <v>0.28294999999999998</v>
      </c>
      <c r="BG30" s="164">
        <v>0.18820000000000001</v>
      </c>
      <c r="BL30" s="164">
        <v>101.58855</v>
      </c>
      <c r="BM30" s="164">
        <v>0.78436034603212401</v>
      </c>
      <c r="BO30" s="166" t="s">
        <v>463</v>
      </c>
      <c r="BP30" s="166">
        <v>50</v>
      </c>
      <c r="BQ30" s="166" t="s">
        <v>464</v>
      </c>
      <c r="BR30" s="166">
        <v>33</v>
      </c>
      <c r="BS30" s="166" t="s">
        <v>524</v>
      </c>
      <c r="BT30" s="166" t="s">
        <v>455</v>
      </c>
      <c r="BU30" s="166">
        <v>0.56670439814814799</v>
      </c>
      <c r="BV30" s="166">
        <v>20.94</v>
      </c>
      <c r="BW30" s="166">
        <v>32</v>
      </c>
      <c r="BX30" s="166" t="s">
        <v>456</v>
      </c>
      <c r="BY30" s="166">
        <v>1</v>
      </c>
      <c r="BZ30" s="166">
        <v>8100000</v>
      </c>
      <c r="CA30" s="166">
        <v>510000</v>
      </c>
      <c r="CB30" s="166">
        <v>51.1</v>
      </c>
      <c r="CC30" s="166">
        <v>1</v>
      </c>
      <c r="CD30" s="166">
        <v>5.38</v>
      </c>
      <c r="CE30" s="166">
        <v>0.42</v>
      </c>
      <c r="CF30" s="166">
        <v>0.67</v>
      </c>
      <c r="CG30" s="166">
        <v>0.32</v>
      </c>
      <c r="CH30" s="166">
        <v>2.89</v>
      </c>
      <c r="CI30" s="166">
        <v>0.19</v>
      </c>
      <c r="CJ30" s="166">
        <v>5430</v>
      </c>
      <c r="CK30" s="166">
        <v>230</v>
      </c>
      <c r="CL30" s="166">
        <v>28.8</v>
      </c>
      <c r="CM30" s="166">
        <v>1.9</v>
      </c>
      <c r="CN30" s="166">
        <v>20730</v>
      </c>
      <c r="CO30" s="166">
        <v>980</v>
      </c>
      <c r="CP30" s="166">
        <v>340</v>
      </c>
      <c r="CQ30" s="166">
        <v>19</v>
      </c>
      <c r="CR30" s="166">
        <v>98.6</v>
      </c>
      <c r="CS30" s="166">
        <v>6.7</v>
      </c>
      <c r="CT30" s="166">
        <v>1205</v>
      </c>
      <c r="CU30" s="166">
        <v>72</v>
      </c>
      <c r="CV30" s="166">
        <v>80200</v>
      </c>
      <c r="CW30" s="166">
        <v>4300</v>
      </c>
      <c r="CX30" s="166">
        <v>34.4</v>
      </c>
      <c r="CY30" s="166">
        <v>1.8</v>
      </c>
      <c r="CZ30" s="166">
        <v>43</v>
      </c>
      <c r="DA30" s="166">
        <v>2.6</v>
      </c>
      <c r="DB30" s="166">
        <v>167</v>
      </c>
      <c r="DC30" s="166">
        <v>9.5</v>
      </c>
      <c r="DD30" s="166">
        <v>118.4</v>
      </c>
      <c r="DE30" s="166">
        <v>7</v>
      </c>
      <c r="DF30" s="166">
        <v>21.5</v>
      </c>
      <c r="DG30" s="166">
        <v>1.3</v>
      </c>
      <c r="DH30" s="166">
        <v>1.51</v>
      </c>
      <c r="DI30" s="166">
        <v>0.28999999999999998</v>
      </c>
      <c r="DJ30" s="166">
        <v>12.11</v>
      </c>
      <c r="DK30" s="166">
        <v>0.88</v>
      </c>
      <c r="DL30" s="166">
        <v>376</v>
      </c>
      <c r="DM30" s="166">
        <v>19</v>
      </c>
      <c r="DN30" s="166">
        <v>28</v>
      </c>
      <c r="DO30" s="166">
        <v>1.8</v>
      </c>
      <c r="DP30" s="166">
        <v>186</v>
      </c>
      <c r="DQ30" s="166">
        <v>12</v>
      </c>
      <c r="DR30" s="166">
        <v>18.3</v>
      </c>
      <c r="DS30" s="166">
        <v>1.4</v>
      </c>
      <c r="DT30" s="166">
        <v>0.95</v>
      </c>
      <c r="DU30" s="166">
        <v>0.18</v>
      </c>
      <c r="DV30" s="166">
        <v>0.16</v>
      </c>
      <c r="DW30" s="166">
        <v>0.1</v>
      </c>
      <c r="DX30" s="166">
        <v>0.105</v>
      </c>
      <c r="DY30" s="166">
        <v>1.7000000000000001E-2</v>
      </c>
      <c r="DZ30" s="166">
        <v>1.98</v>
      </c>
      <c r="EA30" s="166">
        <v>0.2</v>
      </c>
      <c r="EB30" s="166">
        <v>8.3000000000000004E-2</v>
      </c>
      <c r="EC30" s="166">
        <v>3.1E-2</v>
      </c>
      <c r="ED30" s="166">
        <v>0.13200000000000001</v>
      </c>
      <c r="EE30" s="166">
        <v>0.02</v>
      </c>
      <c r="EF30" s="166">
        <v>153.80000000000001</v>
      </c>
      <c r="EG30" s="166">
        <v>9.9</v>
      </c>
      <c r="EH30" s="166">
        <v>16.68</v>
      </c>
      <c r="EI30" s="166">
        <v>0.76</v>
      </c>
      <c r="EJ30" s="166">
        <v>38.5</v>
      </c>
      <c r="EK30" s="166">
        <v>1.5</v>
      </c>
      <c r="EL30" s="166">
        <v>5.41</v>
      </c>
      <c r="EM30" s="166">
        <v>0.22</v>
      </c>
      <c r="EN30" s="166">
        <v>25</v>
      </c>
      <c r="EO30" s="166">
        <v>1.7</v>
      </c>
      <c r="EP30" s="166">
        <v>6.45</v>
      </c>
      <c r="EQ30" s="166">
        <v>0.54</v>
      </c>
      <c r="ER30" s="166">
        <v>2.29</v>
      </c>
      <c r="ES30" s="166">
        <v>0.17</v>
      </c>
      <c r="ET30" s="166">
        <v>6.65</v>
      </c>
      <c r="EU30" s="166">
        <v>0.6</v>
      </c>
      <c r="EV30" s="166">
        <v>1.0720000000000001</v>
      </c>
      <c r="EW30" s="166">
        <v>7.1999999999999995E-2</v>
      </c>
      <c r="EX30" s="166">
        <v>5.93</v>
      </c>
      <c r="EY30" s="166">
        <v>0.31</v>
      </c>
      <c r="EZ30" s="166">
        <v>1.093</v>
      </c>
      <c r="FA30" s="166">
        <v>8.2000000000000003E-2</v>
      </c>
      <c r="FB30" s="166">
        <v>2.87</v>
      </c>
      <c r="FC30" s="166">
        <v>0.26</v>
      </c>
      <c r="FD30" s="166">
        <v>0.435</v>
      </c>
      <c r="FE30" s="166">
        <v>5.8000000000000003E-2</v>
      </c>
      <c r="FF30" s="166">
        <v>2.44</v>
      </c>
      <c r="FG30" s="166">
        <v>0.21</v>
      </c>
      <c r="FH30" s="166">
        <v>0.30199999999999999</v>
      </c>
      <c r="FI30" s="166">
        <v>4.2000000000000003E-2</v>
      </c>
      <c r="FJ30" s="166">
        <v>5</v>
      </c>
      <c r="FK30" s="166">
        <v>0.44</v>
      </c>
      <c r="FL30" s="166">
        <v>1.19</v>
      </c>
      <c r="FM30" s="166">
        <v>0.12</v>
      </c>
      <c r="FN30" s="166">
        <v>0.22700000000000001</v>
      </c>
      <c r="FO30" s="166">
        <v>6.3E-2</v>
      </c>
      <c r="FP30" s="166">
        <v>3.2000000000000001E-2</v>
      </c>
      <c r="FQ30" s="166">
        <v>1.2E-2</v>
      </c>
      <c r="FR30" s="166">
        <v>1.39</v>
      </c>
      <c r="FS30" s="166">
        <v>0.14000000000000001</v>
      </c>
      <c r="FT30" s="166">
        <v>2.1999999999999999E-2</v>
      </c>
      <c r="FU30" s="166">
        <v>1.2E-2</v>
      </c>
      <c r="FV30" s="166">
        <v>1.27</v>
      </c>
      <c r="FW30" s="166">
        <v>0.12</v>
      </c>
      <c r="FX30" s="166">
        <v>0.41099999999999998</v>
      </c>
      <c r="FY30" s="166">
        <v>4.2999999999999997E-2</v>
      </c>
      <c r="GF30">
        <v>863.50795577960798</v>
      </c>
      <c r="GG30">
        <v>1081.4466493197399</v>
      </c>
      <c r="GM30">
        <f t="shared" si="17"/>
        <v>0.97082810539523223</v>
      </c>
      <c r="GN30">
        <f t="shared" si="18"/>
        <v>0.95002850085502566</v>
      </c>
      <c r="GO30" s="309">
        <v>2.6529585919785501</v>
      </c>
      <c r="GP30" s="311">
        <v>3.9551259973636052E-2</v>
      </c>
      <c r="GQ30" s="310">
        <f t="shared" si="19"/>
        <v>1.4908359328797182E-2</v>
      </c>
    </row>
    <row r="31" spans="1:199" x14ac:dyDescent="0.35">
      <c r="A31" s="162" t="s">
        <v>525</v>
      </c>
      <c r="B31" s="162" t="s">
        <v>451</v>
      </c>
      <c r="D31" s="154">
        <v>2.6949999999999998</v>
      </c>
      <c r="E31" s="154">
        <v>13.81</v>
      </c>
      <c r="F31" s="154">
        <v>0.26690000000000003</v>
      </c>
      <c r="G31" s="154">
        <v>10.5907</v>
      </c>
      <c r="H31" s="154">
        <v>0.59770000000000001</v>
      </c>
      <c r="I31" s="154">
        <v>3.0171000000000001</v>
      </c>
      <c r="J31" s="154">
        <v>51.6111</v>
      </c>
      <c r="K31" s="154">
        <v>4.5359999999999996</v>
      </c>
      <c r="L31" s="154">
        <v>10.4695</v>
      </c>
      <c r="M31" s="154">
        <v>0.15959999999999999</v>
      </c>
      <c r="N31" s="154">
        <v>864.80870400000003</v>
      </c>
      <c r="O31" s="154">
        <v>151</v>
      </c>
      <c r="P31" s="154">
        <v>0.46890621211035699</v>
      </c>
      <c r="Q31" s="154">
        <v>125.559853134292</v>
      </c>
      <c r="R31" s="154">
        <v>323.03561882817399</v>
      </c>
      <c r="T31" s="155">
        <v>5.08</v>
      </c>
      <c r="U31" s="155">
        <v>2.6030000000000002</v>
      </c>
      <c r="V31" s="155">
        <v>13.336</v>
      </c>
      <c r="W31" s="155">
        <v>0.25800000000000001</v>
      </c>
      <c r="X31" s="155">
        <v>10.227</v>
      </c>
      <c r="Y31" s="155">
        <v>0.57699999999999996</v>
      </c>
      <c r="Z31" s="155">
        <v>2.9140000000000001</v>
      </c>
      <c r="AA31" s="155">
        <v>51.720999999999997</v>
      </c>
      <c r="AB31" s="155">
        <v>6.1719999999999997</v>
      </c>
      <c r="AC31" s="155">
        <v>11.413</v>
      </c>
      <c r="AD31" s="155">
        <v>0.154</v>
      </c>
      <c r="AE31" s="155">
        <f t="shared" si="13"/>
        <v>823.00028930338794</v>
      </c>
      <c r="AF31" s="155">
        <f t="shared" si="14"/>
        <v>143.70003806623527</v>
      </c>
      <c r="AG31" s="155">
        <f t="shared" si="15"/>
        <v>0.9516558812333461</v>
      </c>
      <c r="AI31" s="157" t="str">
        <f t="shared" si="0"/>
        <v>LLD_LL1_73a</v>
      </c>
      <c r="AJ31" s="157">
        <f t="shared" si="1"/>
        <v>51.720999999999997</v>
      </c>
      <c r="AK31" s="157">
        <f t="shared" si="2"/>
        <v>2.9140000000000001</v>
      </c>
      <c r="AL31" s="157">
        <f t="shared" si="3"/>
        <v>13.336</v>
      </c>
      <c r="AM31" s="157">
        <f t="shared" si="4"/>
        <v>9.7010500000000004</v>
      </c>
      <c r="AN31" s="157">
        <f t="shared" si="5"/>
        <v>1.9021664764499999</v>
      </c>
      <c r="AO31" s="157">
        <f t="shared" si="6"/>
        <v>0.154</v>
      </c>
      <c r="AP31" s="157">
        <f t="shared" si="7"/>
        <v>6.1719999999999997</v>
      </c>
      <c r="AQ31" s="157">
        <f t="shared" si="8"/>
        <v>10.227</v>
      </c>
      <c r="AR31" s="157">
        <f t="shared" si="9"/>
        <v>2.6030000000000002</v>
      </c>
      <c r="AS31" s="157">
        <f t="shared" si="10"/>
        <v>0.57699999999999996</v>
      </c>
      <c r="AT31" s="157">
        <f t="shared" si="11"/>
        <v>0.25800000000000001</v>
      </c>
      <c r="AU31" s="157">
        <v>0.44623735450167201</v>
      </c>
      <c r="AV31" s="157">
        <f t="shared" si="16"/>
        <v>1.1948977268204417E-2</v>
      </c>
      <c r="AW31" s="157">
        <f t="shared" si="12"/>
        <v>1138.0572</v>
      </c>
      <c r="AX31" s="157">
        <v>210</v>
      </c>
      <c r="AY31" s="157">
        <v>0.17638661838472239</v>
      </c>
      <c r="BA31" s="164">
        <v>40.968699999999998</v>
      </c>
      <c r="BB31" s="164">
        <v>39.576799999999999</v>
      </c>
      <c r="BC31" s="164">
        <v>20.161100000000001</v>
      </c>
      <c r="BD31" s="164">
        <v>2.6950000000000002E-2</v>
      </c>
      <c r="BE31" s="164">
        <v>0.251</v>
      </c>
      <c r="BF31" s="164">
        <v>0.27879999999999999</v>
      </c>
      <c r="BG31" s="164">
        <v>0.18154999999999999</v>
      </c>
      <c r="BL31" s="164">
        <v>101.44485</v>
      </c>
      <c r="BM31" s="164">
        <v>0.78365420250650197</v>
      </c>
      <c r="BO31" s="166" t="s">
        <v>508</v>
      </c>
      <c r="BP31" s="166">
        <v>50</v>
      </c>
      <c r="BQ31" s="166" t="s">
        <v>453</v>
      </c>
      <c r="BR31" s="166">
        <v>15</v>
      </c>
      <c r="BS31" s="166" t="s">
        <v>526</v>
      </c>
      <c r="BT31" s="166" t="s">
        <v>486</v>
      </c>
      <c r="BU31" s="166">
        <v>0.70514421296296304</v>
      </c>
      <c r="BV31" s="166">
        <v>21.379000000000001</v>
      </c>
      <c r="BW31" s="166">
        <v>33</v>
      </c>
      <c r="BX31" s="166" t="s">
        <v>456</v>
      </c>
      <c r="BY31" s="166">
        <v>1</v>
      </c>
      <c r="BZ31" s="166">
        <v>310000</v>
      </c>
      <c r="CA31" s="166">
        <v>13000</v>
      </c>
      <c r="CB31" s="166">
        <v>10.6</v>
      </c>
      <c r="CC31" s="166">
        <v>1</v>
      </c>
      <c r="CD31" s="166">
        <v>5.72</v>
      </c>
      <c r="CE31" s="166">
        <v>0.3</v>
      </c>
      <c r="CF31" s="166">
        <v>1.6</v>
      </c>
      <c r="CG31" s="166">
        <v>0.51</v>
      </c>
      <c r="CH31" s="166">
        <v>2.78</v>
      </c>
      <c r="CI31" s="166">
        <v>0.12</v>
      </c>
      <c r="CJ31" s="166">
        <v>4660</v>
      </c>
      <c r="CK31" s="166">
        <v>170</v>
      </c>
      <c r="CL31" s="166">
        <v>31.8</v>
      </c>
      <c r="CM31" s="166">
        <v>1</v>
      </c>
      <c r="CN31" s="166">
        <v>19140</v>
      </c>
      <c r="CO31" s="166">
        <v>690</v>
      </c>
      <c r="CP31" s="166">
        <v>369</v>
      </c>
      <c r="CQ31" s="166">
        <v>14</v>
      </c>
      <c r="CR31" s="166">
        <v>100.5</v>
      </c>
      <c r="CS31" s="166">
        <v>6.6</v>
      </c>
      <c r="CT31" s="166">
        <v>1242</v>
      </c>
      <c r="CU31" s="166">
        <v>46</v>
      </c>
      <c r="CV31" s="166">
        <v>64500</v>
      </c>
      <c r="CW31" s="166">
        <v>2100</v>
      </c>
      <c r="CX31" s="166">
        <v>35</v>
      </c>
      <c r="CY31" s="166">
        <v>1.3</v>
      </c>
      <c r="CZ31" s="166">
        <v>41.5</v>
      </c>
      <c r="DA31" s="166">
        <v>2.2000000000000002</v>
      </c>
      <c r="DB31" s="166">
        <v>164.2</v>
      </c>
      <c r="DC31" s="166">
        <v>8.6999999999999993</v>
      </c>
      <c r="DD31" s="166">
        <v>123.2</v>
      </c>
      <c r="DE31" s="166">
        <v>6.8</v>
      </c>
      <c r="DF31" s="166">
        <v>24.08</v>
      </c>
      <c r="DG31" s="166">
        <v>0.91</v>
      </c>
      <c r="DH31" s="166">
        <v>1.75</v>
      </c>
      <c r="DI31" s="166">
        <v>0.26</v>
      </c>
      <c r="DJ31" s="166">
        <v>10.01</v>
      </c>
      <c r="DK31" s="166">
        <v>0.52</v>
      </c>
      <c r="DL31" s="166">
        <v>366</v>
      </c>
      <c r="DM31" s="166">
        <v>11</v>
      </c>
      <c r="DN31" s="166">
        <v>28.2</v>
      </c>
      <c r="DO31" s="166">
        <v>1.2</v>
      </c>
      <c r="DP31" s="166">
        <v>167.4</v>
      </c>
      <c r="DQ31" s="166">
        <v>5.2</v>
      </c>
      <c r="DR31" s="166">
        <v>15.67</v>
      </c>
      <c r="DS31" s="166">
        <v>0.56999999999999995</v>
      </c>
      <c r="DT31" s="166">
        <v>0.97</v>
      </c>
      <c r="DU31" s="166">
        <v>0.16</v>
      </c>
      <c r="DV31" s="166">
        <v>0.08</v>
      </c>
      <c r="DW31" s="166">
        <v>0.1</v>
      </c>
      <c r="DX31" s="166">
        <v>0.11899999999999999</v>
      </c>
      <c r="DY31" s="166">
        <v>3.5000000000000003E-2</v>
      </c>
      <c r="DZ31" s="166">
        <v>1.85</v>
      </c>
      <c r="EA31" s="166">
        <v>0.24</v>
      </c>
      <c r="EB31" s="166">
        <v>4.2000000000000003E-2</v>
      </c>
      <c r="EC31" s="166">
        <v>2.8000000000000001E-2</v>
      </c>
      <c r="ED31" s="166">
        <v>6.9000000000000006E-2</v>
      </c>
      <c r="EE31" s="166">
        <v>1.7000000000000001E-2</v>
      </c>
      <c r="EF31" s="166">
        <v>126.4</v>
      </c>
      <c r="EG31" s="166">
        <v>4.7</v>
      </c>
      <c r="EH31" s="166">
        <v>13.84</v>
      </c>
      <c r="EI31" s="166">
        <v>0.43</v>
      </c>
      <c r="EJ31" s="166">
        <v>33.5</v>
      </c>
      <c r="EK31" s="166">
        <v>1.1000000000000001</v>
      </c>
      <c r="EL31" s="166">
        <v>4.8899999999999997</v>
      </c>
      <c r="EM31" s="166">
        <v>0.27</v>
      </c>
      <c r="EN31" s="166">
        <v>24</v>
      </c>
      <c r="EO31" s="166">
        <v>1.4</v>
      </c>
      <c r="EP31" s="166">
        <v>6.09</v>
      </c>
      <c r="EQ31" s="166">
        <v>0.6</v>
      </c>
      <c r="ER31" s="166">
        <v>2.1</v>
      </c>
      <c r="ES31" s="166">
        <v>0.19</v>
      </c>
      <c r="ET31" s="166">
        <v>6.34</v>
      </c>
      <c r="EU31" s="166">
        <v>0.55000000000000004</v>
      </c>
      <c r="EV31" s="166">
        <v>1.04</v>
      </c>
      <c r="EW31" s="166">
        <v>0.1</v>
      </c>
      <c r="EX31" s="166">
        <v>6.38</v>
      </c>
      <c r="EY31" s="166">
        <v>0.56999999999999995</v>
      </c>
      <c r="EZ31" s="166">
        <v>1.1299999999999999</v>
      </c>
      <c r="FA31" s="166">
        <v>0.1</v>
      </c>
      <c r="FB31" s="166">
        <v>3.14</v>
      </c>
      <c r="FC31" s="166">
        <v>0.35</v>
      </c>
      <c r="FD31" s="166">
        <v>0.42799999999999999</v>
      </c>
      <c r="FE31" s="166">
        <v>5.8999999999999997E-2</v>
      </c>
      <c r="FF31" s="166">
        <v>2.27</v>
      </c>
      <c r="FG31" s="166">
        <v>0.31</v>
      </c>
      <c r="FH31" s="166">
        <v>0.314</v>
      </c>
      <c r="FI31" s="166">
        <v>0.05</v>
      </c>
      <c r="FJ31" s="166">
        <v>4.26</v>
      </c>
      <c r="FK31" s="166">
        <v>0.46</v>
      </c>
      <c r="FL31" s="166">
        <v>0.96</v>
      </c>
      <c r="FM31" s="166">
        <v>0.14000000000000001</v>
      </c>
      <c r="FN31" s="166">
        <v>0.14199999999999999</v>
      </c>
      <c r="FO31" s="166">
        <v>5.1999999999999998E-2</v>
      </c>
      <c r="FR31" s="166">
        <v>1.27</v>
      </c>
      <c r="FS31" s="166">
        <v>0.13</v>
      </c>
      <c r="FT31" s="166">
        <v>0.02</v>
      </c>
      <c r="FU31" s="166">
        <v>1.2999999999999999E-2</v>
      </c>
      <c r="FV31" s="166">
        <v>1.05</v>
      </c>
      <c r="FW31" s="166">
        <v>0.11</v>
      </c>
      <c r="FX31" s="166">
        <v>0.31</v>
      </c>
      <c r="FY31" s="166">
        <v>5.8000000000000003E-2</v>
      </c>
      <c r="GF31">
        <v>868.07558927193497</v>
      </c>
      <c r="GG31">
        <v>1099.6743565168099</v>
      </c>
      <c r="GM31">
        <f t="shared" si="17"/>
        <v>0.96536724109084815</v>
      </c>
      <c r="GN31">
        <f t="shared" si="18"/>
        <v>0.9516558812333461</v>
      </c>
      <c r="GO31" s="309">
        <v>2.651393144767427</v>
      </c>
      <c r="GP31" s="311">
        <v>3.9971451761194557E-2</v>
      </c>
      <c r="GQ31" s="310">
        <f t="shared" si="19"/>
        <v>1.5075641211518914E-2</v>
      </c>
    </row>
    <row r="32" spans="1:199" x14ac:dyDescent="0.35">
      <c r="A32" s="162" t="s">
        <v>527</v>
      </c>
      <c r="B32" s="162" t="s">
        <v>451</v>
      </c>
      <c r="D32" s="154">
        <v>2.6253000000000002</v>
      </c>
      <c r="E32" s="154">
        <v>13.9496</v>
      </c>
      <c r="F32" s="154">
        <v>0.2291</v>
      </c>
      <c r="G32" s="154">
        <v>10.611599999999999</v>
      </c>
      <c r="H32" s="154">
        <v>0.55430000000000001</v>
      </c>
      <c r="I32" s="154">
        <v>3.0022000000000002</v>
      </c>
      <c r="J32" s="154">
        <v>52.016300000000001</v>
      </c>
      <c r="K32" s="154">
        <v>4.4874000000000001</v>
      </c>
      <c r="L32" s="154">
        <v>10.1953</v>
      </c>
      <c r="M32" s="154">
        <v>0.24909999999999999</v>
      </c>
      <c r="N32" s="154">
        <v>849.29419600000006</v>
      </c>
      <c r="O32" s="154">
        <v>111</v>
      </c>
      <c r="P32" s="154">
        <v>0.47375512756004001</v>
      </c>
      <c r="Q32" s="154">
        <v>124.70947127543</v>
      </c>
      <c r="R32" s="154">
        <v>335.619892272882</v>
      </c>
      <c r="T32" s="155">
        <v>5.7</v>
      </c>
      <c r="U32" s="155">
        <v>2.5129999999999999</v>
      </c>
      <c r="V32" s="155">
        <v>13.355</v>
      </c>
      <c r="W32" s="155">
        <v>0.219</v>
      </c>
      <c r="X32" s="155">
        <v>10.159000000000001</v>
      </c>
      <c r="Y32" s="155">
        <v>0.53100000000000003</v>
      </c>
      <c r="Z32" s="155">
        <v>2.8740000000000001</v>
      </c>
      <c r="AA32" s="155">
        <v>51.893999999999998</v>
      </c>
      <c r="AB32" s="155">
        <v>6.1820000000000004</v>
      </c>
      <c r="AC32" s="155">
        <v>11.409000000000001</v>
      </c>
      <c r="AD32" s="155">
        <v>0.23799999999999999</v>
      </c>
      <c r="AE32" s="155">
        <f t="shared" si="13"/>
        <v>803.49498202459802</v>
      </c>
      <c r="AF32" s="155">
        <f t="shared" si="14"/>
        <v>105.01419110690635</v>
      </c>
      <c r="AG32" s="155">
        <f t="shared" si="15"/>
        <v>0.94607379375591305</v>
      </c>
      <c r="AI32" s="157" t="str">
        <f t="shared" si="0"/>
        <v>LLD_LL1_73b</v>
      </c>
      <c r="AJ32" s="157">
        <f t="shared" si="1"/>
        <v>51.893999999999998</v>
      </c>
      <c r="AK32" s="157">
        <f t="shared" si="2"/>
        <v>2.8740000000000001</v>
      </c>
      <c r="AL32" s="157">
        <f t="shared" si="3"/>
        <v>13.355</v>
      </c>
      <c r="AM32" s="157">
        <f t="shared" si="4"/>
        <v>9.6976500000000012</v>
      </c>
      <c r="AN32" s="157">
        <f t="shared" si="5"/>
        <v>1.90149980985</v>
      </c>
      <c r="AO32" s="157">
        <f t="shared" si="6"/>
        <v>0.23799999999999999</v>
      </c>
      <c r="AP32" s="157">
        <f t="shared" si="7"/>
        <v>6.1820000000000004</v>
      </c>
      <c r="AQ32" s="157">
        <f t="shared" si="8"/>
        <v>10.159000000000001</v>
      </c>
      <c r="AR32" s="157">
        <f t="shared" si="9"/>
        <v>2.5129999999999999</v>
      </c>
      <c r="AS32" s="157">
        <f t="shared" si="10"/>
        <v>0.53100000000000003</v>
      </c>
      <c r="AT32" s="157">
        <f t="shared" si="11"/>
        <v>0.219</v>
      </c>
      <c r="AU32" s="157">
        <v>0.44820731084204402</v>
      </c>
      <c r="AV32" s="157">
        <f t="shared" si="16"/>
        <v>1.1798436260684012E-2</v>
      </c>
      <c r="AW32" s="157">
        <f t="shared" si="12"/>
        <v>1138.2582</v>
      </c>
      <c r="AX32" s="157">
        <v>210</v>
      </c>
      <c r="AY32" s="157">
        <v>0.17725827265677191</v>
      </c>
      <c r="BA32" s="164">
        <v>40.968699999999998</v>
      </c>
      <c r="BB32" s="164">
        <v>39.576799999999999</v>
      </c>
      <c r="BC32" s="164">
        <v>20.161100000000001</v>
      </c>
      <c r="BD32" s="164">
        <v>2.6950000000000002E-2</v>
      </c>
      <c r="BE32" s="164">
        <v>0.251</v>
      </c>
      <c r="BF32" s="164">
        <v>0.27879999999999999</v>
      </c>
      <c r="BG32" s="164">
        <v>0.18154999999999999</v>
      </c>
      <c r="BL32" s="164">
        <v>101.44485</v>
      </c>
      <c r="BM32" s="164">
        <v>0.78365420250650197</v>
      </c>
      <c r="BO32" s="166" t="s">
        <v>508</v>
      </c>
      <c r="BP32" s="166">
        <v>50</v>
      </c>
      <c r="BQ32" s="166" t="s">
        <v>453</v>
      </c>
      <c r="BR32" s="166">
        <v>14</v>
      </c>
      <c r="BS32" s="166" t="s">
        <v>528</v>
      </c>
      <c r="BT32" s="166" t="s">
        <v>486</v>
      </c>
      <c r="BU32" s="166">
        <v>0.70384756944444504</v>
      </c>
      <c r="BV32" s="166">
        <v>19.175999999999998</v>
      </c>
      <c r="BW32" s="166">
        <v>30</v>
      </c>
      <c r="BX32" s="166" t="s">
        <v>456</v>
      </c>
      <c r="BY32" s="166">
        <v>1</v>
      </c>
      <c r="BZ32" s="166">
        <v>325000</v>
      </c>
      <c r="CA32" s="166">
        <v>16000</v>
      </c>
      <c r="CB32" s="166">
        <v>10.6</v>
      </c>
      <c r="CC32" s="166">
        <v>1</v>
      </c>
      <c r="CD32" s="166">
        <v>5.59</v>
      </c>
      <c r="CE32" s="166">
        <v>0.33</v>
      </c>
      <c r="CF32" s="166">
        <v>1.51</v>
      </c>
      <c r="CG32" s="166">
        <v>0.54</v>
      </c>
      <c r="CH32" s="166">
        <v>2.72</v>
      </c>
      <c r="CI32" s="166">
        <v>0.15</v>
      </c>
      <c r="CJ32" s="166">
        <v>4600</v>
      </c>
      <c r="CK32" s="166">
        <v>120</v>
      </c>
      <c r="CL32" s="166">
        <v>31.7</v>
      </c>
      <c r="CM32" s="166">
        <v>1.2</v>
      </c>
      <c r="CN32" s="166">
        <v>19380</v>
      </c>
      <c r="CO32" s="166">
        <v>770</v>
      </c>
      <c r="CP32" s="166">
        <v>376</v>
      </c>
      <c r="CQ32" s="166">
        <v>22</v>
      </c>
      <c r="CR32" s="166">
        <v>98.2</v>
      </c>
      <c r="CS32" s="166">
        <v>6.2</v>
      </c>
      <c r="CT32" s="166">
        <v>1205</v>
      </c>
      <c r="CU32" s="166">
        <v>65</v>
      </c>
      <c r="CV32" s="166">
        <v>61400</v>
      </c>
      <c r="CW32" s="166">
        <v>3300</v>
      </c>
      <c r="CX32" s="166">
        <v>35</v>
      </c>
      <c r="CY32" s="166">
        <v>1.9</v>
      </c>
      <c r="CZ32" s="166">
        <v>43.3</v>
      </c>
      <c r="DA32" s="166">
        <v>2.9</v>
      </c>
      <c r="DB32" s="166">
        <v>170.7</v>
      </c>
      <c r="DC32" s="166">
        <v>8.4</v>
      </c>
      <c r="DD32" s="166">
        <v>119.5</v>
      </c>
      <c r="DE32" s="166">
        <v>7.5</v>
      </c>
      <c r="DF32" s="166">
        <v>23.5</v>
      </c>
      <c r="DG32" s="166">
        <v>1.2</v>
      </c>
      <c r="DH32" s="166">
        <v>1.77</v>
      </c>
      <c r="DI32" s="166">
        <v>0.31</v>
      </c>
      <c r="DJ32" s="166">
        <v>9.7899999999999991</v>
      </c>
      <c r="DK32" s="166">
        <v>0.51</v>
      </c>
      <c r="DL32" s="166">
        <v>367</v>
      </c>
      <c r="DM32" s="166">
        <v>14</v>
      </c>
      <c r="DN32" s="166">
        <v>28</v>
      </c>
      <c r="DO32" s="166">
        <v>1.3</v>
      </c>
      <c r="DP32" s="166">
        <v>165.6</v>
      </c>
      <c r="DQ32" s="166">
        <v>7.3</v>
      </c>
      <c r="DR32" s="166">
        <v>15.66</v>
      </c>
      <c r="DS32" s="166">
        <v>0.88</v>
      </c>
      <c r="DT32" s="166">
        <v>1.0900000000000001</v>
      </c>
      <c r="DU32" s="166">
        <v>0.22</v>
      </c>
      <c r="DV32" s="166">
        <v>0.08</v>
      </c>
      <c r="DW32" s="166">
        <v>6.9000000000000006E-2</v>
      </c>
      <c r="DX32" s="166">
        <v>0.09</v>
      </c>
      <c r="DY32" s="166">
        <v>2.5999999999999999E-2</v>
      </c>
      <c r="DZ32" s="166">
        <v>1.85</v>
      </c>
      <c r="EA32" s="166">
        <v>0.26</v>
      </c>
      <c r="EB32" s="166">
        <v>3.2000000000000001E-2</v>
      </c>
      <c r="EC32" s="166">
        <v>1.9E-2</v>
      </c>
      <c r="ED32" s="166">
        <v>0.10299999999999999</v>
      </c>
      <c r="EE32" s="166">
        <v>0.02</v>
      </c>
      <c r="EF32" s="166">
        <v>123.8</v>
      </c>
      <c r="EG32" s="166">
        <v>6.5</v>
      </c>
      <c r="EH32" s="166">
        <v>13.75</v>
      </c>
      <c r="EI32" s="166">
        <v>0.59</v>
      </c>
      <c r="EJ32" s="166">
        <v>33.6</v>
      </c>
      <c r="EK32" s="166">
        <v>1.5</v>
      </c>
      <c r="EL32" s="166">
        <v>4.75</v>
      </c>
      <c r="EM32" s="166">
        <v>0.23</v>
      </c>
      <c r="EN32" s="166">
        <v>21.6</v>
      </c>
      <c r="EO32" s="166">
        <v>1.4</v>
      </c>
      <c r="EP32" s="166">
        <v>6.63</v>
      </c>
      <c r="EQ32" s="166">
        <v>0.81</v>
      </c>
      <c r="ER32" s="166">
        <v>2.19</v>
      </c>
      <c r="ES32" s="166">
        <v>0.27</v>
      </c>
      <c r="ET32" s="166">
        <v>6.28</v>
      </c>
      <c r="EU32" s="166">
        <v>0.51</v>
      </c>
      <c r="EV32" s="166">
        <v>0.97</v>
      </c>
      <c r="EW32" s="166">
        <v>0.11</v>
      </c>
      <c r="EX32" s="166">
        <v>6.23</v>
      </c>
      <c r="EY32" s="166">
        <v>0.51</v>
      </c>
      <c r="EZ32" s="166">
        <v>1.1100000000000001</v>
      </c>
      <c r="FA32" s="166">
        <v>0.11</v>
      </c>
      <c r="FB32" s="166">
        <v>2.57</v>
      </c>
      <c r="FC32" s="166">
        <v>0.3</v>
      </c>
      <c r="FD32" s="166">
        <v>0.374</v>
      </c>
      <c r="FE32" s="166">
        <v>7.4999999999999997E-2</v>
      </c>
      <c r="FF32" s="166">
        <v>2.64</v>
      </c>
      <c r="FG32" s="166">
        <v>0.36</v>
      </c>
      <c r="FH32" s="166">
        <v>0.378</v>
      </c>
      <c r="FI32" s="166">
        <v>8.1000000000000003E-2</v>
      </c>
      <c r="FJ32" s="166">
        <v>4.53</v>
      </c>
      <c r="FK32" s="166">
        <v>0.75</v>
      </c>
      <c r="FL32" s="166">
        <v>1.01</v>
      </c>
      <c r="FM32" s="166">
        <v>0.14000000000000001</v>
      </c>
      <c r="FN32" s="166">
        <v>0.218</v>
      </c>
      <c r="FO32" s="166">
        <v>9.0999999999999998E-2</v>
      </c>
      <c r="FP32" s="166">
        <v>1.2E-2</v>
      </c>
      <c r="FQ32" s="166">
        <v>0.01</v>
      </c>
      <c r="FR32" s="166">
        <v>1.17</v>
      </c>
      <c r="FS32" s="166">
        <v>0.11</v>
      </c>
      <c r="FT32" s="166">
        <v>1.9E-2</v>
      </c>
      <c r="FU32" s="166">
        <v>1.4999999999999999E-2</v>
      </c>
      <c r="FV32" s="166">
        <v>1.1599999999999999</v>
      </c>
      <c r="FW32" s="166">
        <v>0.13</v>
      </c>
      <c r="FX32" s="166">
        <v>0.39800000000000002</v>
      </c>
      <c r="FY32" s="166">
        <v>8.4000000000000005E-2</v>
      </c>
      <c r="GF32">
        <v>847.788605811568</v>
      </c>
      <c r="GG32">
        <v>1103.61802272723</v>
      </c>
      <c r="GM32">
        <f t="shared" si="17"/>
        <v>0.95796500090203862</v>
      </c>
      <c r="GN32">
        <f t="shared" si="18"/>
        <v>0.94607379375591305</v>
      </c>
      <c r="GO32" s="309">
        <v>2.6456219880260212</v>
      </c>
      <c r="GP32" s="311">
        <v>3.9793953753206608E-2</v>
      </c>
      <c r="GQ32" s="310">
        <f t="shared" si="19"/>
        <v>1.5041435977366549E-2</v>
      </c>
    </row>
    <row r="33" spans="1:199" x14ac:dyDescent="0.35">
      <c r="A33" s="162" t="s">
        <v>529</v>
      </c>
      <c r="B33" s="162" t="s">
        <v>451</v>
      </c>
      <c r="D33" s="154">
        <v>2.7968000000000002</v>
      </c>
      <c r="E33" s="154">
        <v>13.7149</v>
      </c>
      <c r="F33" s="154">
        <v>0.3201</v>
      </c>
      <c r="G33" s="154">
        <v>10.004</v>
      </c>
      <c r="H33" s="154">
        <v>0.67390000000000005</v>
      </c>
      <c r="I33" s="154">
        <v>3.4649999999999999</v>
      </c>
      <c r="J33" s="154">
        <v>50.825899999999997</v>
      </c>
      <c r="K33" s="154">
        <v>4.5658000000000003</v>
      </c>
      <c r="L33" s="154">
        <v>10.724299999999999</v>
      </c>
      <c r="M33" s="154">
        <v>0.18240000000000001</v>
      </c>
      <c r="N33" s="154">
        <v>1413.8221000000001</v>
      </c>
      <c r="O33" s="154">
        <v>173</v>
      </c>
      <c r="P33" s="154">
        <v>0.47577603366290699</v>
      </c>
      <c r="Q33" s="154">
        <v>268.11575699189598</v>
      </c>
      <c r="R33" s="154">
        <v>366.37528694721499</v>
      </c>
      <c r="T33" s="155">
        <v>4.51</v>
      </c>
      <c r="U33" s="155">
        <v>2.7309999999999999</v>
      </c>
      <c r="V33" s="155">
        <v>13.391999999999999</v>
      </c>
      <c r="W33" s="155">
        <v>0.313</v>
      </c>
      <c r="X33" s="155">
        <v>9.7690000000000001</v>
      </c>
      <c r="Y33" s="155">
        <v>0.65800000000000003</v>
      </c>
      <c r="Z33" s="155">
        <v>3.383</v>
      </c>
      <c r="AA33" s="155">
        <v>51.307000000000002</v>
      </c>
      <c r="AB33" s="155">
        <v>6.1340000000000003</v>
      </c>
      <c r="AC33" s="155">
        <v>11.497</v>
      </c>
      <c r="AD33" s="155">
        <v>0.17799999999999999</v>
      </c>
      <c r="AE33" s="155">
        <f t="shared" si="13"/>
        <v>1352.810353076261</v>
      </c>
      <c r="AF33" s="155">
        <f t="shared" si="14"/>
        <v>165.53439862214145</v>
      </c>
      <c r="AG33" s="155">
        <f t="shared" si="15"/>
        <v>0.95684623481006614</v>
      </c>
      <c r="AI33" s="157" t="str">
        <f t="shared" si="0"/>
        <v>LLD_LL1_75</v>
      </c>
      <c r="AJ33" s="157">
        <f t="shared" si="1"/>
        <v>51.307000000000002</v>
      </c>
      <c r="AK33" s="157">
        <f t="shared" si="2"/>
        <v>3.383</v>
      </c>
      <c r="AL33" s="157">
        <f t="shared" si="3"/>
        <v>13.391999999999999</v>
      </c>
      <c r="AM33" s="157">
        <f t="shared" si="4"/>
        <v>9.7724499999999992</v>
      </c>
      <c r="AN33" s="157">
        <f t="shared" si="5"/>
        <v>1.91616647505</v>
      </c>
      <c r="AO33" s="157">
        <f t="shared" si="6"/>
        <v>0.17799999999999999</v>
      </c>
      <c r="AP33" s="157">
        <f t="shared" si="7"/>
        <v>6.1340000000000003</v>
      </c>
      <c r="AQ33" s="157">
        <f t="shared" si="8"/>
        <v>9.7690000000000001</v>
      </c>
      <c r="AR33" s="157">
        <f t="shared" si="9"/>
        <v>2.7309999999999999</v>
      </c>
      <c r="AS33" s="157">
        <f t="shared" si="10"/>
        <v>0.65800000000000003</v>
      </c>
      <c r="AT33" s="157">
        <f t="shared" si="11"/>
        <v>0.313</v>
      </c>
      <c r="AU33" s="157">
        <v>0.45524450642322001</v>
      </c>
      <c r="AV33" s="157">
        <f t="shared" si="16"/>
        <v>2.5654555257094633E-2</v>
      </c>
      <c r="AW33" s="157">
        <f t="shared" si="12"/>
        <v>1137.2934</v>
      </c>
      <c r="AX33" s="157">
        <v>410</v>
      </c>
      <c r="AY33" s="157">
        <v>0.1020596030280104</v>
      </c>
      <c r="BA33" s="164">
        <v>41.026499999999999</v>
      </c>
      <c r="BB33" s="164">
        <v>40.023400000000002</v>
      </c>
      <c r="BC33" s="164">
        <v>20.475850000000001</v>
      </c>
      <c r="BD33" s="164">
        <v>2.5350000000000001E-2</v>
      </c>
      <c r="BE33" s="164">
        <v>0.24504999999999999</v>
      </c>
      <c r="BF33" s="164">
        <v>0.30345</v>
      </c>
      <c r="BG33" s="164">
        <v>0.17695</v>
      </c>
      <c r="BL33" s="164">
        <v>102.2765</v>
      </c>
      <c r="BM33" s="164">
        <v>0.78125732090078603</v>
      </c>
      <c r="BO33" s="166" t="s">
        <v>508</v>
      </c>
      <c r="BP33" s="166">
        <v>50</v>
      </c>
      <c r="BQ33" s="166" t="s">
        <v>453</v>
      </c>
      <c r="BR33" s="166">
        <v>16</v>
      </c>
      <c r="BS33" s="166" t="s">
        <v>530</v>
      </c>
      <c r="BT33" s="166" t="s">
        <v>486</v>
      </c>
      <c r="BU33" s="166">
        <v>0.70647280092592601</v>
      </c>
      <c r="BV33" s="166">
        <v>21.911000000000001</v>
      </c>
      <c r="BW33" s="166">
        <v>34</v>
      </c>
      <c r="BX33" s="166" t="s">
        <v>456</v>
      </c>
      <c r="BY33" s="166">
        <v>1</v>
      </c>
      <c r="BZ33" s="166">
        <v>318000</v>
      </c>
      <c r="CA33" s="166">
        <v>14000</v>
      </c>
      <c r="CB33" s="166">
        <v>10</v>
      </c>
      <c r="CC33" s="166">
        <v>1</v>
      </c>
      <c r="CD33" s="166">
        <v>5.68</v>
      </c>
      <c r="CE33" s="166">
        <v>0.3</v>
      </c>
      <c r="CF33" s="166">
        <v>1.19</v>
      </c>
      <c r="CG33" s="166">
        <v>0.42</v>
      </c>
      <c r="CH33" s="166">
        <v>2.79</v>
      </c>
      <c r="CI33" s="166">
        <v>0.1</v>
      </c>
      <c r="CJ33" s="166">
        <v>5790</v>
      </c>
      <c r="CK33" s="166">
        <v>170</v>
      </c>
      <c r="CL33" s="166">
        <v>30</v>
      </c>
      <c r="CM33" s="166">
        <v>1.2</v>
      </c>
      <c r="CN33" s="166">
        <v>20830</v>
      </c>
      <c r="CO33" s="166">
        <v>760</v>
      </c>
      <c r="CP33" s="166">
        <v>368</v>
      </c>
      <c r="CQ33" s="166">
        <v>14</v>
      </c>
      <c r="CR33" s="166">
        <v>85</v>
      </c>
      <c r="CS33" s="166">
        <v>4.2</v>
      </c>
      <c r="CT33" s="166">
        <v>1242</v>
      </c>
      <c r="CU33" s="166">
        <v>45</v>
      </c>
      <c r="CV33" s="166">
        <v>65100</v>
      </c>
      <c r="CW33" s="166">
        <v>2400</v>
      </c>
      <c r="CX33" s="166">
        <v>36.1</v>
      </c>
      <c r="CY33" s="166">
        <v>1.7</v>
      </c>
      <c r="CZ33" s="166">
        <v>44.9</v>
      </c>
      <c r="DA33" s="166">
        <v>2.2000000000000002</v>
      </c>
      <c r="DB33" s="166">
        <v>177.4</v>
      </c>
      <c r="DC33" s="166">
        <v>6.2</v>
      </c>
      <c r="DD33" s="166">
        <v>124</v>
      </c>
      <c r="DE33" s="166">
        <v>5.5</v>
      </c>
      <c r="DF33" s="166">
        <v>23.4</v>
      </c>
      <c r="DG33" s="166">
        <v>1.2</v>
      </c>
      <c r="DH33" s="166">
        <v>1.77</v>
      </c>
      <c r="DI33" s="166">
        <v>0.27</v>
      </c>
      <c r="DJ33" s="166">
        <v>13.01</v>
      </c>
      <c r="DK33" s="166">
        <v>0.63</v>
      </c>
      <c r="DL33" s="166">
        <v>383</v>
      </c>
      <c r="DM33" s="166">
        <v>13</v>
      </c>
      <c r="DN33" s="166">
        <v>29.34</v>
      </c>
      <c r="DO33" s="166">
        <v>0.89</v>
      </c>
      <c r="DP33" s="166">
        <v>199.1</v>
      </c>
      <c r="DQ33" s="166">
        <v>6.6</v>
      </c>
      <c r="DR33" s="166">
        <v>20.399999999999999</v>
      </c>
      <c r="DS33" s="166">
        <v>0.84</v>
      </c>
      <c r="DT33" s="166">
        <v>0.93</v>
      </c>
      <c r="DU33" s="166">
        <v>0.17</v>
      </c>
      <c r="DV33" s="166">
        <v>0.2</v>
      </c>
      <c r="DW33" s="166">
        <v>0.14000000000000001</v>
      </c>
      <c r="DX33" s="166">
        <v>0.109</v>
      </c>
      <c r="DY33" s="166">
        <v>2.8000000000000001E-2</v>
      </c>
      <c r="DZ33" s="166">
        <v>2.4500000000000002</v>
      </c>
      <c r="EA33" s="166">
        <v>0.21</v>
      </c>
      <c r="ED33" s="166">
        <v>0.11899999999999999</v>
      </c>
      <c r="EE33" s="166">
        <v>1.6E-2</v>
      </c>
      <c r="EF33" s="166">
        <v>164.5</v>
      </c>
      <c r="EG33" s="166">
        <v>7.2</v>
      </c>
      <c r="EH33" s="166">
        <v>17.72</v>
      </c>
      <c r="EI33" s="166">
        <v>0.93</v>
      </c>
      <c r="EJ33" s="166">
        <v>42.3</v>
      </c>
      <c r="EK33" s="166">
        <v>1.8</v>
      </c>
      <c r="EL33" s="166">
        <v>6.01</v>
      </c>
      <c r="EM33" s="166">
        <v>0.31</v>
      </c>
      <c r="EN33" s="166">
        <v>28.8</v>
      </c>
      <c r="EO33" s="166">
        <v>1.6</v>
      </c>
      <c r="EP33" s="166">
        <v>6.94</v>
      </c>
      <c r="EQ33" s="166">
        <v>0.55000000000000004</v>
      </c>
      <c r="ER33" s="166">
        <v>2.4500000000000002</v>
      </c>
      <c r="ES33" s="166">
        <v>0.22</v>
      </c>
      <c r="ET33" s="166">
        <v>7.3</v>
      </c>
      <c r="EU33" s="166">
        <v>0.5</v>
      </c>
      <c r="EV33" s="166">
        <v>1.06</v>
      </c>
      <c r="EW33" s="166">
        <v>0.11</v>
      </c>
      <c r="EX33" s="166">
        <v>6.64</v>
      </c>
      <c r="EY33" s="166">
        <v>0.46</v>
      </c>
      <c r="EZ33" s="166">
        <v>1.26</v>
      </c>
      <c r="FA33" s="166">
        <v>0.11</v>
      </c>
      <c r="FB33" s="166">
        <v>3.16</v>
      </c>
      <c r="FC33" s="166">
        <v>0.28999999999999998</v>
      </c>
      <c r="FD33" s="166">
        <v>0.42299999999999999</v>
      </c>
      <c r="FE33" s="166">
        <v>7.3999999999999996E-2</v>
      </c>
      <c r="FF33" s="166">
        <v>2.74</v>
      </c>
      <c r="FG33" s="166">
        <v>0.35</v>
      </c>
      <c r="FH33" s="166">
        <v>0.36699999999999999</v>
      </c>
      <c r="FI33" s="166">
        <v>7.0999999999999994E-2</v>
      </c>
      <c r="FJ33" s="166">
        <v>5.36</v>
      </c>
      <c r="FK33" s="166">
        <v>0.56999999999999995</v>
      </c>
      <c r="FL33" s="166">
        <v>1.27</v>
      </c>
      <c r="FM33" s="166">
        <v>0.14000000000000001</v>
      </c>
      <c r="FN33" s="166">
        <v>0.184</v>
      </c>
      <c r="FO33" s="166">
        <v>7.3999999999999996E-2</v>
      </c>
      <c r="FP33" s="166">
        <v>5.0999999999999997E-2</v>
      </c>
      <c r="FQ33" s="166">
        <v>0.02</v>
      </c>
      <c r="FR33" s="166">
        <v>1.49</v>
      </c>
      <c r="FS33" s="166">
        <v>0.17</v>
      </c>
      <c r="FT33" s="166">
        <v>2.9000000000000001E-2</v>
      </c>
      <c r="FU33" s="166">
        <v>1.4999999999999999E-2</v>
      </c>
      <c r="FV33" s="166">
        <v>1.24</v>
      </c>
      <c r="FW33" s="166">
        <v>0.14000000000000001</v>
      </c>
      <c r="FX33" s="166">
        <v>0.443</v>
      </c>
      <c r="FY33" s="166">
        <v>8.3000000000000004E-2</v>
      </c>
      <c r="GF33">
        <v>894.24181298515498</v>
      </c>
      <c r="GG33">
        <v>1087.4906147068</v>
      </c>
      <c r="GM33">
        <f t="shared" si="17"/>
        <v>0.97640599495474101</v>
      </c>
      <c r="GN33">
        <f t="shared" si="18"/>
        <v>0.95684623481006614</v>
      </c>
      <c r="GO33" s="309">
        <v>2.6586548482194821</v>
      </c>
      <c r="GP33" s="311">
        <v>3.982776533297392E-2</v>
      </c>
      <c r="GQ33" s="310">
        <f t="shared" si="19"/>
        <v>1.4980419650804551E-2</v>
      </c>
    </row>
    <row r="34" spans="1:199" x14ac:dyDescent="0.35">
      <c r="A34" s="162" t="s">
        <v>531</v>
      </c>
      <c r="B34" s="162" t="s">
        <v>451</v>
      </c>
      <c r="D34" s="154">
        <v>2.7536</v>
      </c>
      <c r="E34" s="154">
        <v>13.7606</v>
      </c>
      <c r="F34" s="154">
        <v>0.2944</v>
      </c>
      <c r="G34" s="154">
        <v>9.5709</v>
      </c>
      <c r="H34" s="154">
        <v>0.72789999999999999</v>
      </c>
      <c r="I34" s="154">
        <v>3.36</v>
      </c>
      <c r="J34" s="154">
        <v>51.805199999999999</v>
      </c>
      <c r="K34" s="154">
        <v>4.4123999999999999</v>
      </c>
      <c r="L34" s="154">
        <v>11.3733</v>
      </c>
      <c r="M34" s="154">
        <v>0.13669999999999999</v>
      </c>
      <c r="N34" s="154">
        <v>940.37937199999999</v>
      </c>
      <c r="O34" s="154">
        <v>176</v>
      </c>
      <c r="P34" s="154">
        <v>0.58091869187056</v>
      </c>
      <c r="Q34" s="154">
        <v>171.86369490067801</v>
      </c>
      <c r="R34" s="154">
        <v>428.149262874577</v>
      </c>
      <c r="T34" s="155">
        <v>4.49</v>
      </c>
      <c r="U34" s="155">
        <v>2.661</v>
      </c>
      <c r="V34" s="155">
        <v>13.3</v>
      </c>
      <c r="W34" s="155">
        <v>0.28499999999999998</v>
      </c>
      <c r="X34" s="155">
        <v>9.2509999999999994</v>
      </c>
      <c r="Y34" s="155">
        <v>0.70399999999999996</v>
      </c>
      <c r="Z34" s="155">
        <v>3.2480000000000002</v>
      </c>
      <c r="AA34" s="155">
        <v>51.731000000000002</v>
      </c>
      <c r="AB34" s="155">
        <v>5.8979999999999997</v>
      </c>
      <c r="AC34" s="155">
        <v>12.052</v>
      </c>
      <c r="AD34" s="155">
        <v>0.13200000000000001</v>
      </c>
      <c r="AE34" s="155">
        <f t="shared" si="13"/>
        <v>899.97068810412475</v>
      </c>
      <c r="AF34" s="155">
        <f t="shared" si="14"/>
        <v>168.43717102115036</v>
      </c>
      <c r="AG34" s="155">
        <f t="shared" si="15"/>
        <v>0.95702938080199063</v>
      </c>
      <c r="AI34" s="157" t="str">
        <f t="shared" si="0"/>
        <v>LLD_LL1_82</v>
      </c>
      <c r="AJ34" s="157">
        <f t="shared" si="1"/>
        <v>51.731000000000002</v>
      </c>
      <c r="AK34" s="157">
        <f t="shared" si="2"/>
        <v>3.2480000000000002</v>
      </c>
      <c r="AL34" s="157">
        <f t="shared" si="3"/>
        <v>13.3</v>
      </c>
      <c r="AM34" s="157">
        <f t="shared" si="4"/>
        <v>10.244199999999999</v>
      </c>
      <c r="AN34" s="157">
        <f t="shared" si="5"/>
        <v>2.0086664657999997</v>
      </c>
      <c r="AO34" s="157">
        <f t="shared" si="6"/>
        <v>0.13200000000000001</v>
      </c>
      <c r="AP34" s="157">
        <f t="shared" si="7"/>
        <v>5.8979999999999997</v>
      </c>
      <c r="AQ34" s="157">
        <f t="shared" si="8"/>
        <v>9.2509999999999994</v>
      </c>
      <c r="AR34" s="157">
        <f t="shared" si="9"/>
        <v>2.661</v>
      </c>
      <c r="AS34" s="157">
        <f t="shared" si="10"/>
        <v>0.70399999999999996</v>
      </c>
      <c r="AT34" s="157">
        <f t="shared" si="11"/>
        <v>0.28499999999999998</v>
      </c>
      <c r="AU34" s="157">
        <v>0.55595625597718401</v>
      </c>
      <c r="AV34" s="157">
        <f t="shared" si="16"/>
        <v>1.6447860551313812E-2</v>
      </c>
      <c r="AW34" s="157">
        <f t="shared" si="12"/>
        <v>1132.5498</v>
      </c>
      <c r="AX34" s="157">
        <v>280</v>
      </c>
      <c r="AY34" s="157">
        <v>0.20620113993731251</v>
      </c>
      <c r="BA34" s="164">
        <v>39.601500000000001</v>
      </c>
      <c r="BB34" s="164">
        <v>39.062399999999997</v>
      </c>
      <c r="BC34" s="164">
        <v>21.64</v>
      </c>
      <c r="BD34" s="164">
        <v>2.75E-2</v>
      </c>
      <c r="BE34" s="164">
        <v>0.2422</v>
      </c>
      <c r="BF34" s="164">
        <v>0.29925000000000002</v>
      </c>
      <c r="BG34" s="164">
        <v>0.2145</v>
      </c>
      <c r="BL34" s="164">
        <v>101.0874</v>
      </c>
      <c r="BM34" s="164">
        <v>0.76537187267804796</v>
      </c>
      <c r="BO34" s="166" t="s">
        <v>484</v>
      </c>
      <c r="BP34" s="166">
        <v>50</v>
      </c>
      <c r="BQ34" s="166" t="s">
        <v>453</v>
      </c>
      <c r="BR34" s="166">
        <v>8</v>
      </c>
      <c r="BS34" s="166" t="s">
        <v>532</v>
      </c>
      <c r="BT34" s="166" t="s">
        <v>486</v>
      </c>
      <c r="BU34" s="166">
        <v>1.3768518518518499E-2</v>
      </c>
      <c r="BV34" s="166">
        <v>21.085000000000001</v>
      </c>
      <c r="BW34" s="166">
        <v>33</v>
      </c>
      <c r="BX34" s="166" t="s">
        <v>456</v>
      </c>
      <c r="BY34" s="166">
        <v>1</v>
      </c>
      <c r="BZ34" s="166">
        <v>293000</v>
      </c>
      <c r="CA34" s="166">
        <v>14000</v>
      </c>
      <c r="CB34" s="166">
        <v>9.6</v>
      </c>
      <c r="CC34" s="166">
        <v>1</v>
      </c>
      <c r="CD34" s="166">
        <v>9.3800000000000008</v>
      </c>
      <c r="CE34" s="166">
        <v>0.52</v>
      </c>
      <c r="CF34" s="166">
        <v>0.56000000000000005</v>
      </c>
      <c r="CG34" s="166">
        <v>0.33</v>
      </c>
      <c r="CH34" s="166">
        <v>2.89</v>
      </c>
      <c r="CI34" s="166">
        <v>0.1</v>
      </c>
      <c r="CJ34" s="166">
        <v>5880</v>
      </c>
      <c r="CK34" s="166">
        <v>180</v>
      </c>
      <c r="CL34" s="166">
        <v>32.19</v>
      </c>
      <c r="CM34" s="166">
        <v>0.68</v>
      </c>
      <c r="CN34" s="166">
        <v>21440</v>
      </c>
      <c r="CO34" s="166">
        <v>860</v>
      </c>
      <c r="CP34" s="166">
        <v>394</v>
      </c>
      <c r="CQ34" s="166">
        <v>18</v>
      </c>
      <c r="CR34" s="166">
        <v>84.2</v>
      </c>
      <c r="CS34" s="166">
        <v>4</v>
      </c>
      <c r="CT34" s="166">
        <v>1378</v>
      </c>
      <c r="CU34" s="166">
        <v>59</v>
      </c>
      <c r="CV34" s="166">
        <v>92200</v>
      </c>
      <c r="CW34" s="166">
        <v>4000</v>
      </c>
      <c r="CX34" s="166">
        <v>37.799999999999997</v>
      </c>
      <c r="CY34" s="166">
        <v>1.5</v>
      </c>
      <c r="CZ34" s="166">
        <v>54.3</v>
      </c>
      <c r="DA34" s="166">
        <v>3.1</v>
      </c>
      <c r="DB34" s="166">
        <v>146</v>
      </c>
      <c r="DC34" s="166">
        <v>6.4</v>
      </c>
      <c r="DD34" s="166">
        <v>143.5</v>
      </c>
      <c r="DE34" s="166">
        <v>6.6</v>
      </c>
      <c r="DF34" s="166">
        <v>24.08</v>
      </c>
      <c r="DG34" s="166">
        <v>0.98</v>
      </c>
      <c r="DH34" s="166">
        <v>1.94</v>
      </c>
      <c r="DI34" s="166">
        <v>0.32</v>
      </c>
      <c r="DJ34" s="166">
        <v>12.4</v>
      </c>
      <c r="DK34" s="166">
        <v>0.48</v>
      </c>
      <c r="DL34" s="166">
        <v>372</v>
      </c>
      <c r="DM34" s="166">
        <v>14</v>
      </c>
      <c r="DN34" s="166">
        <v>31.7</v>
      </c>
      <c r="DO34" s="166">
        <v>1.4</v>
      </c>
      <c r="DP34" s="166">
        <v>192.6</v>
      </c>
      <c r="DQ34" s="166">
        <v>7.6</v>
      </c>
      <c r="DR34" s="166">
        <v>18.62</v>
      </c>
      <c r="DS34" s="166">
        <v>0.81</v>
      </c>
      <c r="DT34" s="166">
        <v>1.01</v>
      </c>
      <c r="DU34" s="166">
        <v>0.22</v>
      </c>
      <c r="DX34" s="166">
        <v>0.128</v>
      </c>
      <c r="DY34" s="166">
        <v>2.3E-2</v>
      </c>
      <c r="DZ34" s="166">
        <v>2.12</v>
      </c>
      <c r="EA34" s="166">
        <v>0.24</v>
      </c>
      <c r="EB34" s="166">
        <v>7.9000000000000001E-2</v>
      </c>
      <c r="EC34" s="166">
        <v>2.9000000000000001E-2</v>
      </c>
      <c r="ED34" s="166">
        <v>0.10299999999999999</v>
      </c>
      <c r="EE34" s="166">
        <v>1.7000000000000001E-2</v>
      </c>
      <c r="EF34" s="166">
        <v>152.5</v>
      </c>
      <c r="EG34" s="166">
        <v>7</v>
      </c>
      <c r="EH34" s="166">
        <v>16.739999999999998</v>
      </c>
      <c r="EI34" s="166">
        <v>0.6</v>
      </c>
      <c r="EJ34" s="166">
        <v>40.1</v>
      </c>
      <c r="EK34" s="166">
        <v>1.4</v>
      </c>
      <c r="EL34" s="166">
        <v>5.61</v>
      </c>
      <c r="EM34" s="166">
        <v>0.25</v>
      </c>
      <c r="EN34" s="166">
        <v>27</v>
      </c>
      <c r="EO34" s="166">
        <v>1</v>
      </c>
      <c r="EP34" s="166">
        <v>7.54</v>
      </c>
      <c r="EQ34" s="166">
        <v>0.55000000000000004</v>
      </c>
      <c r="ER34" s="166">
        <v>2.4</v>
      </c>
      <c r="ES34" s="166">
        <v>0.17</v>
      </c>
      <c r="ET34" s="166">
        <v>7.64</v>
      </c>
      <c r="EU34" s="166">
        <v>0.51</v>
      </c>
      <c r="EV34" s="166">
        <v>1.032</v>
      </c>
      <c r="EW34" s="166">
        <v>7.0000000000000007E-2</v>
      </c>
      <c r="EX34" s="166">
        <v>6.35</v>
      </c>
      <c r="EY34" s="166">
        <v>0.26</v>
      </c>
      <c r="EZ34" s="166">
        <v>1.2150000000000001</v>
      </c>
      <c r="FA34" s="166">
        <v>8.4000000000000005E-2</v>
      </c>
      <c r="FB34" s="166">
        <v>3.21</v>
      </c>
      <c r="FC34" s="166">
        <v>0.21</v>
      </c>
      <c r="FD34" s="166">
        <v>0.44600000000000001</v>
      </c>
      <c r="FE34" s="166">
        <v>5.7000000000000002E-2</v>
      </c>
      <c r="FF34" s="166">
        <v>2.78</v>
      </c>
      <c r="FG34" s="166">
        <v>0.26</v>
      </c>
      <c r="FH34" s="166">
        <v>0.34799999999999998</v>
      </c>
      <c r="FI34" s="166">
        <v>3.9E-2</v>
      </c>
      <c r="FJ34" s="166">
        <v>5.05</v>
      </c>
      <c r="FK34" s="166">
        <v>0.45</v>
      </c>
      <c r="FL34" s="166">
        <v>1.19</v>
      </c>
      <c r="FM34" s="166">
        <v>9.0999999999999998E-2</v>
      </c>
      <c r="FN34" s="166">
        <v>0.24</v>
      </c>
      <c r="FO34" s="166">
        <v>4.8000000000000001E-2</v>
      </c>
      <c r="FP34" s="166">
        <v>0.02</v>
      </c>
      <c r="FQ34" s="166">
        <v>9.7999999999999997E-3</v>
      </c>
      <c r="FR34" s="166">
        <v>1.371</v>
      </c>
      <c r="FS34" s="166">
        <v>9.6000000000000002E-2</v>
      </c>
      <c r="FT34" s="166">
        <v>1.6299999999999999E-2</v>
      </c>
      <c r="FU34" s="166">
        <v>9.7000000000000003E-3</v>
      </c>
      <c r="FV34" s="166">
        <v>1.278</v>
      </c>
      <c r="FW34" s="166">
        <v>9.8000000000000004E-2</v>
      </c>
      <c r="FX34" s="166">
        <v>0.47899999999999998</v>
      </c>
      <c r="FY34" s="166">
        <v>6.3E-2</v>
      </c>
      <c r="GF34">
        <v>885.58478302556705</v>
      </c>
      <c r="GG34">
        <v>1074.5701793415899</v>
      </c>
      <c r="GM34">
        <f t="shared" si="17"/>
        <v>0.96716581948069791</v>
      </c>
      <c r="GN34">
        <f t="shared" si="18"/>
        <v>0.95702938080199063</v>
      </c>
      <c r="GO34" s="309">
        <v>2.6498628897090599</v>
      </c>
      <c r="GP34" s="311">
        <v>3.9561026793468457E-2</v>
      </c>
      <c r="GQ34" s="310">
        <f t="shared" si="19"/>
        <v>1.4929461802384815E-2</v>
      </c>
    </row>
    <row r="35" spans="1:199" x14ac:dyDescent="0.35">
      <c r="A35" s="162" t="s">
        <v>533</v>
      </c>
      <c r="B35" s="162" t="s">
        <v>451</v>
      </c>
      <c r="D35" s="154">
        <v>2.7336999999999998</v>
      </c>
      <c r="E35" s="154">
        <v>13.908799999999999</v>
      </c>
      <c r="F35" s="154">
        <v>0.3085</v>
      </c>
      <c r="G35" s="154">
        <v>10.152100000000001</v>
      </c>
      <c r="H35" s="154">
        <v>0.61460000000000004</v>
      </c>
      <c r="I35" s="154">
        <v>2.7381000000000002</v>
      </c>
      <c r="J35" s="154">
        <v>51.467199999999998</v>
      </c>
      <c r="K35" s="154">
        <v>4.2417999999999996</v>
      </c>
      <c r="L35" s="154">
        <v>11.557600000000001</v>
      </c>
      <c r="M35" s="154">
        <v>0.1527</v>
      </c>
      <c r="N35" s="154">
        <v>1209.130688</v>
      </c>
      <c r="O35" s="154">
        <v>203</v>
      </c>
      <c r="P35" s="154">
        <v>0.58171853048038802</v>
      </c>
      <c r="Q35" s="154">
        <v>218.438305986215</v>
      </c>
      <c r="R35" s="154">
        <v>493.98442294105598</v>
      </c>
      <c r="T35" s="155">
        <v>4.53</v>
      </c>
      <c r="U35" s="155">
        <v>2.649</v>
      </c>
      <c r="V35" s="155">
        <v>13.478</v>
      </c>
      <c r="W35" s="155">
        <v>0.29899999999999999</v>
      </c>
      <c r="X35" s="155">
        <v>9.8369999999999997</v>
      </c>
      <c r="Y35" s="155">
        <v>0.59599999999999997</v>
      </c>
      <c r="Z35" s="155">
        <v>2.653</v>
      </c>
      <c r="AA35" s="155">
        <v>51.542000000000002</v>
      </c>
      <c r="AB35" s="155">
        <v>5.7110000000000003</v>
      </c>
      <c r="AC35" s="155">
        <v>12.339</v>
      </c>
      <c r="AD35" s="155">
        <v>0.14799999999999999</v>
      </c>
      <c r="AE35" s="155">
        <f t="shared" si="13"/>
        <v>1156.7307835071272</v>
      </c>
      <c r="AF35" s="155">
        <f t="shared" si="14"/>
        <v>194.2026212570554</v>
      </c>
      <c r="AG35" s="155">
        <f t="shared" si="15"/>
        <v>0.9566631589017508</v>
      </c>
      <c r="AI35" s="157" t="str">
        <f t="shared" si="0"/>
        <v>LLD_LL1_102</v>
      </c>
      <c r="AJ35" s="157">
        <f t="shared" si="1"/>
        <v>51.542000000000002</v>
      </c>
      <c r="AK35" s="157">
        <f t="shared" si="2"/>
        <v>2.653</v>
      </c>
      <c r="AL35" s="157">
        <f t="shared" si="3"/>
        <v>13.478</v>
      </c>
      <c r="AM35" s="157">
        <f t="shared" si="4"/>
        <v>10.488149999999999</v>
      </c>
      <c r="AN35" s="157">
        <f t="shared" si="5"/>
        <v>2.0564997943499996</v>
      </c>
      <c r="AO35" s="157">
        <f t="shared" si="6"/>
        <v>0.14799999999999999</v>
      </c>
      <c r="AP35" s="157">
        <f t="shared" si="7"/>
        <v>5.7110000000000003</v>
      </c>
      <c r="AQ35" s="157">
        <f t="shared" si="8"/>
        <v>9.8369999999999997</v>
      </c>
      <c r="AR35" s="157">
        <f t="shared" si="9"/>
        <v>2.649</v>
      </c>
      <c r="AS35" s="157">
        <f t="shared" si="10"/>
        <v>0.59599999999999997</v>
      </c>
      <c r="AT35" s="157">
        <f t="shared" si="11"/>
        <v>0.29899999999999999</v>
      </c>
      <c r="AU35" s="157">
        <v>0.55650868696105305</v>
      </c>
      <c r="AV35" s="157">
        <f t="shared" si="16"/>
        <v>2.0897187982991967E-2</v>
      </c>
      <c r="AW35" s="157">
        <f t="shared" si="12"/>
        <v>1128.7910999999999</v>
      </c>
      <c r="AX35" s="157">
        <v>360</v>
      </c>
      <c r="AY35" s="157">
        <v>0.16148270698898021</v>
      </c>
      <c r="BA35" s="164">
        <v>39.048650000000002</v>
      </c>
      <c r="BB35" s="164">
        <v>39.226300000000002</v>
      </c>
      <c r="BC35" s="164">
        <v>22.540400000000002</v>
      </c>
      <c r="BD35" s="164">
        <v>2.7E-2</v>
      </c>
      <c r="BE35" s="164">
        <v>0.23705000000000001</v>
      </c>
      <c r="BF35" s="164">
        <v>0.30995</v>
      </c>
      <c r="BG35" s="164">
        <v>0.21575</v>
      </c>
      <c r="BL35" s="164">
        <v>101.60514999999999</v>
      </c>
      <c r="BM35" s="164">
        <v>0.75538379902492803</v>
      </c>
      <c r="BO35" s="166" t="s">
        <v>534</v>
      </c>
      <c r="BP35" s="166">
        <v>30</v>
      </c>
      <c r="BQ35" s="166" t="s">
        <v>453</v>
      </c>
      <c r="BR35" s="166" t="s">
        <v>535</v>
      </c>
      <c r="BS35" s="166" t="s">
        <v>536</v>
      </c>
      <c r="BT35" s="166" t="s">
        <v>455</v>
      </c>
      <c r="BU35" s="166">
        <v>2.9828703703703701E-2</v>
      </c>
      <c r="BV35" s="166">
        <v>6.8231000000000002</v>
      </c>
      <c r="BW35" s="166">
        <v>11</v>
      </c>
      <c r="BX35" s="166" t="s">
        <v>456</v>
      </c>
      <c r="BY35" s="166">
        <v>1</v>
      </c>
      <c r="BZ35" s="166">
        <v>165000</v>
      </c>
      <c r="CA35" s="166">
        <v>23000</v>
      </c>
      <c r="CB35" s="166">
        <v>10.199999999999999</v>
      </c>
      <c r="CC35" s="166">
        <v>1</v>
      </c>
      <c r="CD35" s="166">
        <v>8.6</v>
      </c>
      <c r="CE35" s="166">
        <v>1.6</v>
      </c>
      <c r="CF35" s="166">
        <v>1</v>
      </c>
      <c r="CG35" s="166">
        <v>1.1000000000000001</v>
      </c>
      <c r="CH35" s="166">
        <v>2.7</v>
      </c>
      <c r="CI35" s="166">
        <v>0.72</v>
      </c>
      <c r="CJ35" s="166">
        <v>4710</v>
      </c>
      <c r="CK35" s="166">
        <v>330</v>
      </c>
      <c r="CL35" s="166">
        <v>27.6</v>
      </c>
      <c r="CM35" s="166">
        <v>1.9</v>
      </c>
      <c r="CN35" s="166">
        <v>15700</v>
      </c>
      <c r="CO35" s="166">
        <v>1900</v>
      </c>
      <c r="CP35" s="166">
        <v>390</v>
      </c>
      <c r="CQ35" s="166">
        <v>56</v>
      </c>
      <c r="CR35" s="166">
        <v>59</v>
      </c>
      <c r="CS35" s="166">
        <v>11</v>
      </c>
      <c r="CT35" s="166">
        <v>1310</v>
      </c>
      <c r="CU35" s="166">
        <v>260</v>
      </c>
      <c r="CV35" s="166">
        <v>89000</v>
      </c>
      <c r="CW35" s="166">
        <v>21000</v>
      </c>
      <c r="CX35" s="166">
        <v>37.9</v>
      </c>
      <c r="CY35" s="166">
        <v>9.5</v>
      </c>
      <c r="CZ35" s="166">
        <v>61</v>
      </c>
      <c r="DA35" s="166">
        <v>14</v>
      </c>
      <c r="DB35" s="166">
        <v>128</v>
      </c>
      <c r="DC35" s="166">
        <v>27</v>
      </c>
      <c r="DD35" s="166">
        <v>172</v>
      </c>
      <c r="DE35" s="166">
        <v>30</v>
      </c>
      <c r="DF35" s="166">
        <v>27.1</v>
      </c>
      <c r="DG35" s="166">
        <v>4.4000000000000004</v>
      </c>
      <c r="DH35" s="166">
        <v>1.55</v>
      </c>
      <c r="DI35" s="166">
        <v>0.94</v>
      </c>
      <c r="DJ35" s="166">
        <v>12</v>
      </c>
      <c r="DK35" s="166">
        <v>1.3</v>
      </c>
      <c r="DL35" s="166">
        <v>383</v>
      </c>
      <c r="DM35" s="166">
        <v>36</v>
      </c>
      <c r="DN35" s="166">
        <v>30.1</v>
      </c>
      <c r="DO35" s="166">
        <v>3.5</v>
      </c>
      <c r="DP35" s="166">
        <v>151</v>
      </c>
      <c r="DQ35" s="166">
        <v>22</v>
      </c>
      <c r="DR35" s="166">
        <v>18.7</v>
      </c>
      <c r="DS35" s="166">
        <v>3.5</v>
      </c>
      <c r="DT35" s="166">
        <v>0.87</v>
      </c>
      <c r="DU35" s="166">
        <v>0.35</v>
      </c>
      <c r="DV35" s="166">
        <v>0.55000000000000004</v>
      </c>
      <c r="DW35" s="166">
        <v>0.49</v>
      </c>
      <c r="DX35" s="166">
        <v>0.127</v>
      </c>
      <c r="DY35" s="166">
        <v>5.2999999999999999E-2</v>
      </c>
      <c r="DZ35" s="166">
        <v>1.36</v>
      </c>
      <c r="EA35" s="166">
        <v>0.45</v>
      </c>
      <c r="ED35" s="166">
        <v>0.10299999999999999</v>
      </c>
      <c r="EE35" s="166">
        <v>5.6000000000000001E-2</v>
      </c>
      <c r="EF35" s="166">
        <v>146</v>
      </c>
      <c r="EG35" s="166">
        <v>34</v>
      </c>
      <c r="EH35" s="166">
        <v>13.7</v>
      </c>
      <c r="EI35" s="166">
        <v>3.2</v>
      </c>
      <c r="EJ35" s="166">
        <v>35.1</v>
      </c>
      <c r="EK35" s="166">
        <v>5.9</v>
      </c>
      <c r="EL35" s="166">
        <v>5.01</v>
      </c>
      <c r="EM35" s="166">
        <v>0.75</v>
      </c>
      <c r="EN35" s="166">
        <v>22.3</v>
      </c>
      <c r="EO35" s="166">
        <v>3.6</v>
      </c>
      <c r="EP35" s="166">
        <v>6.8</v>
      </c>
      <c r="EQ35" s="166">
        <v>1</v>
      </c>
      <c r="ER35" s="166">
        <v>2.14</v>
      </c>
      <c r="ES35" s="166">
        <v>0.34</v>
      </c>
      <c r="ET35" s="166">
        <v>7</v>
      </c>
      <c r="EU35" s="166">
        <v>1.9</v>
      </c>
      <c r="EV35" s="166">
        <v>1.18</v>
      </c>
      <c r="EW35" s="166">
        <v>0.34</v>
      </c>
      <c r="EX35" s="166">
        <v>6</v>
      </c>
      <c r="EY35" s="166">
        <v>1.9</v>
      </c>
      <c r="EZ35" s="166">
        <v>1.25</v>
      </c>
      <c r="FA35" s="166">
        <v>0.3</v>
      </c>
      <c r="FB35" s="166">
        <v>3.07</v>
      </c>
      <c r="FC35" s="166">
        <v>0.81</v>
      </c>
      <c r="FD35" s="166">
        <v>0.49</v>
      </c>
      <c r="FE35" s="166">
        <v>0.26</v>
      </c>
      <c r="FF35" s="166">
        <v>2.78</v>
      </c>
      <c r="FG35" s="166">
        <v>0.6</v>
      </c>
      <c r="FH35" s="166">
        <v>0.4</v>
      </c>
      <c r="FI35" s="166">
        <v>0.1</v>
      </c>
      <c r="FJ35" s="166">
        <v>3.83</v>
      </c>
      <c r="FK35" s="166">
        <v>0.76</v>
      </c>
      <c r="FL35" s="166">
        <v>1.48</v>
      </c>
      <c r="FM35" s="166">
        <v>0.91</v>
      </c>
      <c r="FN35" s="166">
        <v>0.25</v>
      </c>
      <c r="FO35" s="166">
        <v>0.19</v>
      </c>
      <c r="FR35" s="166">
        <v>1.27</v>
      </c>
      <c r="FS35" s="166">
        <v>0.39</v>
      </c>
      <c r="FT35" s="166">
        <v>4.5999999999999999E-2</v>
      </c>
      <c r="FU35" s="166">
        <v>3.3000000000000002E-2</v>
      </c>
      <c r="FV35" s="166">
        <v>1.28</v>
      </c>
      <c r="FW35" s="166">
        <v>0.41</v>
      </c>
      <c r="FX35" s="166">
        <v>0.33900000000000002</v>
      </c>
      <c r="FY35" s="166">
        <v>9.4E-2</v>
      </c>
      <c r="GF35">
        <v>906.91897813400101</v>
      </c>
      <c r="GG35">
        <v>1131.0765212412</v>
      </c>
      <c r="GM35">
        <f t="shared" si="17"/>
        <v>0.96973641392775778</v>
      </c>
      <c r="GN35">
        <f t="shared" si="18"/>
        <v>0.9566631589017508</v>
      </c>
      <c r="GO35" s="309">
        <v>2.657319075181892</v>
      </c>
      <c r="GP35" s="311">
        <v>3.9990342547762958E-2</v>
      </c>
      <c r="GQ35" s="310">
        <f t="shared" si="19"/>
        <v>1.5049130878280262E-2</v>
      </c>
    </row>
    <row r="36" spans="1:199" x14ac:dyDescent="0.35">
      <c r="A36" s="162" t="s">
        <v>537</v>
      </c>
      <c r="B36" s="162" t="s">
        <v>451</v>
      </c>
      <c r="D36" s="154">
        <v>2.5647000000000002</v>
      </c>
      <c r="E36" s="154">
        <v>13.748200000000001</v>
      </c>
      <c r="F36" s="154">
        <v>0.24030000000000001</v>
      </c>
      <c r="G36" s="154">
        <v>10.388199999999999</v>
      </c>
      <c r="H36" s="154">
        <v>0.66349999999999998</v>
      </c>
      <c r="I36" s="154">
        <v>3.0388999999999999</v>
      </c>
      <c r="J36" s="154">
        <v>52.467799999999997</v>
      </c>
      <c r="K36" s="154">
        <v>4.7874999999999996</v>
      </c>
      <c r="L36" s="154">
        <v>10.4329</v>
      </c>
      <c r="M36" s="154">
        <v>0.17599999999999999</v>
      </c>
      <c r="N36" s="154">
        <v>1034.4673560000001</v>
      </c>
      <c r="O36" s="154">
        <v>109</v>
      </c>
      <c r="P36" s="154">
        <v>0.53027618360037998</v>
      </c>
      <c r="Q36" s="154">
        <v>169.04021806844401</v>
      </c>
      <c r="R36" s="154">
        <v>356.978857525509</v>
      </c>
      <c r="T36" s="155">
        <v>4.7300000000000004</v>
      </c>
      <c r="U36" s="155">
        <v>2.4609999999999999</v>
      </c>
      <c r="V36" s="155">
        <v>13.192</v>
      </c>
      <c r="W36" s="155">
        <v>0.23100000000000001</v>
      </c>
      <c r="X36" s="155">
        <v>9.968</v>
      </c>
      <c r="Y36" s="155">
        <v>0.63700000000000001</v>
      </c>
      <c r="Z36" s="155">
        <v>2.9159999999999999</v>
      </c>
      <c r="AA36" s="155">
        <v>52.097000000000001</v>
      </c>
      <c r="AB36" s="155">
        <v>6.0570000000000004</v>
      </c>
      <c r="AC36" s="155">
        <v>11.590999999999999</v>
      </c>
      <c r="AD36" s="155">
        <v>0.16900000000000001</v>
      </c>
      <c r="AE36" s="155">
        <f t="shared" si="13"/>
        <v>987.74692638212571</v>
      </c>
      <c r="AF36" s="155">
        <f t="shared" si="14"/>
        <v>104.07715076864319</v>
      </c>
      <c r="AG36" s="155">
        <f t="shared" si="15"/>
        <v>0.95483624558388247</v>
      </c>
      <c r="AI36" s="157" t="str">
        <f t="shared" si="0"/>
        <v>LLD_LL1_104</v>
      </c>
      <c r="AJ36" s="157">
        <f t="shared" si="1"/>
        <v>52.097000000000001</v>
      </c>
      <c r="AK36" s="157">
        <f t="shared" si="2"/>
        <v>2.9159999999999999</v>
      </c>
      <c r="AL36" s="157">
        <f t="shared" si="3"/>
        <v>13.192</v>
      </c>
      <c r="AM36" s="157">
        <f t="shared" si="4"/>
        <v>9.8523499999999995</v>
      </c>
      <c r="AN36" s="157">
        <f t="shared" si="5"/>
        <v>1.9318331401499997</v>
      </c>
      <c r="AO36" s="157">
        <f t="shared" si="6"/>
        <v>0.16900000000000001</v>
      </c>
      <c r="AP36" s="157">
        <f t="shared" si="7"/>
        <v>6.0570000000000004</v>
      </c>
      <c r="AQ36" s="157">
        <f t="shared" si="8"/>
        <v>9.968</v>
      </c>
      <c r="AR36" s="157">
        <f t="shared" si="9"/>
        <v>2.4609999999999999</v>
      </c>
      <c r="AS36" s="157">
        <f t="shared" si="10"/>
        <v>0.63700000000000001</v>
      </c>
      <c r="AT36" s="157">
        <f t="shared" si="11"/>
        <v>0.23100000000000001</v>
      </c>
      <c r="AU36" s="157">
        <v>0.50632692027153603</v>
      </c>
      <c r="AV36" s="157">
        <f t="shared" si="16"/>
        <v>1.6140572717315387E-2</v>
      </c>
      <c r="AW36" s="157">
        <f t="shared" si="12"/>
        <v>1135.7456999999999</v>
      </c>
      <c r="AX36" s="157">
        <v>280</v>
      </c>
      <c r="AY36" s="157">
        <v>0.17043601152292959</v>
      </c>
      <c r="BA36" s="164">
        <v>40.423749999999998</v>
      </c>
      <c r="BB36" s="164">
        <v>39.607950000000002</v>
      </c>
      <c r="BC36" s="164">
        <v>20.64415</v>
      </c>
      <c r="BD36" s="164">
        <v>2.6499999999999999E-2</v>
      </c>
      <c r="BE36" s="164">
        <v>0.25385000000000002</v>
      </c>
      <c r="BF36" s="164">
        <v>0.27629999999999999</v>
      </c>
      <c r="BG36" s="164">
        <v>0.17380000000000001</v>
      </c>
      <c r="BL36" s="164">
        <v>101.40635</v>
      </c>
      <c r="BM36" s="164">
        <v>0.77730366163751097</v>
      </c>
      <c r="BO36" s="166" t="s">
        <v>484</v>
      </c>
      <c r="BP36" s="166">
        <v>50</v>
      </c>
      <c r="BQ36" s="166" t="s">
        <v>453</v>
      </c>
      <c r="BR36" s="166">
        <v>7</v>
      </c>
      <c r="BS36" s="166" t="s">
        <v>538</v>
      </c>
      <c r="BT36" s="166" t="s">
        <v>486</v>
      </c>
      <c r="BU36" s="166">
        <v>1.24583333333333E-2</v>
      </c>
      <c r="BV36" s="166">
        <v>21.690999999999999</v>
      </c>
      <c r="BW36" s="166">
        <v>33</v>
      </c>
      <c r="BX36" s="166" t="s">
        <v>456</v>
      </c>
      <c r="BY36" s="166">
        <v>1</v>
      </c>
      <c r="BZ36" s="166">
        <v>318000</v>
      </c>
      <c r="CA36" s="166">
        <v>14000</v>
      </c>
      <c r="CB36" s="166">
        <v>10.4</v>
      </c>
      <c r="CC36" s="166">
        <v>1</v>
      </c>
      <c r="CD36" s="166">
        <v>5.7</v>
      </c>
      <c r="CE36" s="166">
        <v>0.4</v>
      </c>
      <c r="CF36" s="166">
        <v>1.46</v>
      </c>
      <c r="CG36" s="166">
        <v>0.56999999999999995</v>
      </c>
      <c r="CH36" s="166">
        <v>2.59</v>
      </c>
      <c r="CI36" s="166">
        <v>0.13</v>
      </c>
      <c r="CJ36" s="166">
        <v>4650</v>
      </c>
      <c r="CK36" s="166">
        <v>120</v>
      </c>
      <c r="CL36" s="166">
        <v>31.4</v>
      </c>
      <c r="CM36" s="166">
        <v>1.1000000000000001</v>
      </c>
      <c r="CN36" s="166">
        <v>19240</v>
      </c>
      <c r="CO36" s="166">
        <v>640</v>
      </c>
      <c r="CP36" s="166">
        <v>390</v>
      </c>
      <c r="CQ36" s="166">
        <v>17</v>
      </c>
      <c r="CR36" s="166">
        <v>81.3</v>
      </c>
      <c r="CS36" s="166">
        <v>5.6</v>
      </c>
      <c r="CT36" s="166">
        <v>1307</v>
      </c>
      <c r="CU36" s="166">
        <v>62</v>
      </c>
      <c r="CV36" s="166">
        <v>82600</v>
      </c>
      <c r="CW36" s="166">
        <v>3800</v>
      </c>
      <c r="CX36" s="166">
        <v>36.1</v>
      </c>
      <c r="CY36" s="166">
        <v>2</v>
      </c>
      <c r="CZ36" s="166">
        <v>46.6</v>
      </c>
      <c r="DA36" s="166">
        <v>2.2999999999999998</v>
      </c>
      <c r="DB36" s="166">
        <v>190.2</v>
      </c>
      <c r="DC36" s="166">
        <v>9.8000000000000007</v>
      </c>
      <c r="DD36" s="166">
        <v>138.30000000000001</v>
      </c>
      <c r="DE36" s="166">
        <v>6.9</v>
      </c>
      <c r="DF36" s="166">
        <v>23.8</v>
      </c>
      <c r="DG36" s="166">
        <v>1.3</v>
      </c>
      <c r="DH36" s="166">
        <v>1.9</v>
      </c>
      <c r="DI36" s="166">
        <v>0.31</v>
      </c>
      <c r="DJ36" s="166">
        <v>9.9700000000000006</v>
      </c>
      <c r="DK36" s="166">
        <v>0.47</v>
      </c>
      <c r="DL36" s="166">
        <v>375</v>
      </c>
      <c r="DM36" s="166">
        <v>10</v>
      </c>
      <c r="DN36" s="166">
        <v>29.2</v>
      </c>
      <c r="DO36" s="166">
        <v>1.1000000000000001</v>
      </c>
      <c r="DP36" s="166">
        <v>178</v>
      </c>
      <c r="DQ36" s="166">
        <v>6.3</v>
      </c>
      <c r="DR36" s="166">
        <v>17.03</v>
      </c>
      <c r="DS36" s="166">
        <v>0.86</v>
      </c>
      <c r="DT36" s="166">
        <v>0.99</v>
      </c>
      <c r="DU36" s="166">
        <v>0.17</v>
      </c>
      <c r="DV36" s="166">
        <v>0.31</v>
      </c>
      <c r="DW36" s="166">
        <v>0.17</v>
      </c>
      <c r="DX36" s="166">
        <v>0.122</v>
      </c>
      <c r="DY36" s="166">
        <v>3.3000000000000002E-2</v>
      </c>
      <c r="DZ36" s="166">
        <v>1.84</v>
      </c>
      <c r="EA36" s="166">
        <v>0.23</v>
      </c>
      <c r="ED36" s="166">
        <v>9.6000000000000002E-2</v>
      </c>
      <c r="EE36" s="166">
        <v>1.6E-2</v>
      </c>
      <c r="EF36" s="166">
        <v>135.5</v>
      </c>
      <c r="EG36" s="166">
        <v>6.1</v>
      </c>
      <c r="EH36" s="166">
        <v>14.78</v>
      </c>
      <c r="EI36" s="166">
        <v>0.67</v>
      </c>
      <c r="EJ36" s="166">
        <v>38.4</v>
      </c>
      <c r="EK36" s="166">
        <v>1.5</v>
      </c>
      <c r="EL36" s="166">
        <v>5.38</v>
      </c>
      <c r="EM36" s="166">
        <v>0.24</v>
      </c>
      <c r="EN36" s="166">
        <v>24.2</v>
      </c>
      <c r="EO36" s="166">
        <v>1</v>
      </c>
      <c r="EP36" s="166">
        <v>6.31</v>
      </c>
      <c r="EQ36" s="166">
        <v>0.52</v>
      </c>
      <c r="ER36" s="166">
        <v>2.34</v>
      </c>
      <c r="ES36" s="166">
        <v>0.17</v>
      </c>
      <c r="ET36" s="166">
        <v>6.74</v>
      </c>
      <c r="EU36" s="166">
        <v>0.5</v>
      </c>
      <c r="EV36" s="166">
        <v>0.95399999999999996</v>
      </c>
      <c r="EW36" s="166">
        <v>7.0999999999999994E-2</v>
      </c>
      <c r="EX36" s="166">
        <v>5.82</v>
      </c>
      <c r="EY36" s="166">
        <v>0.43</v>
      </c>
      <c r="EZ36" s="166">
        <v>1.2629999999999999</v>
      </c>
      <c r="FA36" s="166">
        <v>7.4999999999999997E-2</v>
      </c>
      <c r="FB36" s="166">
        <v>3.31</v>
      </c>
      <c r="FC36" s="166">
        <v>0.24</v>
      </c>
      <c r="FD36" s="166">
        <v>0.36599999999999999</v>
      </c>
      <c r="FE36" s="166">
        <v>4.2000000000000003E-2</v>
      </c>
      <c r="FF36" s="166">
        <v>2.29</v>
      </c>
      <c r="FG36" s="166">
        <v>0.25</v>
      </c>
      <c r="FH36" s="166">
        <v>0.33300000000000002</v>
      </c>
      <c r="FI36" s="166">
        <v>4.1000000000000002E-2</v>
      </c>
      <c r="FJ36" s="166">
        <v>4.8600000000000003</v>
      </c>
      <c r="FK36" s="166">
        <v>0.34</v>
      </c>
      <c r="FL36" s="166">
        <v>0.96699999999999997</v>
      </c>
      <c r="FM36" s="166">
        <v>6.5000000000000002E-2</v>
      </c>
      <c r="FN36" s="166">
        <v>0.192</v>
      </c>
      <c r="FO36" s="166">
        <v>4.4999999999999998E-2</v>
      </c>
      <c r="FP36" s="166">
        <v>0.03</v>
      </c>
      <c r="FQ36" s="166">
        <v>1.2E-2</v>
      </c>
      <c r="FR36" s="166">
        <v>1.262</v>
      </c>
      <c r="FS36" s="166">
        <v>0.09</v>
      </c>
      <c r="FT36" s="166">
        <v>1.24E-2</v>
      </c>
      <c r="FU36" s="166">
        <v>7.6E-3</v>
      </c>
      <c r="FV36" s="166">
        <v>1.1439999999999999</v>
      </c>
      <c r="FW36" s="166">
        <v>0.09</v>
      </c>
      <c r="FX36" s="166">
        <v>0.38800000000000001</v>
      </c>
      <c r="FY36" s="166">
        <v>5.5E-2</v>
      </c>
      <c r="GF36">
        <v>859.81350578177705</v>
      </c>
      <c r="GG36">
        <v>1099.05293876224</v>
      </c>
      <c r="GM36">
        <f t="shared" si="17"/>
        <v>0.96006028636021101</v>
      </c>
      <c r="GN36">
        <f t="shared" si="18"/>
        <v>0.95483624558388247</v>
      </c>
      <c r="GO36" s="309">
        <v>2.6432935390924639</v>
      </c>
      <c r="GP36" s="311">
        <v>4.0312511127997518E-2</v>
      </c>
      <c r="GQ36" s="310">
        <f t="shared" si="19"/>
        <v>1.5250864322029942E-2</v>
      </c>
    </row>
    <row r="37" spans="1:199" x14ac:dyDescent="0.35">
      <c r="A37" s="162" t="s">
        <v>539</v>
      </c>
      <c r="B37" s="162" t="s">
        <v>462</v>
      </c>
      <c r="D37" s="154">
        <v>2.6804000000000001</v>
      </c>
      <c r="E37" s="154">
        <v>13.7294</v>
      </c>
      <c r="F37" s="154">
        <v>0.30549999999999999</v>
      </c>
      <c r="G37" s="154">
        <v>10.036</v>
      </c>
      <c r="H37" s="154">
        <v>0.52339999999999998</v>
      </c>
      <c r="I37" s="154">
        <v>2.9809000000000001</v>
      </c>
      <c r="J37" s="154">
        <v>51.347099999999998</v>
      </c>
      <c r="K37" s="154">
        <v>6.2351000000000001</v>
      </c>
      <c r="L37" s="154">
        <v>10.2081</v>
      </c>
      <c r="M37" s="154">
        <v>8.8900000000000007E-2</v>
      </c>
      <c r="N37" s="154">
        <v>1253.1718719999999</v>
      </c>
      <c r="O37" s="154">
        <v>159</v>
      </c>
      <c r="P37" s="154">
        <v>0.30229526262095802</v>
      </c>
      <c r="Q37" s="154">
        <v>318.50539478887799</v>
      </c>
      <c r="R37" s="154">
        <v>320.97524694783402</v>
      </c>
      <c r="T37" s="155">
        <v>4.9800000000000004</v>
      </c>
      <c r="U37" s="155">
        <v>2.581</v>
      </c>
      <c r="V37" s="155">
        <v>13.222</v>
      </c>
      <c r="W37" s="155">
        <v>0.29399999999999998</v>
      </c>
      <c r="X37" s="155">
        <v>9.6910000000000007</v>
      </c>
      <c r="Y37" s="155">
        <v>0.504</v>
      </c>
      <c r="Z37" s="155">
        <v>2.871</v>
      </c>
      <c r="AA37" s="155">
        <v>51.305</v>
      </c>
      <c r="AB37" s="155">
        <v>7.6050000000000004</v>
      </c>
      <c r="AC37" s="155">
        <v>11.356</v>
      </c>
      <c r="AD37" s="155">
        <v>0.114</v>
      </c>
      <c r="AE37" s="155">
        <f t="shared" si="13"/>
        <v>1193.7243970280051</v>
      </c>
      <c r="AF37" s="155">
        <f t="shared" si="14"/>
        <v>151.45742046104019</v>
      </c>
      <c r="AG37" s="155">
        <f t="shared" si="15"/>
        <v>0.95256239283673072</v>
      </c>
      <c r="AI37" s="157" t="str">
        <f t="shared" si="0"/>
        <v>LLE_LL4_34a</v>
      </c>
      <c r="AJ37" s="157">
        <f t="shared" si="1"/>
        <v>51.305</v>
      </c>
      <c r="AK37" s="157">
        <f t="shared" si="2"/>
        <v>2.871</v>
      </c>
      <c r="AL37" s="157">
        <f t="shared" si="3"/>
        <v>13.222</v>
      </c>
      <c r="AM37" s="157">
        <f t="shared" si="4"/>
        <v>9.6525999999999996</v>
      </c>
      <c r="AN37" s="157">
        <f t="shared" si="5"/>
        <v>1.8926664773999999</v>
      </c>
      <c r="AO37" s="157">
        <f t="shared" si="6"/>
        <v>0.114</v>
      </c>
      <c r="AP37" s="157">
        <f t="shared" si="7"/>
        <v>7.6050000000000004</v>
      </c>
      <c r="AQ37" s="157">
        <f t="shared" si="8"/>
        <v>9.6910000000000007</v>
      </c>
      <c r="AR37" s="157">
        <f t="shared" si="9"/>
        <v>2.581</v>
      </c>
      <c r="AS37" s="157">
        <f t="shared" si="10"/>
        <v>0.504</v>
      </c>
      <c r="AT37" s="157">
        <f t="shared" si="11"/>
        <v>0.29399999999999998</v>
      </c>
      <c r="AU37" s="157">
        <v>0.5</v>
      </c>
      <c r="AV37" s="157">
        <f t="shared" si="16"/>
        <v>3.033962609915012E-2</v>
      </c>
      <c r="AW37" s="157">
        <f t="shared" si="12"/>
        <v>1166.8605</v>
      </c>
      <c r="AX37" s="157">
        <v>470</v>
      </c>
      <c r="AY37" s="157">
        <v>0.10805970319966129</v>
      </c>
      <c r="BA37" s="164">
        <v>42.137</v>
      </c>
      <c r="BB37" s="164">
        <v>39.756549999999997</v>
      </c>
      <c r="BC37" s="164">
        <v>17.740100000000002</v>
      </c>
      <c r="BD37" s="164">
        <v>4.4150000000000002E-2</v>
      </c>
      <c r="BE37" s="164">
        <v>0.22025</v>
      </c>
      <c r="BF37" s="164">
        <v>0.25130000000000002</v>
      </c>
      <c r="BG37" s="164">
        <v>0.2369</v>
      </c>
      <c r="BL37" s="164">
        <v>100.38625</v>
      </c>
      <c r="BM37" s="164">
        <v>0.80893966376269399</v>
      </c>
      <c r="BO37" s="166" t="s">
        <v>463</v>
      </c>
      <c r="BP37" s="166">
        <v>50</v>
      </c>
      <c r="BQ37" s="166" t="s">
        <v>464</v>
      </c>
      <c r="BR37" s="166">
        <v>15</v>
      </c>
      <c r="BS37" s="166" t="s">
        <v>540</v>
      </c>
      <c r="BT37" s="166" t="s">
        <v>455</v>
      </c>
      <c r="BU37" s="166">
        <v>0.54301435185185198</v>
      </c>
      <c r="BV37" s="166">
        <v>21.268999999999998</v>
      </c>
      <c r="BW37" s="166">
        <v>32</v>
      </c>
      <c r="BX37" s="166" t="s">
        <v>456</v>
      </c>
      <c r="BY37" s="166">
        <v>1</v>
      </c>
      <c r="BZ37" s="166">
        <v>7920000</v>
      </c>
      <c r="CA37" s="166">
        <v>470000</v>
      </c>
      <c r="CB37" s="166">
        <v>51.3</v>
      </c>
      <c r="CC37" s="166">
        <v>1</v>
      </c>
      <c r="CD37" s="166">
        <v>5.35</v>
      </c>
      <c r="CE37" s="166">
        <v>0.52</v>
      </c>
      <c r="CF37" s="166">
        <v>0.68</v>
      </c>
      <c r="CG37" s="166">
        <v>0.31</v>
      </c>
      <c r="CH37" s="166">
        <v>2.78</v>
      </c>
      <c r="CI37" s="166">
        <v>0.2</v>
      </c>
      <c r="CJ37" s="166">
        <v>4390</v>
      </c>
      <c r="CK37" s="166">
        <v>160</v>
      </c>
      <c r="CL37" s="166">
        <v>31.2</v>
      </c>
      <c r="CM37" s="166">
        <v>2</v>
      </c>
      <c r="CN37" s="166">
        <v>17500</v>
      </c>
      <c r="CO37" s="166">
        <v>1300</v>
      </c>
      <c r="CP37" s="166">
        <v>323</v>
      </c>
      <c r="CQ37" s="166">
        <v>31</v>
      </c>
      <c r="CR37" s="166">
        <v>224</v>
      </c>
      <c r="CS37" s="166">
        <v>21</v>
      </c>
      <c r="CT37" s="166">
        <v>1300</v>
      </c>
      <c r="CU37" s="166">
        <v>110</v>
      </c>
      <c r="CV37" s="166">
        <v>82700</v>
      </c>
      <c r="CW37" s="166">
        <v>5600</v>
      </c>
      <c r="CX37" s="166">
        <v>39.5</v>
      </c>
      <c r="CY37" s="166">
        <v>2.5</v>
      </c>
      <c r="CZ37" s="166">
        <v>88.1</v>
      </c>
      <c r="DA37" s="166">
        <v>4.7</v>
      </c>
      <c r="DB37" s="166">
        <v>59</v>
      </c>
      <c r="DC37" s="166">
        <v>3.7</v>
      </c>
      <c r="DD37" s="166">
        <v>115.1</v>
      </c>
      <c r="DE37" s="166">
        <v>6.5</v>
      </c>
      <c r="DF37" s="166">
        <v>21.6</v>
      </c>
      <c r="DG37" s="166">
        <v>1.4</v>
      </c>
      <c r="DH37" s="166">
        <v>1.56</v>
      </c>
      <c r="DI37" s="166">
        <v>0.26</v>
      </c>
      <c r="DJ37" s="166">
        <v>9.34</v>
      </c>
      <c r="DK37" s="166">
        <v>0.75</v>
      </c>
      <c r="DL37" s="166">
        <v>363</v>
      </c>
      <c r="DM37" s="166">
        <v>21</v>
      </c>
      <c r="DN37" s="166">
        <v>27.9</v>
      </c>
      <c r="DO37" s="166">
        <v>1.9</v>
      </c>
      <c r="DP37" s="166">
        <v>159</v>
      </c>
      <c r="DQ37" s="166">
        <v>11</v>
      </c>
      <c r="DR37" s="166">
        <v>15</v>
      </c>
      <c r="DS37" s="166">
        <v>1.2</v>
      </c>
      <c r="DT37" s="166">
        <v>1.07</v>
      </c>
      <c r="DU37" s="166">
        <v>0.19</v>
      </c>
      <c r="DV37" s="166">
        <v>0.21199999999999999</v>
      </c>
      <c r="DW37" s="166">
        <v>9.8000000000000004E-2</v>
      </c>
      <c r="DX37" s="166">
        <v>0.111</v>
      </c>
      <c r="DY37" s="166">
        <v>2.5999999999999999E-2</v>
      </c>
      <c r="DZ37" s="166">
        <v>1.89</v>
      </c>
      <c r="EA37" s="166">
        <v>0.22</v>
      </c>
      <c r="EB37" s="166">
        <v>5.0999999999999997E-2</v>
      </c>
      <c r="EC37" s="166">
        <v>2.9000000000000001E-2</v>
      </c>
      <c r="ED37" s="166">
        <v>0.10199999999999999</v>
      </c>
      <c r="EE37" s="166">
        <v>2.5999999999999999E-2</v>
      </c>
      <c r="EF37" s="166">
        <v>128.30000000000001</v>
      </c>
      <c r="EG37" s="166">
        <v>9.3000000000000007</v>
      </c>
      <c r="EH37" s="166">
        <v>14.1</v>
      </c>
      <c r="EI37" s="166">
        <v>0.94</v>
      </c>
      <c r="EJ37" s="166">
        <v>31.9</v>
      </c>
      <c r="EK37" s="166">
        <v>1.7</v>
      </c>
      <c r="EL37" s="166">
        <v>4.32</v>
      </c>
      <c r="EM37" s="166">
        <v>0.22</v>
      </c>
      <c r="EN37" s="166">
        <v>21.7</v>
      </c>
      <c r="EO37" s="166">
        <v>1.4</v>
      </c>
      <c r="EP37" s="166">
        <v>6.07</v>
      </c>
      <c r="EQ37" s="166">
        <v>0.51</v>
      </c>
      <c r="ER37" s="166">
        <v>2.02</v>
      </c>
      <c r="ES37" s="166">
        <v>0.18</v>
      </c>
      <c r="ET37" s="166">
        <v>5.79</v>
      </c>
      <c r="EU37" s="166">
        <v>0.59</v>
      </c>
      <c r="EV37" s="166">
        <v>1.03</v>
      </c>
      <c r="EW37" s="166">
        <v>0.12</v>
      </c>
      <c r="EX37" s="166">
        <v>5.95</v>
      </c>
      <c r="EY37" s="166">
        <v>0.52</v>
      </c>
      <c r="EZ37" s="166">
        <v>1.079</v>
      </c>
      <c r="FA37" s="166">
        <v>9.2999999999999999E-2</v>
      </c>
      <c r="FB37" s="166">
        <v>2.79</v>
      </c>
      <c r="FC37" s="166">
        <v>0.26</v>
      </c>
      <c r="FD37" s="166">
        <v>0.38100000000000001</v>
      </c>
      <c r="FE37" s="166">
        <v>4.1000000000000002E-2</v>
      </c>
      <c r="FF37" s="166">
        <v>2.4</v>
      </c>
      <c r="FG37" s="166">
        <v>0.34</v>
      </c>
      <c r="FH37" s="166">
        <v>0.30299999999999999</v>
      </c>
      <c r="FI37" s="166">
        <v>0.06</v>
      </c>
      <c r="FJ37" s="166">
        <v>4.04</v>
      </c>
      <c r="FK37" s="166">
        <v>0.46</v>
      </c>
      <c r="FL37" s="166">
        <v>0.98</v>
      </c>
      <c r="FM37" s="166">
        <v>0.12</v>
      </c>
      <c r="FN37" s="166">
        <v>0.17399999999999999</v>
      </c>
      <c r="FO37" s="166">
        <v>5.6000000000000001E-2</v>
      </c>
      <c r="FP37" s="166">
        <v>3.7999999999999999E-2</v>
      </c>
      <c r="FQ37" s="166">
        <v>1.2999999999999999E-2</v>
      </c>
      <c r="FR37" s="166">
        <v>1.1499999999999999</v>
      </c>
      <c r="FS37" s="166">
        <v>0.13</v>
      </c>
      <c r="FT37" s="166">
        <v>2.9000000000000001E-2</v>
      </c>
      <c r="FU37" s="166">
        <v>1.2999999999999999E-2</v>
      </c>
      <c r="FV37" s="166">
        <v>1.08</v>
      </c>
      <c r="FW37" s="166">
        <v>0.14000000000000001</v>
      </c>
      <c r="FX37" s="166">
        <v>0.39300000000000002</v>
      </c>
      <c r="FY37" s="166">
        <v>5.6000000000000001E-2</v>
      </c>
      <c r="FZ37">
        <v>4.2668644561186901E-2</v>
      </c>
      <c r="GA37">
        <v>6.4953201087064301E-4</v>
      </c>
      <c r="GB37">
        <v>214.345563587312</v>
      </c>
      <c r="GC37">
        <v>0</v>
      </c>
      <c r="GD37">
        <v>352.38410653754198</v>
      </c>
      <c r="GE37">
        <v>81.061594956656293</v>
      </c>
      <c r="GF37">
        <v>928.90265057643705</v>
      </c>
      <c r="GG37">
        <v>1105.2494516474201</v>
      </c>
      <c r="GM37">
        <f t="shared" si="17"/>
        <v>0.96293465800534972</v>
      </c>
      <c r="GN37">
        <f t="shared" si="18"/>
        <v>0.95256239283673072</v>
      </c>
      <c r="GO37" s="309">
        <v>2.667021646993196</v>
      </c>
      <c r="GP37" s="311">
        <v>4.155190908339635E-2</v>
      </c>
      <c r="GQ37" s="310">
        <f t="shared" si="19"/>
        <v>1.5579891948099497E-2</v>
      </c>
    </row>
    <row r="38" spans="1:199" x14ac:dyDescent="0.35">
      <c r="A38" s="162" t="s">
        <v>541</v>
      </c>
      <c r="B38" s="162" t="s">
        <v>462</v>
      </c>
      <c r="D38" s="154">
        <v>2.6341999999999999</v>
      </c>
      <c r="E38" s="154">
        <v>13.597099999999999</v>
      </c>
      <c r="F38" s="154">
        <v>0.36359999999999998</v>
      </c>
      <c r="G38" s="154">
        <v>10.024900000000001</v>
      </c>
      <c r="H38" s="154">
        <v>0.5353</v>
      </c>
      <c r="I38" s="154">
        <v>2.9864000000000002</v>
      </c>
      <c r="J38" s="154">
        <v>50.867100000000001</v>
      </c>
      <c r="K38" s="154">
        <v>5.9127000000000001</v>
      </c>
      <c r="L38" s="154">
        <v>10.365</v>
      </c>
      <c r="M38" s="154">
        <v>0.2253</v>
      </c>
      <c r="N38" s="154">
        <v>1226.647068</v>
      </c>
      <c r="O38" s="154">
        <v>125</v>
      </c>
      <c r="P38" s="154">
        <v>0.310046474894699</v>
      </c>
      <c r="Q38" s="154">
        <v>308.89193446785401</v>
      </c>
      <c r="R38" s="154">
        <v>328.68357993346098</v>
      </c>
      <c r="T38" s="155">
        <v>4.7</v>
      </c>
      <c r="U38" s="155">
        <v>2.5609999999999999</v>
      </c>
      <c r="V38" s="155">
        <v>13.221</v>
      </c>
      <c r="W38" s="155">
        <v>0.35399999999999998</v>
      </c>
      <c r="X38" s="155">
        <v>9.7710000000000008</v>
      </c>
      <c r="Y38" s="155">
        <v>0.52</v>
      </c>
      <c r="Z38" s="155">
        <v>2.9039999999999999</v>
      </c>
      <c r="AA38" s="155">
        <v>51.210999999999999</v>
      </c>
      <c r="AB38" s="155">
        <v>7.3029999999999999</v>
      </c>
      <c r="AC38" s="155">
        <v>11.44</v>
      </c>
      <c r="AD38" s="155">
        <v>0.247</v>
      </c>
      <c r="AE38" s="155">
        <f t="shared" si="13"/>
        <v>1171.5826819484241</v>
      </c>
      <c r="AF38" s="155">
        <f t="shared" si="14"/>
        <v>119.38872970391596</v>
      </c>
      <c r="AG38" s="155">
        <f t="shared" si="15"/>
        <v>0.95510983763132762</v>
      </c>
      <c r="AI38" s="157" t="str">
        <f t="shared" si="0"/>
        <v>LLE_LL4_34b</v>
      </c>
      <c r="AJ38" s="157">
        <f t="shared" si="1"/>
        <v>51.210999999999999</v>
      </c>
      <c r="AK38" s="157">
        <f t="shared" si="2"/>
        <v>2.9039999999999999</v>
      </c>
      <c r="AL38" s="157">
        <f t="shared" si="3"/>
        <v>13.221</v>
      </c>
      <c r="AM38" s="157">
        <f t="shared" si="4"/>
        <v>9.7240000000000002</v>
      </c>
      <c r="AN38" s="157">
        <f t="shared" si="5"/>
        <v>1.9066664759999998</v>
      </c>
      <c r="AO38" s="157">
        <f t="shared" si="6"/>
        <v>0.247</v>
      </c>
      <c r="AP38" s="157">
        <f t="shared" si="7"/>
        <v>7.3029999999999999</v>
      </c>
      <c r="AQ38" s="157">
        <f t="shared" si="8"/>
        <v>9.7710000000000008</v>
      </c>
      <c r="AR38" s="157">
        <f t="shared" si="9"/>
        <v>2.5609999999999999</v>
      </c>
      <c r="AS38" s="157">
        <f t="shared" si="10"/>
        <v>0.52</v>
      </c>
      <c r="AT38" s="157">
        <f t="shared" si="11"/>
        <v>0.35399999999999998</v>
      </c>
      <c r="AU38" s="157">
        <v>0.5</v>
      </c>
      <c r="AV38" s="157">
        <f t="shared" si="16"/>
        <v>2.9502572537521872E-2</v>
      </c>
      <c r="AW38" s="157">
        <f t="shared" si="12"/>
        <v>1160.7903000000001</v>
      </c>
      <c r="AX38" s="157">
        <v>460</v>
      </c>
      <c r="AY38" s="157">
        <v>0.10965236300018701</v>
      </c>
      <c r="BA38" s="164">
        <v>41.502400000000002</v>
      </c>
      <c r="BB38" s="164">
        <v>39.484900000000003</v>
      </c>
      <c r="BC38" s="164">
        <v>18.442699999999999</v>
      </c>
      <c r="BD38" s="164">
        <v>3.6400000000000002E-2</v>
      </c>
      <c r="BE38" s="164">
        <v>0.2288</v>
      </c>
      <c r="BF38" s="164">
        <v>0.2707</v>
      </c>
      <c r="BG38" s="164">
        <v>0.2036</v>
      </c>
      <c r="BL38" s="164">
        <v>100.1694</v>
      </c>
      <c r="BM38" s="164">
        <v>0.80045157305003201</v>
      </c>
      <c r="BO38" s="166" t="s">
        <v>463</v>
      </c>
      <c r="BP38" s="166">
        <v>50</v>
      </c>
      <c r="BQ38" s="166" t="s">
        <v>464</v>
      </c>
      <c r="BR38" s="166">
        <v>16</v>
      </c>
      <c r="BS38" s="166" t="s">
        <v>542</v>
      </c>
      <c r="BT38" s="166" t="s">
        <v>455</v>
      </c>
      <c r="BU38" s="166">
        <v>0.54435416666666703</v>
      </c>
      <c r="BV38" s="166">
        <v>21.439</v>
      </c>
      <c r="BW38" s="166">
        <v>33</v>
      </c>
      <c r="BX38" s="166" t="s">
        <v>456</v>
      </c>
      <c r="BY38" s="166">
        <v>1</v>
      </c>
      <c r="BZ38" s="166">
        <v>7880000</v>
      </c>
      <c r="CA38" s="166">
        <v>410000</v>
      </c>
      <c r="CB38" s="166">
        <v>50.9</v>
      </c>
      <c r="CC38" s="166">
        <v>1</v>
      </c>
      <c r="CD38" s="166">
        <v>5.65</v>
      </c>
      <c r="CE38" s="166">
        <v>0.37</v>
      </c>
      <c r="CF38" s="166">
        <v>0.87</v>
      </c>
      <c r="CG38" s="166">
        <v>0.37</v>
      </c>
      <c r="CH38" s="166">
        <v>2.65</v>
      </c>
      <c r="CI38" s="166">
        <v>0.19</v>
      </c>
      <c r="CJ38" s="166">
        <v>4380</v>
      </c>
      <c r="CK38" s="166">
        <v>180</v>
      </c>
      <c r="CL38" s="166">
        <v>29.5</v>
      </c>
      <c r="CM38" s="166">
        <v>2.2999999999999998</v>
      </c>
      <c r="CN38" s="166">
        <v>17370</v>
      </c>
      <c r="CO38" s="166">
        <v>720</v>
      </c>
      <c r="CP38" s="166">
        <v>307</v>
      </c>
      <c r="CQ38" s="166">
        <v>24</v>
      </c>
      <c r="CR38" s="166">
        <v>214</v>
      </c>
      <c r="CS38" s="166">
        <v>17</v>
      </c>
      <c r="CT38" s="166">
        <v>1218</v>
      </c>
      <c r="CU38" s="166">
        <v>91</v>
      </c>
      <c r="CV38" s="166">
        <v>81600</v>
      </c>
      <c r="CW38" s="166">
        <v>4700</v>
      </c>
      <c r="CX38" s="166">
        <v>38.4</v>
      </c>
      <c r="CY38" s="166">
        <v>2.1</v>
      </c>
      <c r="CZ38" s="166">
        <v>80.400000000000006</v>
      </c>
      <c r="DA38" s="166">
        <v>4</v>
      </c>
      <c r="DB38" s="166">
        <v>70.5</v>
      </c>
      <c r="DC38" s="166">
        <v>3</v>
      </c>
      <c r="DD38" s="166">
        <v>111.1</v>
      </c>
      <c r="DE38" s="166">
        <v>6.5</v>
      </c>
      <c r="DF38" s="166">
        <v>22.3</v>
      </c>
      <c r="DG38" s="166">
        <v>1.4</v>
      </c>
      <c r="DH38" s="166">
        <v>1.71</v>
      </c>
      <c r="DI38" s="166">
        <v>0.35</v>
      </c>
      <c r="DJ38" s="166">
        <v>9.6999999999999993</v>
      </c>
      <c r="DK38" s="166">
        <v>0.79</v>
      </c>
      <c r="DL38" s="166">
        <v>345</v>
      </c>
      <c r="DM38" s="166">
        <v>29</v>
      </c>
      <c r="DN38" s="166">
        <v>27.2</v>
      </c>
      <c r="DO38" s="166">
        <v>2.2999999999999998</v>
      </c>
      <c r="DP38" s="166">
        <v>161</v>
      </c>
      <c r="DQ38" s="166">
        <v>11</v>
      </c>
      <c r="DR38" s="166">
        <v>14.42</v>
      </c>
      <c r="DS38" s="166">
        <v>0.97</v>
      </c>
      <c r="DT38" s="166">
        <v>0.96</v>
      </c>
      <c r="DU38" s="166">
        <v>0.16</v>
      </c>
      <c r="DV38" s="166">
        <v>8.5000000000000006E-2</v>
      </c>
      <c r="DW38" s="166">
        <v>6.7000000000000004E-2</v>
      </c>
      <c r="DX38" s="166">
        <v>8.8999999999999996E-2</v>
      </c>
      <c r="DY38" s="166">
        <v>1.9E-2</v>
      </c>
      <c r="DZ38" s="166">
        <v>1.62</v>
      </c>
      <c r="EA38" s="166">
        <v>0.18</v>
      </c>
      <c r="EB38" s="166">
        <v>5.6000000000000001E-2</v>
      </c>
      <c r="EC38" s="166">
        <v>2.3E-2</v>
      </c>
      <c r="ED38" s="166">
        <v>0.11600000000000001</v>
      </c>
      <c r="EE38" s="166">
        <v>2.5999999999999999E-2</v>
      </c>
      <c r="EF38" s="166">
        <v>121.1</v>
      </c>
      <c r="EG38" s="166">
        <v>8.1999999999999993</v>
      </c>
      <c r="EH38" s="166">
        <v>12.59</v>
      </c>
      <c r="EI38" s="166">
        <v>0.5</v>
      </c>
      <c r="EJ38" s="166">
        <v>31.3</v>
      </c>
      <c r="EK38" s="166">
        <v>1.2</v>
      </c>
      <c r="EL38" s="166">
        <v>4.54</v>
      </c>
      <c r="EM38" s="166">
        <v>0.27</v>
      </c>
      <c r="EN38" s="166">
        <v>22.7</v>
      </c>
      <c r="EO38" s="166">
        <v>1.6</v>
      </c>
      <c r="EP38" s="166">
        <v>5.58</v>
      </c>
      <c r="EQ38" s="166">
        <v>0.67</v>
      </c>
      <c r="ER38" s="166">
        <v>1.95</v>
      </c>
      <c r="ES38" s="166">
        <v>0.19</v>
      </c>
      <c r="ET38" s="166">
        <v>6.22</v>
      </c>
      <c r="EU38" s="166">
        <v>0.64</v>
      </c>
      <c r="EV38" s="166">
        <v>0.97799999999999998</v>
      </c>
      <c r="EW38" s="166">
        <v>7.6999999999999999E-2</v>
      </c>
      <c r="EX38" s="166">
        <v>5.62</v>
      </c>
      <c r="EY38" s="166">
        <v>0.33</v>
      </c>
      <c r="EZ38" s="166">
        <v>1.022</v>
      </c>
      <c r="FA38" s="166">
        <v>7.1999999999999995E-2</v>
      </c>
      <c r="FB38" s="166">
        <v>2.9</v>
      </c>
      <c r="FC38" s="166">
        <v>0.24</v>
      </c>
      <c r="FD38" s="166">
        <v>0.38300000000000001</v>
      </c>
      <c r="FE38" s="166">
        <v>4.2000000000000003E-2</v>
      </c>
      <c r="FF38" s="166">
        <v>2.25</v>
      </c>
      <c r="FG38" s="166">
        <v>0.25</v>
      </c>
      <c r="FH38" s="166">
        <v>0.30399999999999999</v>
      </c>
      <c r="FI38" s="166">
        <v>3.7999999999999999E-2</v>
      </c>
      <c r="FJ38" s="166">
        <v>4.33</v>
      </c>
      <c r="FK38" s="166">
        <v>0.4</v>
      </c>
      <c r="FL38" s="166">
        <v>0.86699999999999999</v>
      </c>
      <c r="FM38" s="166">
        <v>8.3000000000000004E-2</v>
      </c>
      <c r="FN38" s="166">
        <v>0.14799999999999999</v>
      </c>
      <c r="FO38" s="166">
        <v>4.3999999999999997E-2</v>
      </c>
      <c r="FP38" s="166">
        <v>2.4E-2</v>
      </c>
      <c r="FQ38" s="166">
        <v>1.0999999999999999E-2</v>
      </c>
      <c r="FR38" s="166">
        <v>1.07</v>
      </c>
      <c r="FS38" s="166">
        <v>0.13</v>
      </c>
      <c r="FT38" s="166">
        <v>1.7299999999999999E-2</v>
      </c>
      <c r="FU38" s="166">
        <v>9.1999999999999998E-3</v>
      </c>
      <c r="FV38" s="166">
        <v>0.91700000000000004</v>
      </c>
      <c r="FW38" s="166">
        <v>6.9000000000000006E-2</v>
      </c>
      <c r="FX38" s="166">
        <v>0.36899999999999999</v>
      </c>
      <c r="FY38" s="166">
        <v>6.5000000000000002E-2</v>
      </c>
      <c r="GF38">
        <v>951.072694011154</v>
      </c>
      <c r="GG38">
        <v>1117.4833494260799</v>
      </c>
      <c r="GM38">
        <f t="shared" si="17"/>
        <v>0.9714178965066318</v>
      </c>
      <c r="GN38">
        <f t="shared" si="18"/>
        <v>0.95510983763132762</v>
      </c>
      <c r="GO38" s="309">
        <v>2.6698292883432511</v>
      </c>
      <c r="GP38" s="311">
        <v>4.1238900943577288E-2</v>
      </c>
      <c r="GQ38" s="310">
        <f t="shared" si="19"/>
        <v>1.5446268839596062E-2</v>
      </c>
    </row>
    <row r="39" spans="1:199" s="155" customFormat="1" x14ac:dyDescent="0.35">
      <c r="A39" s="162" t="s">
        <v>543</v>
      </c>
      <c r="B39" s="162" t="s">
        <v>473</v>
      </c>
      <c r="C39" s="163"/>
      <c r="D39" s="154">
        <v>2.7616999999999998</v>
      </c>
      <c r="E39" s="154">
        <v>14.5044</v>
      </c>
      <c r="F39" s="154">
        <v>0.3281</v>
      </c>
      <c r="G39" s="154">
        <v>10.548400000000001</v>
      </c>
      <c r="H39" s="154">
        <v>0.54990000000000006</v>
      </c>
      <c r="I39" s="154">
        <v>3.0539999999999998</v>
      </c>
      <c r="J39" s="154">
        <v>52.249200000000002</v>
      </c>
      <c r="K39" s="154">
        <v>5.1246999999999998</v>
      </c>
      <c r="L39" s="154">
        <v>8.6289999999999996</v>
      </c>
      <c r="M39" s="154">
        <v>0.1719</v>
      </c>
      <c r="N39" s="154">
        <v>1094.523516</v>
      </c>
      <c r="O39" s="154">
        <v>168</v>
      </c>
      <c r="P39" s="154">
        <v>0.58983126552722598</v>
      </c>
      <c r="Q39" s="154">
        <v>298.83339111413801</v>
      </c>
      <c r="R39" s="154">
        <v>339.02037794691699</v>
      </c>
      <c r="S39" s="163"/>
      <c r="T39" s="155">
        <v>10.64</v>
      </c>
      <c r="U39" s="155">
        <v>2.5230000000000001</v>
      </c>
      <c r="V39" s="155">
        <v>13.244999999999999</v>
      </c>
      <c r="W39" s="155">
        <v>0.3</v>
      </c>
      <c r="X39" s="155">
        <v>9.6359999999999992</v>
      </c>
      <c r="Y39" s="155">
        <v>0.502</v>
      </c>
      <c r="Z39" s="155">
        <v>3.5329999999999999</v>
      </c>
      <c r="AA39" s="155">
        <v>51.212000000000003</v>
      </c>
      <c r="AB39" s="155">
        <v>6.0960000000000001</v>
      </c>
      <c r="AC39" s="155">
        <v>11.337</v>
      </c>
      <c r="AD39" s="155">
        <v>0.214</v>
      </c>
      <c r="AE39" s="155">
        <f t="shared" si="13"/>
        <v>989.26565075921906</v>
      </c>
      <c r="AF39" s="155">
        <f t="shared" si="14"/>
        <v>151.84381778741866</v>
      </c>
      <c r="AG39" s="155">
        <f t="shared" si="15"/>
        <v>0.90383224873463486</v>
      </c>
      <c r="AH39" s="163"/>
      <c r="AI39" s="157" t="str">
        <f t="shared" si="0"/>
        <v>LLE_LL5_54</v>
      </c>
      <c r="AJ39" s="157">
        <f t="shared" si="1"/>
        <v>51.212000000000003</v>
      </c>
      <c r="AK39" s="157">
        <f t="shared" si="2"/>
        <v>3.5329999999999999</v>
      </c>
      <c r="AL39" s="157">
        <f t="shared" si="3"/>
        <v>13.244999999999999</v>
      </c>
      <c r="AM39" s="157">
        <f t="shared" si="4"/>
        <v>9.63645</v>
      </c>
      <c r="AN39" s="157">
        <f t="shared" si="5"/>
        <v>1.8894998110499999</v>
      </c>
      <c r="AO39" s="157">
        <f t="shared" si="6"/>
        <v>0.214</v>
      </c>
      <c r="AP39" s="157">
        <f t="shared" si="7"/>
        <v>6.0960000000000001</v>
      </c>
      <c r="AQ39" s="157">
        <f t="shared" si="8"/>
        <v>9.6359999999999992</v>
      </c>
      <c r="AR39" s="157">
        <f t="shared" si="9"/>
        <v>2.5230000000000001</v>
      </c>
      <c r="AS39" s="157">
        <f t="shared" si="10"/>
        <v>0.502</v>
      </c>
      <c r="AT39" s="157">
        <f t="shared" si="11"/>
        <v>0.3</v>
      </c>
      <c r="AU39" s="157">
        <v>0.53310851909546819</v>
      </c>
      <c r="AV39" s="157">
        <f t="shared" si="16"/>
        <v>2.7009525588768797E-2</v>
      </c>
      <c r="AW39" s="157">
        <f t="shared" si="12"/>
        <v>1136.5296000000001</v>
      </c>
      <c r="AX39" s="157">
        <v>440</v>
      </c>
      <c r="AY39" s="157">
        <v>0.12913442260472341</v>
      </c>
      <c r="AZ39" s="163"/>
      <c r="BA39" s="164">
        <v>42.92765</v>
      </c>
      <c r="BB39" s="164">
        <v>39.724200000000003</v>
      </c>
      <c r="BC39" s="164">
        <v>16.477</v>
      </c>
      <c r="BD39" s="164">
        <v>3.0300000000000001E-2</v>
      </c>
      <c r="BE39" s="164">
        <v>0.21825</v>
      </c>
      <c r="BF39" s="164">
        <v>0.24629999999999999</v>
      </c>
      <c r="BG39" s="164">
        <v>0.26150000000000001</v>
      </c>
      <c r="BH39" s="164"/>
      <c r="BI39" s="164"/>
      <c r="BJ39" s="164"/>
      <c r="BK39" s="164"/>
      <c r="BL39" s="164">
        <v>99.885149999999996</v>
      </c>
      <c r="BM39" s="164">
        <v>0.82282230768981801</v>
      </c>
      <c r="BN39" s="163"/>
      <c r="BO39" s="166" t="s">
        <v>452</v>
      </c>
      <c r="BP39" s="166">
        <v>40</v>
      </c>
      <c r="BQ39" s="166" t="s">
        <v>453</v>
      </c>
      <c r="BR39" s="166">
        <v>15</v>
      </c>
      <c r="BS39" s="166" t="s">
        <v>544</v>
      </c>
      <c r="BT39" s="166" t="s">
        <v>455</v>
      </c>
      <c r="BU39" s="166">
        <v>0.61490520833333295</v>
      </c>
      <c r="BV39" s="166">
        <v>20.187999999999999</v>
      </c>
      <c r="BW39" s="166">
        <v>31</v>
      </c>
      <c r="BX39" s="166" t="s">
        <v>456</v>
      </c>
      <c r="BY39" s="166">
        <v>1</v>
      </c>
      <c r="BZ39" s="166">
        <v>201000</v>
      </c>
      <c r="CA39" s="166">
        <v>12000</v>
      </c>
      <c r="CB39" s="166">
        <v>10.5</v>
      </c>
      <c r="CC39" s="166">
        <v>1</v>
      </c>
      <c r="CD39" s="166">
        <v>5.88</v>
      </c>
      <c r="CE39" s="166">
        <v>0.44</v>
      </c>
      <c r="CF39" s="166">
        <v>0.78</v>
      </c>
      <c r="CG39" s="166">
        <v>0.52</v>
      </c>
      <c r="CH39" s="166">
        <v>2.77</v>
      </c>
      <c r="CI39" s="166">
        <v>0.13</v>
      </c>
      <c r="CJ39" s="166">
        <v>4640</v>
      </c>
      <c r="CK39" s="166">
        <v>170</v>
      </c>
      <c r="CL39" s="166">
        <v>30.7</v>
      </c>
      <c r="CM39" s="166">
        <v>1.2</v>
      </c>
      <c r="CN39" s="166">
        <v>17570</v>
      </c>
      <c r="CO39" s="166">
        <v>590</v>
      </c>
      <c r="CP39" s="166">
        <v>351</v>
      </c>
      <c r="CQ39" s="166">
        <v>14</v>
      </c>
      <c r="CR39" s="166">
        <v>159.6</v>
      </c>
      <c r="CS39" s="166">
        <v>8.1</v>
      </c>
      <c r="CT39" s="166">
        <v>1110</v>
      </c>
      <c r="CU39" s="166">
        <v>44</v>
      </c>
      <c r="CV39" s="166">
        <v>68300</v>
      </c>
      <c r="CW39" s="166">
        <v>2500</v>
      </c>
      <c r="CX39" s="166">
        <v>34</v>
      </c>
      <c r="CY39" s="166">
        <v>1.6</v>
      </c>
      <c r="CZ39" s="166">
        <v>71.5</v>
      </c>
      <c r="DA39" s="166">
        <v>5.8</v>
      </c>
      <c r="DB39" s="166">
        <v>51.4</v>
      </c>
      <c r="DC39" s="166">
        <v>3.6</v>
      </c>
      <c r="DD39" s="166">
        <v>116.7</v>
      </c>
      <c r="DE39" s="166">
        <v>6.8</v>
      </c>
      <c r="DF39" s="166">
        <v>25.4</v>
      </c>
      <c r="DG39" s="166">
        <v>1.7</v>
      </c>
      <c r="DH39" s="166">
        <v>1.47</v>
      </c>
      <c r="DI39" s="166">
        <v>0.25</v>
      </c>
      <c r="DJ39" s="166">
        <v>9.67</v>
      </c>
      <c r="DK39" s="166">
        <v>0.62</v>
      </c>
      <c r="DL39" s="166">
        <v>371</v>
      </c>
      <c r="DM39" s="166">
        <v>11</v>
      </c>
      <c r="DN39" s="166">
        <v>29</v>
      </c>
      <c r="DO39" s="166">
        <v>1.2</v>
      </c>
      <c r="DP39" s="166">
        <v>174.6</v>
      </c>
      <c r="DQ39" s="166">
        <v>6.8</v>
      </c>
      <c r="DR39" s="166">
        <v>16.5</v>
      </c>
      <c r="DS39" s="166">
        <v>0.82</v>
      </c>
      <c r="DT39" s="166">
        <v>1</v>
      </c>
      <c r="DU39" s="166">
        <v>0.23</v>
      </c>
      <c r="DV39" s="166"/>
      <c r="DW39" s="166"/>
      <c r="DX39" s="166">
        <v>0.128</v>
      </c>
      <c r="DY39" s="166">
        <v>4.1000000000000002E-2</v>
      </c>
      <c r="DZ39" s="166">
        <v>1.9</v>
      </c>
      <c r="EA39" s="166">
        <v>0.25</v>
      </c>
      <c r="EB39" s="166">
        <v>4.5999999999999999E-2</v>
      </c>
      <c r="EC39" s="166">
        <v>3.3000000000000002E-2</v>
      </c>
      <c r="ED39" s="166">
        <v>0.13900000000000001</v>
      </c>
      <c r="EE39" s="166">
        <v>3.1E-2</v>
      </c>
      <c r="EF39" s="166">
        <v>121.9</v>
      </c>
      <c r="EG39" s="166">
        <v>4.8</v>
      </c>
      <c r="EH39" s="166">
        <v>13.82</v>
      </c>
      <c r="EI39" s="166">
        <v>0.73</v>
      </c>
      <c r="EJ39" s="166">
        <v>36.5</v>
      </c>
      <c r="EK39" s="166">
        <v>1.8</v>
      </c>
      <c r="EL39" s="166">
        <v>5.0599999999999996</v>
      </c>
      <c r="EM39" s="166">
        <v>0.28999999999999998</v>
      </c>
      <c r="EN39" s="166">
        <v>23.2</v>
      </c>
      <c r="EO39" s="166">
        <v>1.1000000000000001</v>
      </c>
      <c r="EP39" s="166">
        <v>6.73</v>
      </c>
      <c r="EQ39" s="166">
        <v>0.59</v>
      </c>
      <c r="ER39" s="166">
        <v>2.42</v>
      </c>
      <c r="ES39" s="166">
        <v>0.22</v>
      </c>
      <c r="ET39" s="166">
        <v>7.34</v>
      </c>
      <c r="EU39" s="166">
        <v>0.64</v>
      </c>
      <c r="EV39" s="166">
        <v>1.1299999999999999</v>
      </c>
      <c r="EW39" s="166">
        <v>0.1</v>
      </c>
      <c r="EX39" s="166">
        <v>5.72</v>
      </c>
      <c r="EY39" s="166">
        <v>0.44</v>
      </c>
      <c r="EZ39" s="166">
        <v>1.36</v>
      </c>
      <c r="FA39" s="166">
        <v>0.13</v>
      </c>
      <c r="FB39" s="166">
        <v>2.9</v>
      </c>
      <c r="FC39" s="166">
        <v>0.33</v>
      </c>
      <c r="FD39" s="166">
        <v>0.39</v>
      </c>
      <c r="FE39" s="166">
        <v>5.3999999999999999E-2</v>
      </c>
      <c r="FF39" s="166">
        <v>2.61</v>
      </c>
      <c r="FG39" s="166">
        <v>0.28000000000000003</v>
      </c>
      <c r="FH39" s="166">
        <v>0.34899999999999998</v>
      </c>
      <c r="FI39" s="166">
        <v>4.7E-2</v>
      </c>
      <c r="FJ39" s="166">
        <v>4.76</v>
      </c>
      <c r="FK39" s="166">
        <v>0.51</v>
      </c>
      <c r="FL39" s="166">
        <v>0.94</v>
      </c>
      <c r="FM39" s="166">
        <v>0.12</v>
      </c>
      <c r="FN39" s="166">
        <v>0.17899999999999999</v>
      </c>
      <c r="FO39" s="166">
        <v>5.8000000000000003E-2</v>
      </c>
      <c r="FP39" s="166">
        <v>1.7999999999999999E-2</v>
      </c>
      <c r="FQ39" s="166">
        <v>1.4E-2</v>
      </c>
      <c r="FR39" s="166">
        <v>1.1459999999999999</v>
      </c>
      <c r="FS39" s="166">
        <v>7.8E-2</v>
      </c>
      <c r="FT39" s="166">
        <v>3.5999999999999997E-2</v>
      </c>
      <c r="FU39" s="166">
        <v>2.5999999999999999E-2</v>
      </c>
      <c r="FV39" s="166">
        <v>1.1200000000000001</v>
      </c>
      <c r="FW39" s="166">
        <v>0.15</v>
      </c>
      <c r="FX39" s="166">
        <v>0.38200000000000001</v>
      </c>
      <c r="FY39" s="166">
        <v>5.8999999999999997E-2</v>
      </c>
      <c r="GF39" s="155">
        <v>756.86642678858095</v>
      </c>
      <c r="GG39" s="155">
        <v>1170.38823983936</v>
      </c>
      <c r="GM39">
        <f t="shared" si="17"/>
        <v>0.91289325331878513</v>
      </c>
      <c r="GN39">
        <f t="shared" si="18"/>
        <v>0.90383224873463486</v>
      </c>
      <c r="GO39" s="309">
        <v>2.620214633274708</v>
      </c>
      <c r="GP39" s="311">
        <v>4.1269372791633362E-2</v>
      </c>
      <c r="GQ39" s="310">
        <f t="shared" si="19"/>
        <v>1.575037871613421E-2</v>
      </c>
    </row>
    <row r="40" spans="1:199" x14ac:dyDescent="0.35">
      <c r="A40" s="162" t="s">
        <v>545</v>
      </c>
      <c r="B40" s="162" t="s">
        <v>546</v>
      </c>
      <c r="D40" s="154">
        <v>2.4018000000000002</v>
      </c>
      <c r="E40" s="154">
        <v>14.0595</v>
      </c>
      <c r="F40" s="154">
        <v>0.26889999999999997</v>
      </c>
      <c r="G40" s="154">
        <v>12.188499999999999</v>
      </c>
      <c r="H40" s="154">
        <v>0.44130000000000003</v>
      </c>
      <c r="I40" s="154">
        <v>2.6431</v>
      </c>
      <c r="J40" s="154">
        <v>51.650399999999998</v>
      </c>
      <c r="K40" s="154">
        <v>4.1555999999999997</v>
      </c>
      <c r="L40" s="154">
        <v>10.4092</v>
      </c>
      <c r="M40" s="154">
        <v>0.1812</v>
      </c>
      <c r="N40" s="154">
        <v>227.71294</v>
      </c>
      <c r="O40" s="154">
        <v>92</v>
      </c>
      <c r="P40" s="154">
        <v>0.230438709594569</v>
      </c>
      <c r="Q40" s="154">
        <v>10.8662455424362</v>
      </c>
      <c r="R40" s="154">
        <v>296.63308711446098</v>
      </c>
      <c r="T40" s="155">
        <v>10.33</v>
      </c>
      <c r="U40" s="155">
        <v>2.2010000000000001</v>
      </c>
      <c r="V40" s="155">
        <v>12.885</v>
      </c>
      <c r="W40" s="155">
        <v>0.246</v>
      </c>
      <c r="X40" s="155">
        <v>11.233000000000001</v>
      </c>
      <c r="Y40" s="155">
        <v>0.40400000000000003</v>
      </c>
      <c r="Z40" s="155">
        <v>2.4220000000000002</v>
      </c>
      <c r="AA40" s="155">
        <v>51.012999999999998</v>
      </c>
      <c r="AB40" s="155">
        <v>7.6660000000000004</v>
      </c>
      <c r="AC40" s="155">
        <v>11.333</v>
      </c>
      <c r="AD40" s="155">
        <v>0.214</v>
      </c>
      <c r="AE40" s="155">
        <f t="shared" si="13"/>
        <v>206.39258587872749</v>
      </c>
      <c r="AF40" s="155">
        <f t="shared" si="14"/>
        <v>83.386205021299745</v>
      </c>
      <c r="AG40" s="155">
        <f t="shared" si="15"/>
        <v>0.90637179370977983</v>
      </c>
      <c r="AI40" s="157" t="str">
        <f t="shared" si="0"/>
        <v>LLF_LL8_249a</v>
      </c>
      <c r="AJ40" s="157">
        <f t="shared" si="1"/>
        <v>51.012999999999998</v>
      </c>
      <c r="AK40" s="157">
        <f t="shared" si="2"/>
        <v>2.4220000000000002</v>
      </c>
      <c r="AL40" s="157">
        <f t="shared" si="3"/>
        <v>12.885</v>
      </c>
      <c r="AM40" s="157">
        <f t="shared" si="4"/>
        <v>9.6330500000000008</v>
      </c>
      <c r="AN40" s="157">
        <f t="shared" si="5"/>
        <v>1.8888331444499999</v>
      </c>
      <c r="AO40" s="157">
        <f t="shared" si="6"/>
        <v>0.214</v>
      </c>
      <c r="AP40" s="157">
        <f t="shared" si="7"/>
        <v>7.6660000000000004</v>
      </c>
      <c r="AQ40" s="157">
        <f t="shared" si="8"/>
        <v>11.233000000000001</v>
      </c>
      <c r="AR40" s="157">
        <f t="shared" si="9"/>
        <v>2.2010000000000001</v>
      </c>
      <c r="AS40" s="157">
        <f t="shared" si="10"/>
        <v>0.40400000000000003</v>
      </c>
      <c r="AT40" s="157">
        <f t="shared" si="11"/>
        <v>0.246</v>
      </c>
      <c r="AU40" s="157">
        <v>0.5</v>
      </c>
      <c r="AV40" s="157">
        <f t="shared" si="16"/>
        <v>9.8488584631887979E-4</v>
      </c>
      <c r="AW40" s="157">
        <f t="shared" si="12"/>
        <v>1168.0866000000001</v>
      </c>
      <c r="AX40" s="157">
        <v>50</v>
      </c>
      <c r="AY40" s="157">
        <v>0.87623757640803968</v>
      </c>
      <c r="BA40" s="164">
        <v>42.460433333333299</v>
      </c>
      <c r="BB40" s="164">
        <v>39.601866666666702</v>
      </c>
      <c r="BC40" s="164">
        <v>17.768333333333299</v>
      </c>
      <c r="BD40" s="164">
        <v>2.78333333333333E-2</v>
      </c>
      <c r="BE40" s="164">
        <v>0.28670000000000001</v>
      </c>
      <c r="BF40" s="164">
        <v>0.25650000000000001</v>
      </c>
      <c r="BG40" s="164">
        <v>0.223833333333333</v>
      </c>
      <c r="BL40" s="164">
        <v>100.625533333333</v>
      </c>
      <c r="BM40" s="164">
        <v>0.80987393887403203</v>
      </c>
      <c r="BO40" s="166" t="s">
        <v>479</v>
      </c>
      <c r="BP40" s="166">
        <v>20</v>
      </c>
      <c r="BQ40" s="166" t="s">
        <v>453</v>
      </c>
      <c r="BR40" s="166" t="s">
        <v>480</v>
      </c>
      <c r="BS40" s="166" t="s">
        <v>547</v>
      </c>
      <c r="BT40" s="166" t="s">
        <v>482</v>
      </c>
      <c r="BU40" s="166">
        <v>0.53967881944444496</v>
      </c>
      <c r="BV40" s="166">
        <v>20.936</v>
      </c>
      <c r="BW40" s="166">
        <v>73</v>
      </c>
      <c r="BX40" s="166" t="s">
        <v>456</v>
      </c>
      <c r="BY40" s="166">
        <v>1</v>
      </c>
      <c r="BZ40" s="166">
        <v>75900</v>
      </c>
      <c r="CA40" s="166">
        <v>4800</v>
      </c>
      <c r="CB40" s="166">
        <v>12.2</v>
      </c>
      <c r="CC40" s="166">
        <v>1</v>
      </c>
      <c r="CZ40" s="166">
        <v>29</v>
      </c>
      <c r="DA40" s="166">
        <v>2.5</v>
      </c>
      <c r="DB40" s="166">
        <v>147.6</v>
      </c>
      <c r="DC40" s="166">
        <v>8.8000000000000007</v>
      </c>
      <c r="DJ40" s="166">
        <v>7.83</v>
      </c>
      <c r="DK40" s="166">
        <v>0.63</v>
      </c>
      <c r="DL40" s="166">
        <v>339</v>
      </c>
      <c r="DM40" s="166">
        <v>18</v>
      </c>
      <c r="DN40" s="166">
        <v>23.4</v>
      </c>
      <c r="DO40" s="166">
        <v>1.4</v>
      </c>
      <c r="DP40" s="166">
        <v>125.1</v>
      </c>
      <c r="DQ40" s="166">
        <v>6.9</v>
      </c>
      <c r="DR40" s="166">
        <v>12.23</v>
      </c>
      <c r="DS40" s="166">
        <v>0.72</v>
      </c>
      <c r="EF40" s="166">
        <v>100.3</v>
      </c>
      <c r="EG40" s="166">
        <v>5.7</v>
      </c>
      <c r="EH40" s="166">
        <v>11.28</v>
      </c>
      <c r="EI40" s="166">
        <v>0.55000000000000004</v>
      </c>
      <c r="EJ40" s="166">
        <v>27</v>
      </c>
      <c r="EK40" s="166">
        <v>1.1000000000000001</v>
      </c>
      <c r="EL40" s="166">
        <v>4.1500000000000004</v>
      </c>
      <c r="EM40" s="166">
        <v>0.28000000000000003</v>
      </c>
      <c r="EN40" s="166">
        <v>18.899999999999999</v>
      </c>
      <c r="EO40" s="166">
        <v>1.3</v>
      </c>
      <c r="EP40" s="166">
        <v>4.3099999999999996</v>
      </c>
      <c r="EQ40" s="166">
        <v>0.45</v>
      </c>
      <c r="ER40" s="166">
        <v>1.88</v>
      </c>
      <c r="ES40" s="166">
        <v>0.15</v>
      </c>
      <c r="ET40" s="166">
        <v>5.29</v>
      </c>
      <c r="EU40" s="166">
        <v>0.56000000000000005</v>
      </c>
      <c r="EV40" s="166">
        <v>0.81799999999999995</v>
      </c>
      <c r="EW40" s="166">
        <v>8.1000000000000003E-2</v>
      </c>
      <c r="EX40" s="166">
        <v>5.07</v>
      </c>
      <c r="EY40" s="166">
        <v>0.49</v>
      </c>
      <c r="EZ40" s="166">
        <v>0.92700000000000005</v>
      </c>
      <c r="FA40" s="166">
        <v>8.6999999999999994E-2</v>
      </c>
      <c r="FB40" s="166">
        <v>2.29</v>
      </c>
      <c r="FC40" s="166">
        <v>0.22</v>
      </c>
      <c r="FD40" s="166">
        <v>0.30199999999999999</v>
      </c>
      <c r="FE40" s="166">
        <v>5.2999999999999999E-2</v>
      </c>
      <c r="FF40" s="166">
        <v>2.02</v>
      </c>
      <c r="FG40" s="166">
        <v>0.3</v>
      </c>
      <c r="FH40" s="166">
        <v>0.25600000000000001</v>
      </c>
      <c r="FI40" s="166">
        <v>4.8000000000000001E-2</v>
      </c>
      <c r="GF40">
        <v>897.36796957029105</v>
      </c>
      <c r="GG40">
        <v>1212.2840595708899</v>
      </c>
      <c r="GM40">
        <f t="shared" si="17"/>
        <v>0.9154769997733968</v>
      </c>
      <c r="GN40">
        <f t="shared" si="18"/>
        <v>0.90637179370977983</v>
      </c>
      <c r="GO40" s="309">
        <v>2.6749514168628838</v>
      </c>
      <c r="GP40" s="311">
        <v>3.9277604055581901E-2</v>
      </c>
      <c r="GQ40" s="310">
        <f t="shared" si="19"/>
        <v>1.4683483149628824E-2</v>
      </c>
    </row>
    <row r="41" spans="1:199" x14ac:dyDescent="0.35">
      <c r="A41" s="162" t="s">
        <v>548</v>
      </c>
      <c r="B41" s="162" t="s">
        <v>546</v>
      </c>
      <c r="D41" s="154">
        <v>2.2786</v>
      </c>
      <c r="E41" s="154">
        <v>13.4834</v>
      </c>
      <c r="F41" s="154">
        <v>0.25580000000000003</v>
      </c>
      <c r="G41" s="154">
        <v>11.5632</v>
      </c>
      <c r="H41" s="154">
        <v>0.42370000000000002</v>
      </c>
      <c r="I41" s="154">
        <v>2.4872999999999998</v>
      </c>
      <c r="J41" s="154">
        <v>51.148499999999999</v>
      </c>
      <c r="K41" s="154">
        <v>5.452</v>
      </c>
      <c r="L41" s="154">
        <v>10.9068</v>
      </c>
      <c r="M41" s="154">
        <v>0.1633</v>
      </c>
      <c r="N41" s="154">
        <v>372.84866</v>
      </c>
      <c r="O41" s="154">
        <v>99</v>
      </c>
      <c r="P41" s="154">
        <v>0.21865403486068399</v>
      </c>
      <c r="Q41" s="154">
        <v>192.37086862181499</v>
      </c>
      <c r="R41" s="154">
        <v>283.015332808994</v>
      </c>
      <c r="T41" s="155">
        <v>6.26</v>
      </c>
      <c r="U41" s="155">
        <v>2.1760000000000002</v>
      </c>
      <c r="V41" s="155">
        <v>12.879</v>
      </c>
      <c r="W41" s="155">
        <v>0.24399999999999999</v>
      </c>
      <c r="X41" s="155">
        <v>11.084</v>
      </c>
      <c r="Y41" s="155">
        <v>0.40500000000000003</v>
      </c>
      <c r="Z41" s="155">
        <v>2.3759999999999999</v>
      </c>
      <c r="AA41" s="155">
        <v>51.167000000000002</v>
      </c>
      <c r="AB41" s="155">
        <v>7.7279999999999998</v>
      </c>
      <c r="AC41" s="155">
        <v>11.374000000000001</v>
      </c>
      <c r="AD41" s="155">
        <v>0.188</v>
      </c>
      <c r="AE41" s="155">
        <f t="shared" si="13"/>
        <v>350.88336156597023</v>
      </c>
      <c r="AF41" s="155">
        <f t="shared" si="14"/>
        <v>93.16770186335404</v>
      </c>
      <c r="AG41" s="155">
        <f t="shared" si="15"/>
        <v>0.94108789760963674</v>
      </c>
      <c r="AI41" s="157" t="str">
        <f t="shared" si="0"/>
        <v>LLf_LL8_249b</v>
      </c>
      <c r="AJ41" s="157">
        <f t="shared" si="1"/>
        <v>51.167000000000002</v>
      </c>
      <c r="AK41" s="157">
        <f t="shared" si="2"/>
        <v>2.3759999999999999</v>
      </c>
      <c r="AL41" s="157">
        <f t="shared" si="3"/>
        <v>12.879</v>
      </c>
      <c r="AM41" s="157">
        <f t="shared" si="4"/>
        <v>9.6678999999999995</v>
      </c>
      <c r="AN41" s="157">
        <f t="shared" si="5"/>
        <v>1.8956664770999998</v>
      </c>
      <c r="AO41" s="157">
        <f t="shared" si="6"/>
        <v>0.188</v>
      </c>
      <c r="AP41" s="157">
        <f t="shared" si="7"/>
        <v>7.7279999999999998</v>
      </c>
      <c r="AQ41" s="157">
        <f t="shared" si="8"/>
        <v>11.084</v>
      </c>
      <c r="AR41" s="157">
        <f t="shared" si="9"/>
        <v>2.1760000000000002</v>
      </c>
      <c r="AS41" s="157">
        <f t="shared" si="10"/>
        <v>0.40500000000000003</v>
      </c>
      <c r="AT41" s="157">
        <f t="shared" si="11"/>
        <v>0.24399999999999999</v>
      </c>
      <c r="AU41" s="157">
        <v>0.5</v>
      </c>
      <c r="AV41" s="157">
        <f t="shared" si="16"/>
        <v>1.8103789631264352E-2</v>
      </c>
      <c r="AW41" s="157">
        <f t="shared" si="12"/>
        <v>1169.3328000000001</v>
      </c>
      <c r="AX41" s="157">
        <v>310</v>
      </c>
      <c r="AY41" s="157">
        <v>0.15539272168075849</v>
      </c>
      <c r="BA41" s="164">
        <v>42.460433333333299</v>
      </c>
      <c r="BB41" s="164">
        <v>39.601866666666702</v>
      </c>
      <c r="BC41" s="164">
        <v>17.768333333333299</v>
      </c>
      <c r="BD41" s="164">
        <v>2.78333333333333E-2</v>
      </c>
      <c r="BE41" s="164">
        <v>0.28670000000000001</v>
      </c>
      <c r="BF41" s="164">
        <v>0.25650000000000001</v>
      </c>
      <c r="BG41" s="164">
        <v>0.223833333333333</v>
      </c>
      <c r="BL41" s="164">
        <v>100.625533333333</v>
      </c>
      <c r="BM41" s="164">
        <v>0.80987393887403203</v>
      </c>
      <c r="BO41" s="166" t="s">
        <v>534</v>
      </c>
      <c r="BP41" s="166">
        <v>30</v>
      </c>
      <c r="BQ41" s="166" t="s">
        <v>453</v>
      </c>
      <c r="BR41" s="166" t="s">
        <v>535</v>
      </c>
      <c r="BS41" s="166" t="s">
        <v>549</v>
      </c>
      <c r="BT41" s="166" t="s">
        <v>455</v>
      </c>
      <c r="BU41" s="166">
        <v>7.6550925925925901E-3</v>
      </c>
      <c r="BV41" s="166">
        <v>20.901</v>
      </c>
      <c r="BW41" s="166">
        <v>32</v>
      </c>
      <c r="BX41" s="166" t="s">
        <v>456</v>
      </c>
      <c r="BY41" s="166">
        <v>1</v>
      </c>
      <c r="BZ41" s="166">
        <v>136000</v>
      </c>
      <c r="CA41" s="166">
        <v>8900</v>
      </c>
      <c r="CB41" s="166">
        <v>11.6</v>
      </c>
      <c r="CC41" s="166">
        <v>1</v>
      </c>
      <c r="CD41" s="166">
        <v>5.51</v>
      </c>
      <c r="CE41" s="166">
        <v>0.64</v>
      </c>
      <c r="CF41" s="166">
        <v>0.82</v>
      </c>
      <c r="CG41" s="166">
        <v>0.68</v>
      </c>
      <c r="CH41" s="166">
        <v>2.4700000000000002</v>
      </c>
      <c r="CI41" s="166">
        <v>0.17</v>
      </c>
      <c r="CJ41" s="166">
        <v>3670</v>
      </c>
      <c r="CK41" s="166">
        <v>140</v>
      </c>
      <c r="CL41" s="166">
        <v>33.700000000000003</v>
      </c>
      <c r="CM41" s="166">
        <v>1.8</v>
      </c>
      <c r="CN41" s="166">
        <v>15370</v>
      </c>
      <c r="CO41" s="166">
        <v>780</v>
      </c>
      <c r="CP41" s="166">
        <v>345</v>
      </c>
      <c r="CQ41" s="166">
        <v>19</v>
      </c>
      <c r="CR41" s="166">
        <v>299</v>
      </c>
      <c r="CS41" s="166">
        <v>22</v>
      </c>
      <c r="CT41" s="166">
        <v>1361</v>
      </c>
      <c r="CU41" s="166">
        <v>92</v>
      </c>
      <c r="CV41" s="166">
        <v>88500</v>
      </c>
      <c r="CW41" s="166">
        <v>6300</v>
      </c>
      <c r="CX41" s="166">
        <v>45.1</v>
      </c>
      <c r="CY41" s="166">
        <v>2.9</v>
      </c>
      <c r="CZ41" s="166">
        <v>74.599999999999994</v>
      </c>
      <c r="DA41" s="166">
        <v>6.7</v>
      </c>
      <c r="DB41" s="166">
        <v>162.6</v>
      </c>
      <c r="DC41" s="166">
        <v>9.5</v>
      </c>
      <c r="DD41" s="166">
        <v>127.6</v>
      </c>
      <c r="DE41" s="166">
        <v>9.4</v>
      </c>
      <c r="DF41" s="166">
        <v>22.2</v>
      </c>
      <c r="DG41" s="166">
        <v>1.7</v>
      </c>
      <c r="DH41" s="166">
        <v>1.63</v>
      </c>
      <c r="DI41" s="166">
        <v>0.68</v>
      </c>
      <c r="DJ41" s="166">
        <v>8.73</v>
      </c>
      <c r="DK41" s="166">
        <v>0.54</v>
      </c>
      <c r="DL41" s="166">
        <v>350</v>
      </c>
      <c r="DM41" s="166">
        <v>15</v>
      </c>
      <c r="DN41" s="166">
        <v>23.8</v>
      </c>
      <c r="DO41" s="166">
        <v>1.4</v>
      </c>
      <c r="DP41" s="166">
        <v>132.4</v>
      </c>
      <c r="DQ41" s="166">
        <v>8.1</v>
      </c>
      <c r="DR41" s="166">
        <v>12.88</v>
      </c>
      <c r="DS41" s="166">
        <v>0.74</v>
      </c>
      <c r="DT41" s="166">
        <v>0.88</v>
      </c>
      <c r="DU41" s="166">
        <v>0.26</v>
      </c>
      <c r="DX41" s="166">
        <v>8.1000000000000003E-2</v>
      </c>
      <c r="DY41" s="166">
        <v>0.04</v>
      </c>
      <c r="DZ41" s="166">
        <v>1.81</v>
      </c>
      <c r="EA41" s="166">
        <v>0.34</v>
      </c>
      <c r="ED41" s="166">
        <v>9.5000000000000001E-2</v>
      </c>
      <c r="EE41" s="166">
        <v>2.5999999999999999E-2</v>
      </c>
      <c r="EF41" s="166">
        <v>106.3</v>
      </c>
      <c r="EG41" s="166">
        <v>8.1</v>
      </c>
      <c r="EH41" s="166">
        <v>12.04</v>
      </c>
      <c r="EI41" s="166">
        <v>0.8</v>
      </c>
      <c r="EJ41" s="166">
        <v>28.9</v>
      </c>
      <c r="EK41" s="166">
        <v>1.5</v>
      </c>
      <c r="EL41" s="166">
        <v>3.98</v>
      </c>
      <c r="EM41" s="166">
        <v>0.26</v>
      </c>
      <c r="EN41" s="166">
        <v>19.100000000000001</v>
      </c>
      <c r="EO41" s="166">
        <v>1.3</v>
      </c>
      <c r="EP41" s="166">
        <v>5.2</v>
      </c>
      <c r="EQ41" s="166">
        <v>0.67</v>
      </c>
      <c r="ER41" s="166">
        <v>1.88</v>
      </c>
      <c r="ES41" s="166">
        <v>0.25</v>
      </c>
      <c r="ET41" s="166">
        <v>5.17</v>
      </c>
      <c r="EU41" s="166">
        <v>0.82</v>
      </c>
      <c r="EV41" s="166">
        <v>0.89</v>
      </c>
      <c r="EW41" s="166">
        <v>0.15</v>
      </c>
      <c r="EX41" s="166">
        <v>4.45</v>
      </c>
      <c r="EY41" s="166">
        <v>0.55000000000000004</v>
      </c>
      <c r="EZ41" s="166">
        <v>1.01</v>
      </c>
      <c r="FA41" s="166">
        <v>0.11</v>
      </c>
      <c r="FB41" s="166">
        <v>2.6</v>
      </c>
      <c r="FC41" s="166">
        <v>0.3</v>
      </c>
      <c r="FD41" s="166">
        <v>0.28399999999999997</v>
      </c>
      <c r="FE41" s="166">
        <v>7.2999999999999995E-2</v>
      </c>
      <c r="FF41" s="166">
        <v>2.08</v>
      </c>
      <c r="FG41" s="166">
        <v>0.33</v>
      </c>
      <c r="FH41" s="166">
        <v>0.23400000000000001</v>
      </c>
      <c r="FI41" s="166">
        <v>5.8000000000000003E-2</v>
      </c>
      <c r="FJ41" s="166">
        <v>3.44</v>
      </c>
      <c r="FK41" s="166">
        <v>0.5</v>
      </c>
      <c r="FL41" s="166">
        <v>0.84</v>
      </c>
      <c r="FM41" s="166">
        <v>0.15</v>
      </c>
      <c r="FN41" s="166">
        <v>0.16400000000000001</v>
      </c>
      <c r="FO41" s="166">
        <v>6.9000000000000006E-2</v>
      </c>
      <c r="FP41" s="166">
        <v>2.9000000000000001E-2</v>
      </c>
      <c r="FQ41" s="166">
        <v>0.02</v>
      </c>
      <c r="FR41" s="166">
        <v>0.97</v>
      </c>
      <c r="FS41" s="166">
        <v>0.16</v>
      </c>
      <c r="FV41" s="166">
        <v>0.94</v>
      </c>
      <c r="FW41" s="166">
        <v>0.14000000000000001</v>
      </c>
      <c r="FX41" s="166">
        <v>0.23300000000000001</v>
      </c>
      <c r="FY41" s="166">
        <v>6.4000000000000001E-2</v>
      </c>
      <c r="GF41">
        <v>1015.57220923607</v>
      </c>
      <c r="GG41">
        <v>1204.41410150293</v>
      </c>
      <c r="GM41">
        <f t="shared" si="17"/>
        <v>0.95586499881991982</v>
      </c>
      <c r="GN41">
        <f t="shared" si="18"/>
        <v>0.94108789760963674</v>
      </c>
      <c r="GO41" s="309">
        <v>2.6896371323371331</v>
      </c>
      <c r="GP41" s="311">
        <v>4.1230507187441381E-2</v>
      </c>
      <c r="GQ41" s="310">
        <f t="shared" si="19"/>
        <v>1.5329393951225885E-2</v>
      </c>
    </row>
    <row r="42" spans="1:199" x14ac:dyDescent="0.35">
      <c r="A42" s="162" t="s">
        <v>550</v>
      </c>
      <c r="B42" s="162" t="s">
        <v>546</v>
      </c>
      <c r="D42" s="154">
        <v>2.3849999999999998</v>
      </c>
      <c r="E42" s="154">
        <v>13.5326</v>
      </c>
      <c r="F42" s="154">
        <v>0.2278</v>
      </c>
      <c r="G42" s="154">
        <v>10.9161</v>
      </c>
      <c r="H42" s="154">
        <v>0.52259999999999995</v>
      </c>
      <c r="I42" s="154">
        <v>2.6337000000000002</v>
      </c>
      <c r="J42" s="154">
        <v>51.478299999999997</v>
      </c>
      <c r="K42" s="154">
        <v>5.8178999999999998</v>
      </c>
      <c r="L42" s="154">
        <v>11.0143</v>
      </c>
      <c r="M42" s="154">
        <v>0.13100000000000001</v>
      </c>
      <c r="N42" s="154">
        <v>606.56721600000003</v>
      </c>
      <c r="O42" s="154">
        <v>91</v>
      </c>
      <c r="P42" s="154">
        <v>9.2799696731565698E-2</v>
      </c>
      <c r="Q42" s="154">
        <v>331.17091441315398</v>
      </c>
      <c r="R42" s="154">
        <v>290.78903637908201</v>
      </c>
      <c r="T42" s="155">
        <v>5.04</v>
      </c>
      <c r="U42" s="155">
        <v>2.2959999999999998</v>
      </c>
      <c r="V42" s="155">
        <v>13.028</v>
      </c>
      <c r="W42" s="155">
        <v>0.219</v>
      </c>
      <c r="X42" s="155">
        <v>10.541</v>
      </c>
      <c r="Y42" s="155">
        <v>0.503</v>
      </c>
      <c r="Z42" s="155">
        <v>2.536</v>
      </c>
      <c r="AA42" s="155">
        <v>51.445999999999998</v>
      </c>
      <c r="AB42" s="155">
        <v>7.6820000000000004</v>
      </c>
      <c r="AC42" s="155">
        <v>11.337</v>
      </c>
      <c r="AD42" s="155">
        <v>0.152</v>
      </c>
      <c r="AE42" s="155">
        <f t="shared" si="13"/>
        <v>577.46307692307698</v>
      </c>
      <c r="AF42" s="155">
        <f t="shared" si="14"/>
        <v>86.633663366336634</v>
      </c>
      <c r="AG42" s="155">
        <f t="shared" si="15"/>
        <v>0.95201827875095202</v>
      </c>
      <c r="AI42" s="157" t="str">
        <f t="shared" si="0"/>
        <v>LLf_LL8_249c</v>
      </c>
      <c r="AJ42" s="157">
        <f t="shared" si="1"/>
        <v>51.445999999999998</v>
      </c>
      <c r="AK42" s="157">
        <f t="shared" si="2"/>
        <v>2.536</v>
      </c>
      <c r="AL42" s="157">
        <f t="shared" si="3"/>
        <v>13.028</v>
      </c>
      <c r="AM42" s="157">
        <f t="shared" si="4"/>
        <v>9.63645</v>
      </c>
      <c r="AN42" s="157">
        <f t="shared" si="5"/>
        <v>1.8894998110499999</v>
      </c>
      <c r="AO42" s="157">
        <f t="shared" si="6"/>
        <v>0.152</v>
      </c>
      <c r="AP42" s="157">
        <f t="shared" si="7"/>
        <v>7.6820000000000004</v>
      </c>
      <c r="AQ42" s="157">
        <f t="shared" si="8"/>
        <v>10.541</v>
      </c>
      <c r="AR42" s="157">
        <f t="shared" si="9"/>
        <v>2.2959999999999998</v>
      </c>
      <c r="AS42" s="157">
        <f t="shared" si="10"/>
        <v>0.503</v>
      </c>
      <c r="AT42" s="157">
        <f t="shared" si="11"/>
        <v>0.219</v>
      </c>
      <c r="AU42" s="157">
        <v>0.5</v>
      </c>
      <c r="AV42" s="157">
        <f t="shared" si="16"/>
        <v>3.1528076391198971E-2</v>
      </c>
      <c r="AW42" s="157">
        <f t="shared" si="12"/>
        <v>1168.4082000000001</v>
      </c>
      <c r="AX42" s="157">
        <v>500</v>
      </c>
      <c r="AY42" s="157">
        <v>0.10140436611973951</v>
      </c>
      <c r="BA42" s="164">
        <v>42.460433333333299</v>
      </c>
      <c r="BB42" s="164">
        <v>39.601866666666702</v>
      </c>
      <c r="BC42" s="164">
        <v>17.768333333333299</v>
      </c>
      <c r="BD42" s="164">
        <v>2.78333333333333E-2</v>
      </c>
      <c r="BE42" s="164">
        <v>0.28670000000000001</v>
      </c>
      <c r="BF42" s="164">
        <v>0.25650000000000001</v>
      </c>
      <c r="BG42" s="164">
        <v>0.223833333333333</v>
      </c>
      <c r="BL42" s="164">
        <v>100.625533333333</v>
      </c>
      <c r="BM42" s="164">
        <v>0.80987393887403203</v>
      </c>
      <c r="BO42" s="166" t="s">
        <v>452</v>
      </c>
      <c r="BP42" s="166">
        <v>40</v>
      </c>
      <c r="BQ42" s="166" t="s">
        <v>453</v>
      </c>
      <c r="BR42" s="166">
        <v>16</v>
      </c>
      <c r="BS42" s="166" t="s">
        <v>551</v>
      </c>
      <c r="BT42" s="166" t="s">
        <v>455</v>
      </c>
      <c r="BU42" s="166">
        <v>0.616241898148148</v>
      </c>
      <c r="BV42" s="166">
        <v>17.745999999999999</v>
      </c>
      <c r="BW42" s="166">
        <v>28</v>
      </c>
      <c r="BX42" s="166" t="s">
        <v>456</v>
      </c>
      <c r="BY42" s="166">
        <v>1</v>
      </c>
      <c r="BZ42" s="166">
        <v>240000</v>
      </c>
      <c r="CA42" s="166">
        <v>13000</v>
      </c>
      <c r="CB42" s="166">
        <v>10.9</v>
      </c>
      <c r="CC42" s="166">
        <v>1</v>
      </c>
      <c r="CD42" s="166">
        <v>5.34</v>
      </c>
      <c r="CE42" s="166">
        <v>0.48</v>
      </c>
      <c r="CF42" s="166">
        <v>0.69</v>
      </c>
      <c r="CG42" s="166">
        <v>0.46</v>
      </c>
      <c r="CH42" s="166">
        <v>2.25</v>
      </c>
      <c r="CI42" s="166">
        <v>0.11</v>
      </c>
      <c r="CJ42" s="166">
        <v>3590</v>
      </c>
      <c r="CK42" s="166">
        <v>160</v>
      </c>
      <c r="CL42" s="166">
        <v>30.6</v>
      </c>
      <c r="CM42" s="166">
        <v>1.1000000000000001</v>
      </c>
      <c r="CN42" s="166">
        <v>14150</v>
      </c>
      <c r="CO42" s="166">
        <v>600</v>
      </c>
      <c r="CP42" s="166">
        <v>322</v>
      </c>
      <c r="CQ42" s="166">
        <v>14</v>
      </c>
      <c r="CR42" s="166">
        <v>286</v>
      </c>
      <c r="CS42" s="166">
        <v>16</v>
      </c>
      <c r="CT42" s="166">
        <v>1298</v>
      </c>
      <c r="CU42" s="166">
        <v>56</v>
      </c>
      <c r="CV42" s="166">
        <v>79500</v>
      </c>
      <c r="CW42" s="166">
        <v>3500</v>
      </c>
      <c r="CX42" s="166">
        <v>37.6</v>
      </c>
      <c r="CY42" s="166">
        <v>2.1</v>
      </c>
      <c r="CZ42" s="166">
        <v>58.7</v>
      </c>
      <c r="DA42" s="166">
        <v>5.3</v>
      </c>
      <c r="DB42" s="166">
        <v>145.80000000000001</v>
      </c>
      <c r="DC42" s="166">
        <v>9</v>
      </c>
      <c r="DD42" s="166">
        <v>125.6</v>
      </c>
      <c r="DE42" s="166">
        <v>7</v>
      </c>
      <c r="DF42" s="166">
        <v>20.8</v>
      </c>
      <c r="DG42" s="166">
        <v>1.1000000000000001</v>
      </c>
      <c r="DH42" s="166">
        <v>1.54</v>
      </c>
      <c r="DI42" s="166">
        <v>0.4</v>
      </c>
      <c r="DJ42" s="166">
        <v>8.3000000000000007</v>
      </c>
      <c r="DK42" s="166">
        <v>0.47</v>
      </c>
      <c r="DL42" s="166">
        <v>327</v>
      </c>
      <c r="DM42" s="166">
        <v>17</v>
      </c>
      <c r="DN42" s="166">
        <v>23.4</v>
      </c>
      <c r="DO42" s="166">
        <v>1.1000000000000001</v>
      </c>
      <c r="DP42" s="166">
        <v>134.6</v>
      </c>
      <c r="DQ42" s="166">
        <v>6.6</v>
      </c>
      <c r="DR42" s="166">
        <v>12.89</v>
      </c>
      <c r="DS42" s="166">
        <v>0.68</v>
      </c>
      <c r="DT42" s="166">
        <v>0.67</v>
      </c>
      <c r="DU42" s="166">
        <v>0.16</v>
      </c>
      <c r="DX42" s="166">
        <v>0.122</v>
      </c>
      <c r="DY42" s="166">
        <v>3.7999999999999999E-2</v>
      </c>
      <c r="DZ42" s="166">
        <v>1.73</v>
      </c>
      <c r="EA42" s="166">
        <v>0.19</v>
      </c>
      <c r="ED42" s="166">
        <v>0.1</v>
      </c>
      <c r="EE42" s="166">
        <v>2.8000000000000001E-2</v>
      </c>
      <c r="EF42" s="166">
        <v>105.2</v>
      </c>
      <c r="EG42" s="166">
        <v>5.6</v>
      </c>
      <c r="EH42" s="166">
        <v>11.56</v>
      </c>
      <c r="EI42" s="166">
        <v>0.61</v>
      </c>
      <c r="EJ42" s="166">
        <v>29.5</v>
      </c>
      <c r="EK42" s="166">
        <v>1.2</v>
      </c>
      <c r="EL42" s="166">
        <v>4.0599999999999996</v>
      </c>
      <c r="EM42" s="166">
        <v>0.25</v>
      </c>
      <c r="EN42" s="166">
        <v>20.2</v>
      </c>
      <c r="EO42" s="166">
        <v>1.3</v>
      </c>
      <c r="EP42" s="166">
        <v>5.31</v>
      </c>
      <c r="EQ42" s="166">
        <v>0.56000000000000005</v>
      </c>
      <c r="ER42" s="166">
        <v>1.88</v>
      </c>
      <c r="ES42" s="166">
        <v>0.21</v>
      </c>
      <c r="ET42" s="166">
        <v>5.22</v>
      </c>
      <c r="EU42" s="166">
        <v>0.48</v>
      </c>
      <c r="EV42" s="166">
        <v>0.90300000000000002</v>
      </c>
      <c r="EW42" s="166">
        <v>9.6000000000000002E-2</v>
      </c>
      <c r="EX42" s="166">
        <v>4.8</v>
      </c>
      <c r="EY42" s="166">
        <v>0.47</v>
      </c>
      <c r="EZ42" s="166">
        <v>0.94</v>
      </c>
      <c r="FA42" s="166">
        <v>0.11</v>
      </c>
      <c r="FB42" s="166">
        <v>2.35</v>
      </c>
      <c r="FC42" s="166">
        <v>0.23</v>
      </c>
      <c r="FD42" s="166">
        <v>0.29799999999999999</v>
      </c>
      <c r="FE42" s="166">
        <v>5.0999999999999997E-2</v>
      </c>
      <c r="FF42" s="166">
        <v>2.14</v>
      </c>
      <c r="FG42" s="166">
        <v>0.28999999999999998</v>
      </c>
      <c r="FH42" s="166">
        <v>0.30099999999999999</v>
      </c>
      <c r="FI42" s="166">
        <v>6.3E-2</v>
      </c>
      <c r="FJ42" s="166">
        <v>3.82</v>
      </c>
      <c r="FK42" s="166">
        <v>0.52</v>
      </c>
      <c r="FL42" s="166">
        <v>0.7</v>
      </c>
      <c r="FM42" s="166">
        <v>0.1</v>
      </c>
      <c r="FN42" s="166">
        <v>0.13700000000000001</v>
      </c>
      <c r="FO42" s="166">
        <v>6.7000000000000004E-2</v>
      </c>
      <c r="FP42" s="166">
        <v>2.8000000000000001E-2</v>
      </c>
      <c r="FQ42" s="166">
        <v>1.7999999999999999E-2</v>
      </c>
      <c r="FR42" s="166">
        <v>1.04</v>
      </c>
      <c r="FS42" s="166">
        <v>0.11</v>
      </c>
      <c r="FT42" s="166">
        <v>0.09</v>
      </c>
      <c r="FU42" s="166">
        <v>0.11</v>
      </c>
      <c r="FV42" s="166">
        <v>0.879</v>
      </c>
      <c r="FW42" s="166">
        <v>9.8000000000000004E-2</v>
      </c>
      <c r="FX42" s="166">
        <v>0.33900000000000002</v>
      </c>
      <c r="FY42" s="166">
        <v>5.1999999999999998E-2</v>
      </c>
      <c r="GF42">
        <v>1005.5690640595</v>
      </c>
      <c r="GG42">
        <v>1151.8231563598899</v>
      </c>
      <c r="GM42">
        <f t="shared" si="17"/>
        <v>0.96249521622655965</v>
      </c>
      <c r="GN42">
        <f t="shared" si="18"/>
        <v>0.95201827875095202</v>
      </c>
      <c r="GO42" s="309">
        <v>2.697645643201914</v>
      </c>
      <c r="GP42" s="311">
        <v>4.0424500780596777E-2</v>
      </c>
      <c r="GQ42" s="310">
        <f t="shared" si="19"/>
        <v>1.4985104097147378E-2</v>
      </c>
    </row>
    <row r="43" spans="1:199" x14ac:dyDescent="0.35">
      <c r="A43" s="162" t="s">
        <v>552</v>
      </c>
      <c r="B43" s="162" t="s">
        <v>546</v>
      </c>
      <c r="D43" s="154">
        <v>2.3420000000000001</v>
      </c>
      <c r="E43" s="154">
        <v>13.6165</v>
      </c>
      <c r="F43" s="154">
        <v>0.2596</v>
      </c>
      <c r="G43" s="154">
        <v>11.2324</v>
      </c>
      <c r="H43" s="154">
        <v>0.4521</v>
      </c>
      <c r="I43" s="154">
        <v>2.6246</v>
      </c>
      <c r="J43" s="154">
        <v>51.238300000000002</v>
      </c>
      <c r="K43" s="154">
        <v>5.5933000000000002</v>
      </c>
      <c r="L43" s="154">
        <v>11.0611</v>
      </c>
      <c r="M43" s="154">
        <v>0.1353</v>
      </c>
      <c r="N43" s="154">
        <v>617.57751199999996</v>
      </c>
      <c r="O43" s="154">
        <v>92</v>
      </c>
      <c r="P43" s="154">
        <v>9.0596301986178102E-2</v>
      </c>
      <c r="Q43" s="154">
        <v>247.86378903805399</v>
      </c>
      <c r="R43" s="154">
        <v>299.31854974518302</v>
      </c>
      <c r="T43" s="155">
        <v>5.53</v>
      </c>
      <c r="U43" s="155">
        <v>2.2480000000000002</v>
      </c>
      <c r="V43" s="155">
        <v>13.068</v>
      </c>
      <c r="W43" s="155">
        <v>0.249</v>
      </c>
      <c r="X43" s="155">
        <v>10.816000000000001</v>
      </c>
      <c r="Y43" s="155">
        <v>0.434</v>
      </c>
      <c r="Z43" s="155">
        <v>2.5190000000000001</v>
      </c>
      <c r="AA43" s="155">
        <v>51.231999999999999</v>
      </c>
      <c r="AB43" s="155">
        <v>7.6829999999999998</v>
      </c>
      <c r="AC43" s="155">
        <v>11.337999999999999</v>
      </c>
      <c r="AD43" s="155">
        <v>0.158</v>
      </c>
      <c r="AE43" s="155">
        <f t="shared" si="13"/>
        <v>585.21511608073536</v>
      </c>
      <c r="AF43" s="155">
        <f t="shared" si="14"/>
        <v>87.179001231877209</v>
      </c>
      <c r="AG43" s="155">
        <f t="shared" si="15"/>
        <v>0.94759783947692611</v>
      </c>
      <c r="AI43" s="157" t="str">
        <f t="shared" si="0"/>
        <v>LLf_LL8_249d</v>
      </c>
      <c r="AJ43" s="157">
        <f t="shared" si="1"/>
        <v>51.231999999999999</v>
      </c>
      <c r="AK43" s="157">
        <f t="shared" si="2"/>
        <v>2.5190000000000001</v>
      </c>
      <c r="AL43" s="157">
        <f t="shared" si="3"/>
        <v>13.068</v>
      </c>
      <c r="AM43" s="157">
        <f t="shared" si="4"/>
        <v>9.6372999999999998</v>
      </c>
      <c r="AN43" s="157">
        <f t="shared" si="5"/>
        <v>1.8896664776999998</v>
      </c>
      <c r="AO43" s="157">
        <f t="shared" si="6"/>
        <v>0.158</v>
      </c>
      <c r="AP43" s="157">
        <f t="shared" si="7"/>
        <v>7.6829999999999998</v>
      </c>
      <c r="AQ43" s="157">
        <f t="shared" si="8"/>
        <v>10.816000000000001</v>
      </c>
      <c r="AR43" s="157">
        <f t="shared" si="9"/>
        <v>2.2480000000000002</v>
      </c>
      <c r="AS43" s="157">
        <f t="shared" si="10"/>
        <v>0.434</v>
      </c>
      <c r="AT43" s="157">
        <f t="shared" si="11"/>
        <v>0.249</v>
      </c>
      <c r="AU43" s="157">
        <v>0.5</v>
      </c>
      <c r="AV43" s="157">
        <f t="shared" si="16"/>
        <v>2.3487519097702456E-2</v>
      </c>
      <c r="AW43" s="157">
        <f t="shared" si="12"/>
        <v>1168.4283</v>
      </c>
      <c r="AX43" s="157">
        <v>380</v>
      </c>
      <c r="AY43" s="157">
        <v>0.12999169129885799</v>
      </c>
      <c r="BA43" s="164">
        <v>42.460433333333299</v>
      </c>
      <c r="BB43" s="164">
        <v>39.601866666666702</v>
      </c>
      <c r="BC43" s="164">
        <v>17.768333333333299</v>
      </c>
      <c r="BD43" s="164">
        <v>2.78333333333333E-2</v>
      </c>
      <c r="BE43" s="164">
        <v>0.28670000000000001</v>
      </c>
      <c r="BF43" s="164">
        <v>0.25650000000000001</v>
      </c>
      <c r="BG43" s="164">
        <v>0.223833333333333</v>
      </c>
      <c r="BL43" s="164">
        <v>100.625533333333</v>
      </c>
      <c r="BM43" s="164">
        <v>0.80987393887403203</v>
      </c>
      <c r="BO43" s="166" t="s">
        <v>458</v>
      </c>
      <c r="BP43" s="166">
        <v>25</v>
      </c>
      <c r="BQ43" s="166" t="s">
        <v>453</v>
      </c>
      <c r="BR43" s="166" t="s">
        <v>459</v>
      </c>
      <c r="BS43" s="166" t="s">
        <v>553</v>
      </c>
      <c r="BT43" s="166" t="s">
        <v>455</v>
      </c>
      <c r="BU43" s="166">
        <v>0.68677858796296298</v>
      </c>
      <c r="BV43" s="166">
        <v>14.997</v>
      </c>
      <c r="BW43" s="166">
        <v>29</v>
      </c>
      <c r="BX43" s="166" t="s">
        <v>456</v>
      </c>
      <c r="BY43" s="166">
        <v>1</v>
      </c>
      <c r="BZ43" s="166">
        <v>84400</v>
      </c>
      <c r="CA43" s="166">
        <v>7900</v>
      </c>
      <c r="CB43" s="166">
        <v>11.2</v>
      </c>
      <c r="CC43" s="166">
        <v>1</v>
      </c>
      <c r="CH43" s="166">
        <v>2.4300000000000002</v>
      </c>
      <c r="CI43" s="166">
        <v>0.3</v>
      </c>
      <c r="CJ43" s="166">
        <v>3710</v>
      </c>
      <c r="CK43" s="166">
        <v>210</v>
      </c>
      <c r="CL43" s="166">
        <v>31.5</v>
      </c>
      <c r="CM43" s="166">
        <v>2.4</v>
      </c>
      <c r="CN43" s="166">
        <v>16100</v>
      </c>
      <c r="CO43" s="166">
        <v>1600</v>
      </c>
      <c r="CP43" s="166">
        <v>366</v>
      </c>
      <c r="CQ43" s="166">
        <v>48</v>
      </c>
      <c r="CR43" s="166">
        <v>288</v>
      </c>
      <c r="CS43" s="166">
        <v>42</v>
      </c>
      <c r="CT43" s="166">
        <v>1530</v>
      </c>
      <c r="CU43" s="166">
        <v>220</v>
      </c>
      <c r="CV43" s="166">
        <v>90000</v>
      </c>
      <c r="CW43" s="166">
        <v>12000</v>
      </c>
      <c r="CZ43" s="166">
        <v>46.2</v>
      </c>
      <c r="DA43" s="166">
        <v>5.8</v>
      </c>
      <c r="DB43" s="166">
        <v>131.81818181818201</v>
      </c>
      <c r="DC43" s="166">
        <v>15.454545454545499</v>
      </c>
      <c r="DF43" s="166">
        <v>22.5</v>
      </c>
      <c r="DG43" s="166">
        <v>2</v>
      </c>
      <c r="DH43" s="166">
        <v>1.51</v>
      </c>
      <c r="DI43" s="166">
        <v>0.72</v>
      </c>
      <c r="DJ43" s="166">
        <v>7.88</v>
      </c>
      <c r="DK43" s="166">
        <v>0.88</v>
      </c>
      <c r="DL43" s="166">
        <v>314</v>
      </c>
      <c r="DM43" s="166">
        <v>26</v>
      </c>
      <c r="DN43" s="166">
        <v>24.4</v>
      </c>
      <c r="DO43" s="166">
        <v>2.1</v>
      </c>
      <c r="DP43" s="166">
        <v>140</v>
      </c>
      <c r="DQ43" s="166">
        <v>14</v>
      </c>
      <c r="DR43" s="166">
        <v>14.6</v>
      </c>
      <c r="DS43" s="166">
        <v>1.9</v>
      </c>
      <c r="DT43" s="166">
        <v>0.79</v>
      </c>
      <c r="DU43" s="166">
        <v>0.36</v>
      </c>
      <c r="DZ43" s="166">
        <v>1.91</v>
      </c>
      <c r="EA43" s="166">
        <v>0.5</v>
      </c>
      <c r="EF43" s="166">
        <v>117</v>
      </c>
      <c r="EG43" s="166">
        <v>16</v>
      </c>
      <c r="EH43" s="166">
        <v>12.7</v>
      </c>
      <c r="EI43" s="166">
        <v>1.3</v>
      </c>
      <c r="EJ43" s="166">
        <v>31.8</v>
      </c>
      <c r="EK43" s="166">
        <v>3.3</v>
      </c>
      <c r="EL43" s="166">
        <v>4.2</v>
      </c>
      <c r="EM43" s="166">
        <v>0.28999999999999998</v>
      </c>
      <c r="EN43" s="166">
        <v>21.2</v>
      </c>
      <c r="EO43" s="166">
        <v>2.2999999999999998</v>
      </c>
      <c r="EP43" s="166">
        <v>5.84</v>
      </c>
      <c r="EQ43" s="166">
        <v>0.9</v>
      </c>
      <c r="ER43" s="166">
        <v>1.96</v>
      </c>
      <c r="ES43" s="166">
        <v>0.3</v>
      </c>
      <c r="ET43" s="166">
        <v>5.5</v>
      </c>
      <c r="EU43" s="166">
        <v>1.1000000000000001</v>
      </c>
      <c r="EV43" s="166">
        <v>0.87</v>
      </c>
      <c r="EW43" s="166">
        <v>0.13</v>
      </c>
      <c r="EX43" s="166">
        <v>5.08</v>
      </c>
      <c r="EY43" s="166">
        <v>0.67</v>
      </c>
      <c r="EZ43" s="166">
        <v>0.92</v>
      </c>
      <c r="FA43" s="166">
        <v>0.17</v>
      </c>
      <c r="FB43" s="166">
        <v>2.62</v>
      </c>
      <c r="FC43" s="166">
        <v>0.55000000000000004</v>
      </c>
      <c r="FD43" s="166">
        <v>0.31900000000000001</v>
      </c>
      <c r="FE43" s="166">
        <v>0.08</v>
      </c>
      <c r="FF43" s="166">
        <v>1.74</v>
      </c>
      <c r="FG43" s="166">
        <v>0.36</v>
      </c>
      <c r="FH43" s="166">
        <v>0.254</v>
      </c>
      <c r="FI43" s="166">
        <v>8.5000000000000006E-2</v>
      </c>
      <c r="FJ43" s="166">
        <v>4.26</v>
      </c>
      <c r="FK43" s="166">
        <v>0.69</v>
      </c>
      <c r="FL43" s="166">
        <v>0.92</v>
      </c>
      <c r="FM43" s="166">
        <v>0.18</v>
      </c>
      <c r="FN43" s="166">
        <v>0.15</v>
      </c>
      <c r="FO43" s="166">
        <v>0.06</v>
      </c>
      <c r="FR43" s="166">
        <v>1.1299999999999999</v>
      </c>
      <c r="FS43" s="166">
        <v>0.27</v>
      </c>
      <c r="FV43" s="166">
        <v>0.93</v>
      </c>
      <c r="FW43" s="166">
        <v>0.18</v>
      </c>
      <c r="FX43" s="166">
        <v>0.25800000000000001</v>
      </c>
      <c r="FY43" s="166">
        <v>6.3E-2</v>
      </c>
      <c r="GF43">
        <v>1014.52905579323</v>
      </c>
      <c r="GG43">
        <v>1173.17606244699</v>
      </c>
      <c r="GM43">
        <f t="shared" si="17"/>
        <v>0.95996460959964613</v>
      </c>
      <c r="GN43">
        <f t="shared" si="18"/>
        <v>0.94759783947692611</v>
      </c>
      <c r="GO43" s="309">
        <v>2.6999925290439788</v>
      </c>
      <c r="GP43" s="311">
        <v>4.0380312510252793E-2</v>
      </c>
      <c r="GQ43" s="310">
        <f t="shared" si="19"/>
        <v>1.495571268286093E-2</v>
      </c>
    </row>
    <row r="44" spans="1:199" x14ac:dyDescent="0.35">
      <c r="A44" s="162" t="s">
        <v>554</v>
      </c>
      <c r="B44" s="162" t="s">
        <v>555</v>
      </c>
      <c r="D44" s="154">
        <v>2.5870000000000002</v>
      </c>
      <c r="E44" s="154">
        <v>14.3276</v>
      </c>
      <c r="F44" s="154">
        <v>0.21840000000000001</v>
      </c>
      <c r="G44" s="154">
        <v>12.0549</v>
      </c>
      <c r="H44" s="154">
        <v>0.40429999999999999</v>
      </c>
      <c r="I44" s="154">
        <v>2.4908999999999999</v>
      </c>
      <c r="J44" s="154">
        <v>52.577500000000001</v>
      </c>
      <c r="K44" s="154">
        <v>6.3262</v>
      </c>
      <c r="L44" s="154">
        <v>6.8334999999999999</v>
      </c>
      <c r="M44" s="154">
        <v>0.1719</v>
      </c>
      <c r="N44" s="154">
        <v>735.68795999999998</v>
      </c>
      <c r="O44" s="154">
        <v>113</v>
      </c>
      <c r="P44" s="154">
        <v>0.22238149828161299</v>
      </c>
      <c r="Q44" s="154">
        <v>37.422471801625498</v>
      </c>
      <c r="R44" s="154">
        <v>402.23084871732601</v>
      </c>
      <c r="T44" s="155">
        <v>26.48</v>
      </c>
      <c r="U44" s="155">
        <v>2.0430000000000001</v>
      </c>
      <c r="V44" s="155">
        <v>11.311999999999999</v>
      </c>
      <c r="W44" s="155">
        <v>0.17199999999999999</v>
      </c>
      <c r="X44" s="155">
        <v>9.66</v>
      </c>
      <c r="Y44" s="155">
        <v>0.31900000000000001</v>
      </c>
      <c r="Z44" s="155">
        <v>1.9670000000000001</v>
      </c>
      <c r="AA44" s="155">
        <v>49.884999999999998</v>
      </c>
      <c r="AB44" s="155">
        <v>12.754</v>
      </c>
      <c r="AC44" s="155">
        <v>11.332000000000001</v>
      </c>
      <c r="AD44" s="155">
        <v>0.20899999999999999</v>
      </c>
      <c r="AE44" s="155">
        <f t="shared" si="13"/>
        <v>581.66347248576847</v>
      </c>
      <c r="AF44" s="155">
        <f t="shared" si="14"/>
        <v>89.342188488298547</v>
      </c>
      <c r="AG44" s="155">
        <f t="shared" si="15"/>
        <v>0.79063883617963315</v>
      </c>
      <c r="AI44" s="157" t="str">
        <f t="shared" si="0"/>
        <v>LLf_LL7_110a</v>
      </c>
      <c r="AJ44" s="157">
        <f t="shared" si="1"/>
        <v>49.884999999999998</v>
      </c>
      <c r="AK44" s="157">
        <f t="shared" si="2"/>
        <v>1.9670000000000001</v>
      </c>
      <c r="AL44" s="157">
        <f t="shared" si="3"/>
        <v>11.311999999999999</v>
      </c>
      <c r="AM44" s="157">
        <f t="shared" si="4"/>
        <v>9.632200000000001</v>
      </c>
      <c r="AN44" s="157">
        <f t="shared" si="5"/>
        <v>1.8886664778</v>
      </c>
      <c r="AO44" s="157">
        <f t="shared" si="6"/>
        <v>0.20899999999999999</v>
      </c>
      <c r="AP44" s="157">
        <f t="shared" si="7"/>
        <v>12.754</v>
      </c>
      <c r="AQ44" s="157">
        <f t="shared" si="8"/>
        <v>9.66</v>
      </c>
      <c r="AR44" s="157">
        <f t="shared" si="9"/>
        <v>2.0430000000000001</v>
      </c>
      <c r="AS44" s="157">
        <f t="shared" si="10"/>
        <v>0.31900000000000001</v>
      </c>
      <c r="AT44" s="157">
        <f t="shared" si="11"/>
        <v>0.17199999999999999</v>
      </c>
      <c r="AU44" s="157">
        <v>0.5</v>
      </c>
      <c r="AV44" s="157">
        <f t="shared" si="16"/>
        <v>2.9587659552202327E-3</v>
      </c>
      <c r="AW44" s="157">
        <f t="shared" si="12"/>
        <v>1270.3553999999999</v>
      </c>
      <c r="AX44" s="157">
        <v>80</v>
      </c>
      <c r="AY44" s="157">
        <v>0.60088154150640571</v>
      </c>
      <c r="BA44" s="164">
        <v>47.222200000000001</v>
      </c>
      <c r="BB44" s="164">
        <v>41.0015</v>
      </c>
      <c r="BC44" s="164">
        <v>11.47705</v>
      </c>
      <c r="BD44" s="164">
        <v>4.3700000000000003E-2</v>
      </c>
      <c r="BE44" s="164">
        <v>0.23860000000000001</v>
      </c>
      <c r="BF44" s="164">
        <v>0.16200000000000001</v>
      </c>
      <c r="BG44" s="164">
        <v>0.42415000000000003</v>
      </c>
      <c r="BL44" s="164">
        <v>100.56914999999999</v>
      </c>
      <c r="BM44" s="164">
        <v>0.88001277961829705</v>
      </c>
      <c r="BO44" s="166" t="s">
        <v>452</v>
      </c>
      <c r="BP44" s="166">
        <v>40</v>
      </c>
      <c r="BQ44" s="166" t="s">
        <v>453</v>
      </c>
      <c r="BR44" s="166">
        <v>17</v>
      </c>
      <c r="BS44" s="166" t="s">
        <v>556</v>
      </c>
      <c r="BT44" s="166" t="s">
        <v>455</v>
      </c>
      <c r="BU44" s="166">
        <v>0.61753043981481504</v>
      </c>
      <c r="BV44" s="166">
        <v>20.082999999999998</v>
      </c>
      <c r="BW44" s="166">
        <v>31</v>
      </c>
      <c r="BX44" s="166" t="s">
        <v>456</v>
      </c>
      <c r="BY44" s="166">
        <v>1</v>
      </c>
      <c r="BZ44" s="166">
        <v>241000</v>
      </c>
      <c r="CA44" s="166">
        <v>12000</v>
      </c>
      <c r="CB44" s="166">
        <v>12.1</v>
      </c>
      <c r="CC44" s="166">
        <v>1</v>
      </c>
      <c r="CD44" s="166">
        <v>4.1100000000000003</v>
      </c>
      <c r="CE44" s="166">
        <v>0.36</v>
      </c>
      <c r="CF44" s="166">
        <v>0.86</v>
      </c>
      <c r="CG44" s="166">
        <v>0.44</v>
      </c>
      <c r="CH44" s="166">
        <v>2.71</v>
      </c>
      <c r="CI44" s="166">
        <v>0.19</v>
      </c>
      <c r="CJ44" s="166">
        <v>3300</v>
      </c>
      <c r="CK44" s="166">
        <v>100</v>
      </c>
      <c r="CL44" s="166">
        <v>26.37</v>
      </c>
      <c r="CM44" s="166">
        <v>0.97</v>
      </c>
      <c r="CN44" s="166">
        <v>14740</v>
      </c>
      <c r="CO44" s="166">
        <v>680</v>
      </c>
      <c r="CP44" s="166">
        <v>298</v>
      </c>
      <c r="CQ44" s="166">
        <v>15</v>
      </c>
      <c r="CR44" s="166">
        <v>369</v>
      </c>
      <c r="CS44" s="166">
        <v>25</v>
      </c>
      <c r="CT44" s="166">
        <v>884</v>
      </c>
      <c r="CU44" s="166">
        <v>48</v>
      </c>
      <c r="CV44" s="166">
        <v>52500</v>
      </c>
      <c r="CW44" s="166">
        <v>3000</v>
      </c>
      <c r="CX44" s="166">
        <v>34.6</v>
      </c>
      <c r="CY44" s="166">
        <v>2.1</v>
      </c>
      <c r="CZ44" s="166">
        <v>118</v>
      </c>
      <c r="DA44" s="166">
        <v>5.6</v>
      </c>
      <c r="DB44" s="166">
        <v>52.8</v>
      </c>
      <c r="DC44" s="166">
        <v>3.2</v>
      </c>
      <c r="DD44" s="166">
        <v>87.1</v>
      </c>
      <c r="DE44" s="166">
        <v>5.4</v>
      </c>
      <c r="DF44" s="166">
        <v>21.32</v>
      </c>
      <c r="DG44" s="166">
        <v>0.96</v>
      </c>
      <c r="DH44" s="166">
        <v>1.9</v>
      </c>
      <c r="DI44" s="166">
        <v>0.39</v>
      </c>
      <c r="DJ44" s="166">
        <v>7.28</v>
      </c>
      <c r="DK44" s="166">
        <v>0.31</v>
      </c>
      <c r="DL44" s="166">
        <v>332</v>
      </c>
      <c r="DM44" s="166">
        <v>12</v>
      </c>
      <c r="DN44" s="166">
        <v>25.5</v>
      </c>
      <c r="DO44" s="166">
        <v>1.3</v>
      </c>
      <c r="DP44" s="166">
        <v>131.19999999999999</v>
      </c>
      <c r="DQ44" s="166">
        <v>7.8</v>
      </c>
      <c r="DR44" s="166">
        <v>11.68</v>
      </c>
      <c r="DS44" s="166">
        <v>0.77</v>
      </c>
      <c r="DT44" s="166">
        <v>0.6</v>
      </c>
      <c r="DU44" s="166">
        <v>0.16</v>
      </c>
      <c r="DX44" s="166">
        <v>7.0000000000000007E-2</v>
      </c>
      <c r="DY44" s="166">
        <v>2.9000000000000001E-2</v>
      </c>
      <c r="DZ44" s="166">
        <v>1.59</v>
      </c>
      <c r="EA44" s="166">
        <v>0.26</v>
      </c>
      <c r="ED44" s="166">
        <v>7.9000000000000001E-2</v>
      </c>
      <c r="EE44" s="166">
        <v>2.3E-2</v>
      </c>
      <c r="EF44" s="166">
        <v>94.9</v>
      </c>
      <c r="EG44" s="166">
        <v>5.2</v>
      </c>
      <c r="EH44" s="166">
        <v>10.72</v>
      </c>
      <c r="EI44" s="166">
        <v>0.51</v>
      </c>
      <c r="EJ44" s="166">
        <v>27.7</v>
      </c>
      <c r="EK44" s="166">
        <v>1.1000000000000001</v>
      </c>
      <c r="EL44" s="166">
        <v>3.81</v>
      </c>
      <c r="EM44" s="166">
        <v>0.23</v>
      </c>
      <c r="EN44" s="166">
        <v>18.260000000000002</v>
      </c>
      <c r="EO44" s="166">
        <v>0.97</v>
      </c>
      <c r="EP44" s="166">
        <v>5.76</v>
      </c>
      <c r="EQ44" s="166">
        <v>0.49</v>
      </c>
      <c r="ER44" s="166">
        <v>1.81</v>
      </c>
      <c r="ES44" s="166">
        <v>0.12</v>
      </c>
      <c r="ET44" s="166">
        <v>5.4</v>
      </c>
      <c r="EU44" s="166">
        <v>0.56999999999999995</v>
      </c>
      <c r="EV44" s="166">
        <v>0.92100000000000004</v>
      </c>
      <c r="EW44" s="166">
        <v>8.5999999999999993E-2</v>
      </c>
      <c r="EX44" s="166">
        <v>5.32</v>
      </c>
      <c r="EY44" s="166">
        <v>0.49</v>
      </c>
      <c r="EZ44" s="166">
        <v>1.05</v>
      </c>
      <c r="FA44" s="166">
        <v>0.1</v>
      </c>
      <c r="FB44" s="166">
        <v>2.66</v>
      </c>
      <c r="FC44" s="166">
        <v>0.28999999999999998</v>
      </c>
      <c r="FD44" s="166">
        <v>0.32100000000000001</v>
      </c>
      <c r="FE44" s="166">
        <v>5.2999999999999999E-2</v>
      </c>
      <c r="FF44" s="166">
        <v>2.41</v>
      </c>
      <c r="FG44" s="166">
        <v>0.32</v>
      </c>
      <c r="FH44" s="166">
        <v>0.29499999999999998</v>
      </c>
      <c r="FI44" s="166">
        <v>5.3999999999999999E-2</v>
      </c>
      <c r="FJ44" s="166">
        <v>4.0199999999999996</v>
      </c>
      <c r="FK44" s="166">
        <v>0.46</v>
      </c>
      <c r="FL44" s="166">
        <v>0.72</v>
      </c>
      <c r="FM44" s="166">
        <v>0.11</v>
      </c>
      <c r="FN44" s="166">
        <v>8.5000000000000006E-2</v>
      </c>
      <c r="FO44" s="166">
        <v>3.5999999999999997E-2</v>
      </c>
      <c r="FR44" s="166">
        <v>0.82</v>
      </c>
      <c r="FS44" s="166">
        <v>0.12</v>
      </c>
      <c r="FV44" s="166">
        <v>0.84199999999999997</v>
      </c>
      <c r="FW44" s="166">
        <v>0.08</v>
      </c>
      <c r="FX44" s="166">
        <v>0.33</v>
      </c>
      <c r="FY44" s="166">
        <v>6.2E-2</v>
      </c>
      <c r="GF44">
        <v>773.57570709747699</v>
      </c>
      <c r="GG44">
        <v>1583.99809565128</v>
      </c>
      <c r="GM44">
        <f t="shared" si="17"/>
        <v>0.78901805589908491</v>
      </c>
      <c r="GN44">
        <f t="shared" si="18"/>
        <v>0.79063883617963315</v>
      </c>
      <c r="GO44" s="309">
        <v>2.62590453117217</v>
      </c>
      <c r="GP44" s="311">
        <v>4.2117176064638599E-2</v>
      </c>
      <c r="GQ44" s="310">
        <f t="shared" si="19"/>
        <v>1.6039111690720163E-2</v>
      </c>
    </row>
    <row r="45" spans="1:199" x14ac:dyDescent="0.35">
      <c r="A45" s="162" t="s">
        <v>557</v>
      </c>
      <c r="B45" s="162" t="s">
        <v>555</v>
      </c>
      <c r="D45" s="154">
        <v>2.556</v>
      </c>
      <c r="E45" s="154">
        <v>14.3407</v>
      </c>
      <c r="F45" s="154">
        <v>0.2041</v>
      </c>
      <c r="G45" s="154">
        <v>12.075100000000001</v>
      </c>
      <c r="H45" s="154">
        <v>0.43919999999999998</v>
      </c>
      <c r="I45" s="154">
        <v>2.4851000000000001</v>
      </c>
      <c r="J45" s="154">
        <v>52.433399999999999</v>
      </c>
      <c r="K45" s="154">
        <v>6.5815999999999999</v>
      </c>
      <c r="L45" s="154">
        <v>7.2476000000000003</v>
      </c>
      <c r="M45" s="154">
        <v>0.16370000000000001</v>
      </c>
      <c r="N45" s="154">
        <v>825.7722</v>
      </c>
      <c r="O45" s="154">
        <v>107</v>
      </c>
      <c r="P45" s="154">
        <v>0.232173158056351</v>
      </c>
      <c r="Q45" s="154">
        <v>51.3690072197587</v>
      </c>
      <c r="R45" s="154">
        <v>401.94934281313698</v>
      </c>
      <c r="T45" s="155">
        <v>24.99</v>
      </c>
      <c r="U45" s="155">
        <v>2.0339999999999998</v>
      </c>
      <c r="V45" s="155">
        <v>11.411</v>
      </c>
      <c r="W45" s="155">
        <v>0.16200000000000001</v>
      </c>
      <c r="X45" s="155">
        <v>9.7449999999999992</v>
      </c>
      <c r="Y45" s="155">
        <v>0.34899999999999998</v>
      </c>
      <c r="Z45" s="155">
        <v>1.9770000000000001</v>
      </c>
      <c r="AA45" s="155">
        <v>49.722000000000001</v>
      </c>
      <c r="AB45" s="155">
        <v>12.709</v>
      </c>
      <c r="AC45" s="155">
        <v>11.335000000000001</v>
      </c>
      <c r="AD45" s="155">
        <v>0.2</v>
      </c>
      <c r="AE45" s="155">
        <f t="shared" si="13"/>
        <v>660.67061364909193</v>
      </c>
      <c r="AF45" s="155">
        <f t="shared" si="14"/>
        <v>85.606848547883828</v>
      </c>
      <c r="AG45" s="155">
        <f t="shared" si="15"/>
        <v>0.80006400512040965</v>
      </c>
      <c r="AI45" s="157" t="str">
        <f t="shared" si="0"/>
        <v>LLf_LL7_110b</v>
      </c>
      <c r="AJ45" s="157">
        <f t="shared" si="1"/>
        <v>49.722000000000001</v>
      </c>
      <c r="AK45" s="157">
        <f t="shared" si="2"/>
        <v>1.9770000000000001</v>
      </c>
      <c r="AL45" s="157">
        <f t="shared" si="3"/>
        <v>11.411</v>
      </c>
      <c r="AM45" s="157">
        <f t="shared" si="4"/>
        <v>9.6347500000000004</v>
      </c>
      <c r="AN45" s="157">
        <f t="shared" si="5"/>
        <v>1.8891664777499999</v>
      </c>
      <c r="AO45" s="157">
        <f t="shared" si="6"/>
        <v>0.2</v>
      </c>
      <c r="AP45" s="157">
        <f t="shared" si="7"/>
        <v>12.709</v>
      </c>
      <c r="AQ45" s="157">
        <f t="shared" si="8"/>
        <v>9.7449999999999992</v>
      </c>
      <c r="AR45" s="157">
        <f t="shared" si="9"/>
        <v>2.0339999999999998</v>
      </c>
      <c r="AS45" s="157">
        <f t="shared" si="10"/>
        <v>0.34899999999999998</v>
      </c>
      <c r="AT45" s="157">
        <f t="shared" si="11"/>
        <v>0.16200000000000001</v>
      </c>
      <c r="AU45" s="157">
        <v>0.5</v>
      </c>
      <c r="AV45" s="157">
        <f t="shared" si="16"/>
        <v>4.1098493655299384E-3</v>
      </c>
      <c r="AW45" s="157">
        <f t="shared" si="12"/>
        <v>1269.4509</v>
      </c>
      <c r="AX45" s="157">
        <v>90</v>
      </c>
      <c r="AY45" s="157">
        <v>0.53779143267880769</v>
      </c>
      <c r="BA45" s="164">
        <v>47.222200000000001</v>
      </c>
      <c r="BB45" s="164">
        <v>41.0015</v>
      </c>
      <c r="BC45" s="164">
        <v>11.47705</v>
      </c>
      <c r="BD45" s="164">
        <v>4.3700000000000003E-2</v>
      </c>
      <c r="BE45" s="164">
        <v>0.23860000000000001</v>
      </c>
      <c r="BF45" s="164">
        <v>0.16200000000000001</v>
      </c>
      <c r="BG45" s="164">
        <v>0.42415000000000003</v>
      </c>
      <c r="BL45" s="164">
        <v>100.56914999999999</v>
      </c>
      <c r="BM45" s="164">
        <v>0.88001277961829705</v>
      </c>
      <c r="BO45" s="166" t="s">
        <v>463</v>
      </c>
      <c r="BP45" s="166">
        <v>50</v>
      </c>
      <c r="BQ45" s="166" t="s">
        <v>464</v>
      </c>
      <c r="BR45" s="166">
        <v>27</v>
      </c>
      <c r="BS45" s="166" t="s">
        <v>558</v>
      </c>
      <c r="BT45" s="166" t="s">
        <v>455</v>
      </c>
      <c r="BU45" s="166">
        <v>0.55882048611111101</v>
      </c>
      <c r="BV45" s="166">
        <v>14.037000000000001</v>
      </c>
      <c r="BW45" s="166">
        <v>22</v>
      </c>
      <c r="BX45" s="166" t="s">
        <v>456</v>
      </c>
      <c r="BY45" s="166">
        <v>1</v>
      </c>
      <c r="BZ45" s="166">
        <v>7400000</v>
      </c>
      <c r="CA45" s="166">
        <v>320000</v>
      </c>
      <c r="CB45" s="166">
        <v>52.4</v>
      </c>
      <c r="CC45" s="166">
        <v>1</v>
      </c>
      <c r="CD45" s="166">
        <v>3.93</v>
      </c>
      <c r="CE45" s="166">
        <v>0.28999999999999998</v>
      </c>
      <c r="CF45" s="166">
        <v>1.06</v>
      </c>
      <c r="CG45" s="166">
        <v>0.55000000000000004</v>
      </c>
      <c r="CH45" s="166">
        <v>2.6</v>
      </c>
      <c r="CI45" s="166">
        <v>0.12</v>
      </c>
      <c r="CJ45" s="166">
        <v>3350</v>
      </c>
      <c r="CK45" s="166">
        <v>120</v>
      </c>
      <c r="CL45" s="166">
        <v>28.7</v>
      </c>
      <c r="CM45" s="166">
        <v>1.9</v>
      </c>
      <c r="CN45" s="166">
        <v>14550</v>
      </c>
      <c r="CO45" s="166">
        <v>570</v>
      </c>
      <c r="CP45" s="166">
        <v>293</v>
      </c>
      <c r="CQ45" s="166">
        <v>17</v>
      </c>
      <c r="CR45" s="166">
        <v>351</v>
      </c>
      <c r="CS45" s="166">
        <v>20</v>
      </c>
      <c r="CT45" s="166">
        <v>879</v>
      </c>
      <c r="CU45" s="166">
        <v>36</v>
      </c>
      <c r="CV45" s="166">
        <v>55600</v>
      </c>
      <c r="CW45" s="166">
        <v>2000</v>
      </c>
      <c r="CX45" s="166">
        <v>33.299999999999997</v>
      </c>
      <c r="CY45" s="166">
        <v>1.2</v>
      </c>
      <c r="CZ45" s="166">
        <v>119.3</v>
      </c>
      <c r="DA45" s="166">
        <v>5.9</v>
      </c>
      <c r="DB45" s="166">
        <v>50.3</v>
      </c>
      <c r="DC45" s="166">
        <v>2.2999999999999998</v>
      </c>
      <c r="DD45" s="166">
        <v>79.2</v>
      </c>
      <c r="DE45" s="166">
        <v>4.5</v>
      </c>
      <c r="DF45" s="166">
        <v>21</v>
      </c>
      <c r="DG45" s="166">
        <v>1.3</v>
      </c>
      <c r="DH45" s="166">
        <v>1.84</v>
      </c>
      <c r="DI45" s="166">
        <v>0.36</v>
      </c>
      <c r="DJ45" s="166">
        <v>7.33</v>
      </c>
      <c r="DK45" s="166">
        <v>0.45</v>
      </c>
      <c r="DL45" s="166">
        <v>321</v>
      </c>
      <c r="DM45" s="166">
        <v>18</v>
      </c>
      <c r="DN45" s="166">
        <v>24.8</v>
      </c>
      <c r="DO45" s="166">
        <v>1.4</v>
      </c>
      <c r="DP45" s="166">
        <v>129.9</v>
      </c>
      <c r="DQ45" s="166">
        <v>6.9</v>
      </c>
      <c r="DR45" s="166">
        <v>11.32</v>
      </c>
      <c r="DS45" s="166">
        <v>0.54</v>
      </c>
      <c r="DT45" s="166">
        <v>0.52</v>
      </c>
      <c r="DU45" s="166">
        <v>0.19</v>
      </c>
      <c r="DV45" s="166">
        <v>0.14000000000000001</v>
      </c>
      <c r="DW45" s="166">
        <v>0.11</v>
      </c>
      <c r="DX45" s="166">
        <v>0.10299999999999999</v>
      </c>
      <c r="DY45" s="166">
        <v>2.9000000000000001E-2</v>
      </c>
      <c r="DZ45" s="166">
        <v>1.3</v>
      </c>
      <c r="EA45" s="166">
        <v>0.19</v>
      </c>
      <c r="EB45" s="166">
        <v>5.8999999999999997E-2</v>
      </c>
      <c r="EC45" s="166">
        <v>3.4000000000000002E-2</v>
      </c>
      <c r="ED45" s="166">
        <v>6.8000000000000005E-2</v>
      </c>
      <c r="EE45" s="166">
        <v>2.5000000000000001E-2</v>
      </c>
      <c r="EF45" s="166">
        <v>96</v>
      </c>
      <c r="EG45" s="166">
        <v>3.7</v>
      </c>
      <c r="EH45" s="166">
        <v>9.9700000000000006</v>
      </c>
      <c r="EI45" s="166">
        <v>0.37</v>
      </c>
      <c r="EJ45" s="166">
        <v>25.05</v>
      </c>
      <c r="EK45" s="166">
        <v>0.96</v>
      </c>
      <c r="EL45" s="166">
        <v>3.74</v>
      </c>
      <c r="EM45" s="166">
        <v>0.23</v>
      </c>
      <c r="EN45" s="166">
        <v>17.8</v>
      </c>
      <c r="EO45" s="166">
        <v>1</v>
      </c>
      <c r="EP45" s="166">
        <v>4.8</v>
      </c>
      <c r="EQ45" s="166">
        <v>0.55000000000000004</v>
      </c>
      <c r="ER45" s="166">
        <v>1.82</v>
      </c>
      <c r="ES45" s="166">
        <v>0.19</v>
      </c>
      <c r="ET45" s="166">
        <v>5.86</v>
      </c>
      <c r="EU45" s="166">
        <v>0.63</v>
      </c>
      <c r="EV45" s="166">
        <v>0.95199999999999996</v>
      </c>
      <c r="EW45" s="166">
        <v>8.7999999999999995E-2</v>
      </c>
      <c r="EX45" s="166">
        <v>4.8099999999999996</v>
      </c>
      <c r="EY45" s="166">
        <v>0.32</v>
      </c>
      <c r="EZ45" s="166">
        <v>0.94599999999999995</v>
      </c>
      <c r="FA45" s="166">
        <v>9.5000000000000001E-2</v>
      </c>
      <c r="FB45" s="166">
        <v>2.59</v>
      </c>
      <c r="FC45" s="166">
        <v>0.25</v>
      </c>
      <c r="FD45" s="166">
        <v>0.314</v>
      </c>
      <c r="FE45" s="166">
        <v>5.5E-2</v>
      </c>
      <c r="FF45" s="166">
        <v>1.86</v>
      </c>
      <c r="FG45" s="166">
        <v>0.31</v>
      </c>
      <c r="FH45" s="166">
        <v>0.28499999999999998</v>
      </c>
      <c r="FI45" s="166">
        <v>0.04</v>
      </c>
      <c r="FJ45" s="166">
        <v>3.39</v>
      </c>
      <c r="FK45" s="166">
        <v>0.31</v>
      </c>
      <c r="FL45" s="166">
        <v>0.71</v>
      </c>
      <c r="FM45" s="166">
        <v>0.1</v>
      </c>
      <c r="FN45" s="166">
        <v>0.218</v>
      </c>
      <c r="FO45" s="166">
        <v>9.1999999999999998E-2</v>
      </c>
      <c r="FP45" s="166">
        <v>1.15E-2</v>
      </c>
      <c r="FQ45" s="166">
        <v>7.7000000000000002E-3</v>
      </c>
      <c r="FR45" s="166">
        <v>0.98</v>
      </c>
      <c r="FS45" s="166">
        <v>0.1</v>
      </c>
      <c r="FT45" s="166">
        <v>1.7999999999999999E-2</v>
      </c>
      <c r="FU45" s="166">
        <v>1.2E-2</v>
      </c>
      <c r="FV45" s="166">
        <v>0.68</v>
      </c>
      <c r="FW45" s="166">
        <v>8.3000000000000004E-2</v>
      </c>
      <c r="FX45" s="166">
        <v>0.22700000000000001</v>
      </c>
      <c r="FY45" s="166">
        <v>4.4999999999999998E-2</v>
      </c>
      <c r="GF45">
        <v>807.08863993566104</v>
      </c>
      <c r="GG45">
        <v>1581.7043420774601</v>
      </c>
      <c r="GM45">
        <f t="shared" si="17"/>
        <v>0.79462659380692169</v>
      </c>
      <c r="GN45">
        <f t="shared" si="18"/>
        <v>0.80006400512040965</v>
      </c>
      <c r="GO45" s="309">
        <v>2.633176906055382</v>
      </c>
      <c r="GP45" s="311">
        <v>4.2708782424423671E-2</v>
      </c>
      <c r="GQ45" s="310">
        <f t="shared" si="19"/>
        <v>1.6219488453741361E-2</v>
      </c>
    </row>
    <row r="46" spans="1:199" x14ac:dyDescent="0.35">
      <c r="A46" s="162" t="s">
        <v>559</v>
      </c>
      <c r="B46" s="162" t="s">
        <v>555</v>
      </c>
      <c r="D46" s="154">
        <v>2.7126000000000001</v>
      </c>
      <c r="E46" s="154">
        <v>14.6036</v>
      </c>
      <c r="F46" s="154">
        <v>0.42709999999999998</v>
      </c>
      <c r="G46" s="154">
        <v>11.9857</v>
      </c>
      <c r="H46" s="154">
        <v>0.5373</v>
      </c>
      <c r="I46" s="154">
        <v>2.6478999999999999</v>
      </c>
      <c r="J46" s="154">
        <v>51.554200000000002</v>
      </c>
      <c r="K46" s="154">
        <v>6.61</v>
      </c>
      <c r="L46" s="154">
        <v>6.6712999999999996</v>
      </c>
      <c r="M46" s="154">
        <v>0.1187</v>
      </c>
      <c r="N46" s="154">
        <v>848.29326000000003</v>
      </c>
      <c r="O46" s="154">
        <v>169</v>
      </c>
      <c r="P46" s="154">
        <v>0.22265448209254199</v>
      </c>
      <c r="Q46" s="154">
        <v>37.352495075790003</v>
      </c>
      <c r="R46" s="154">
        <v>396.76072422834397</v>
      </c>
      <c r="T46" s="155">
        <v>27.1</v>
      </c>
      <c r="U46" s="155">
        <v>2.1320000000000001</v>
      </c>
      <c r="V46" s="155">
        <v>11.475</v>
      </c>
      <c r="W46" s="155">
        <v>0.33600000000000002</v>
      </c>
      <c r="X46" s="155">
        <v>9.5609999999999999</v>
      </c>
      <c r="Y46" s="155">
        <v>0.42199999999999999</v>
      </c>
      <c r="Z46" s="155">
        <v>2.081</v>
      </c>
      <c r="AA46" s="155">
        <v>49.052999999999997</v>
      </c>
      <c r="AB46" s="155">
        <v>13.090999999999999</v>
      </c>
      <c r="AC46" s="155">
        <v>11.339</v>
      </c>
      <c r="AD46" s="155">
        <v>0.16400000000000001</v>
      </c>
      <c r="AE46" s="155">
        <f t="shared" si="13"/>
        <v>667.42191974822981</v>
      </c>
      <c r="AF46" s="155">
        <f t="shared" si="14"/>
        <v>132.96616837136114</v>
      </c>
      <c r="AG46" s="155">
        <f t="shared" si="15"/>
        <v>0.78678206136900086</v>
      </c>
      <c r="AI46" s="157" t="str">
        <f t="shared" si="0"/>
        <v>LLf_LL7_105a</v>
      </c>
      <c r="AJ46" s="157">
        <f t="shared" si="1"/>
        <v>49.052999999999997</v>
      </c>
      <c r="AK46" s="157">
        <f t="shared" si="2"/>
        <v>2.081</v>
      </c>
      <c r="AL46" s="157">
        <f t="shared" si="3"/>
        <v>11.475</v>
      </c>
      <c r="AM46" s="157">
        <f t="shared" si="4"/>
        <v>9.6381499999999996</v>
      </c>
      <c r="AN46" s="157">
        <f t="shared" si="5"/>
        <v>1.8898331443499998</v>
      </c>
      <c r="AO46" s="157">
        <f t="shared" si="6"/>
        <v>0.16400000000000001</v>
      </c>
      <c r="AP46" s="157">
        <f t="shared" si="7"/>
        <v>13.090999999999999</v>
      </c>
      <c r="AQ46" s="157">
        <f t="shared" si="8"/>
        <v>9.5609999999999999</v>
      </c>
      <c r="AR46" s="157">
        <f t="shared" si="9"/>
        <v>2.1320000000000001</v>
      </c>
      <c r="AS46" s="157">
        <f t="shared" si="10"/>
        <v>0.42199999999999999</v>
      </c>
      <c r="AT46" s="157">
        <f t="shared" si="11"/>
        <v>0.33600000000000002</v>
      </c>
      <c r="AU46" s="157">
        <v>0.5</v>
      </c>
      <c r="AV46" s="157">
        <f t="shared" si="16"/>
        <v>2.9388273073005515E-3</v>
      </c>
      <c r="AW46" s="157">
        <f t="shared" si="12"/>
        <v>1277.1291000000001</v>
      </c>
      <c r="AX46" s="157">
        <v>80</v>
      </c>
      <c r="AY46" s="157">
        <v>0.61513154770559952</v>
      </c>
      <c r="BA46" s="164">
        <v>47.361600000000003</v>
      </c>
      <c r="BB46" s="164">
        <v>40.841000000000001</v>
      </c>
      <c r="BC46" s="164">
        <v>11.031166666666699</v>
      </c>
      <c r="BD46" s="164">
        <v>4.9366666666666698E-2</v>
      </c>
      <c r="BE46" s="164">
        <v>0.22969999999999999</v>
      </c>
      <c r="BF46" s="164">
        <v>0.1603</v>
      </c>
      <c r="BG46" s="164">
        <v>0.38993333333333302</v>
      </c>
      <c r="BL46" s="164">
        <v>100.063033333333</v>
      </c>
      <c r="BM46" s="164">
        <v>0.88443579219998902</v>
      </c>
      <c r="BO46" s="166" t="s">
        <v>463</v>
      </c>
      <c r="BP46" s="166">
        <v>50</v>
      </c>
      <c r="BQ46" s="166" t="s">
        <v>464</v>
      </c>
      <c r="BR46" s="166">
        <v>28</v>
      </c>
      <c r="BS46" s="166" t="s">
        <v>560</v>
      </c>
      <c r="BT46" s="166" t="s">
        <v>455</v>
      </c>
      <c r="BU46" s="166">
        <v>0.56014571759259302</v>
      </c>
      <c r="BV46" s="166">
        <v>20.798999999999999</v>
      </c>
      <c r="BW46" s="166">
        <v>32</v>
      </c>
      <c r="BX46" s="166" t="s">
        <v>456</v>
      </c>
      <c r="BY46" s="166">
        <v>1</v>
      </c>
      <c r="BZ46" s="166">
        <v>6990000</v>
      </c>
      <c r="CA46" s="166">
        <v>270000</v>
      </c>
      <c r="CB46" s="166">
        <v>51.6</v>
      </c>
      <c r="CC46" s="166">
        <v>1</v>
      </c>
      <c r="CD46" s="166">
        <v>3.82</v>
      </c>
      <c r="CE46" s="166">
        <v>0.28000000000000003</v>
      </c>
      <c r="CF46" s="166">
        <v>1.32</v>
      </c>
      <c r="CG46" s="166">
        <v>0.52</v>
      </c>
      <c r="CH46" s="166">
        <v>2.6930000000000001</v>
      </c>
      <c r="CI46" s="166">
        <v>9.5000000000000001E-2</v>
      </c>
      <c r="CJ46" s="166">
        <v>3901</v>
      </c>
      <c r="CK46" s="166">
        <v>91</v>
      </c>
      <c r="CL46" s="166">
        <v>26.9</v>
      </c>
      <c r="CM46" s="166">
        <v>1.3</v>
      </c>
      <c r="CN46" s="166">
        <v>15740</v>
      </c>
      <c r="CO46" s="166">
        <v>540</v>
      </c>
      <c r="CP46" s="166">
        <v>291</v>
      </c>
      <c r="CQ46" s="166">
        <v>13</v>
      </c>
      <c r="CR46" s="166">
        <v>329</v>
      </c>
      <c r="CS46" s="166">
        <v>15</v>
      </c>
      <c r="CT46" s="166">
        <v>852</v>
      </c>
      <c r="CU46" s="166">
        <v>30</v>
      </c>
      <c r="CV46" s="166">
        <v>53700</v>
      </c>
      <c r="CW46" s="166">
        <v>1900</v>
      </c>
      <c r="CX46" s="166">
        <v>33.299999999999997</v>
      </c>
      <c r="CY46" s="166">
        <v>1.5</v>
      </c>
      <c r="CZ46" s="166">
        <v>136.5</v>
      </c>
      <c r="DA46" s="166">
        <v>5.8</v>
      </c>
      <c r="DB46" s="166">
        <v>52.7</v>
      </c>
      <c r="DC46" s="166">
        <v>2.5</v>
      </c>
      <c r="DD46" s="166">
        <v>79.900000000000006</v>
      </c>
      <c r="DE46" s="166">
        <v>4.3</v>
      </c>
      <c r="DF46" s="166">
        <v>20.88</v>
      </c>
      <c r="DG46" s="166">
        <v>0.73</v>
      </c>
      <c r="DH46" s="166">
        <v>2.02</v>
      </c>
      <c r="DI46" s="166">
        <v>0.32</v>
      </c>
      <c r="DJ46" s="166">
        <v>8.32</v>
      </c>
      <c r="DK46" s="166">
        <v>0.43</v>
      </c>
      <c r="DL46" s="166">
        <v>350</v>
      </c>
      <c r="DM46" s="166">
        <v>14</v>
      </c>
      <c r="DN46" s="166">
        <v>25.4</v>
      </c>
      <c r="DO46" s="166">
        <v>1.3</v>
      </c>
      <c r="DP46" s="166">
        <v>144.30000000000001</v>
      </c>
      <c r="DQ46" s="166">
        <v>5.5</v>
      </c>
      <c r="DR46" s="166">
        <v>12.91</v>
      </c>
      <c r="DS46" s="166">
        <v>0.48</v>
      </c>
      <c r="DT46" s="166">
        <v>0.74</v>
      </c>
      <c r="DU46" s="166">
        <v>0.17</v>
      </c>
      <c r="DV46" s="166">
        <v>0.16</v>
      </c>
      <c r="DW46" s="166">
        <v>0.14000000000000001</v>
      </c>
      <c r="DX46" s="166">
        <v>0.16300000000000001</v>
      </c>
      <c r="DY46" s="166">
        <v>4.5999999999999999E-2</v>
      </c>
      <c r="DZ46" s="166">
        <v>1.73</v>
      </c>
      <c r="EA46" s="166">
        <v>0.18</v>
      </c>
      <c r="EB46" s="166">
        <v>0.2</v>
      </c>
      <c r="EC46" s="166">
        <v>7.1999999999999995E-2</v>
      </c>
      <c r="ED46" s="166">
        <v>9.8000000000000004E-2</v>
      </c>
      <c r="EE46" s="166">
        <v>2.4E-2</v>
      </c>
      <c r="EF46" s="166">
        <v>109.2</v>
      </c>
      <c r="EG46" s="166">
        <v>3.4</v>
      </c>
      <c r="EH46" s="166">
        <v>11.34</v>
      </c>
      <c r="EI46" s="166">
        <v>0.42</v>
      </c>
      <c r="EJ46" s="166">
        <v>28.15</v>
      </c>
      <c r="EK46" s="166">
        <v>0.94</v>
      </c>
      <c r="EL46" s="166">
        <v>4.1500000000000004</v>
      </c>
      <c r="EM46" s="166">
        <v>0.2</v>
      </c>
      <c r="EN46" s="166">
        <v>19.7</v>
      </c>
      <c r="EO46" s="166">
        <v>1.2</v>
      </c>
      <c r="EP46" s="166">
        <v>5.27</v>
      </c>
      <c r="EQ46" s="166">
        <v>0.43</v>
      </c>
      <c r="ER46" s="166">
        <v>1.81</v>
      </c>
      <c r="ES46" s="166">
        <v>0.15</v>
      </c>
      <c r="ET46" s="166">
        <v>5.49</v>
      </c>
      <c r="EU46" s="166">
        <v>0.44</v>
      </c>
      <c r="EV46" s="166">
        <v>0.874</v>
      </c>
      <c r="EW46" s="166">
        <v>7.2999999999999995E-2</v>
      </c>
      <c r="EX46" s="166">
        <v>5.22</v>
      </c>
      <c r="EY46" s="166">
        <v>0.3</v>
      </c>
      <c r="EZ46" s="166">
        <v>1.004</v>
      </c>
      <c r="FA46" s="166">
        <v>9.4E-2</v>
      </c>
      <c r="FB46" s="166">
        <v>2.5</v>
      </c>
      <c r="FC46" s="166">
        <v>0.16</v>
      </c>
      <c r="FD46" s="166">
        <v>0.34799999999999998</v>
      </c>
      <c r="FE46" s="166">
        <v>0.05</v>
      </c>
      <c r="FF46" s="166">
        <v>2.25</v>
      </c>
      <c r="FG46" s="166">
        <v>0.26</v>
      </c>
      <c r="FH46" s="166">
        <v>0.27</v>
      </c>
      <c r="FI46" s="166">
        <v>0.04</v>
      </c>
      <c r="FJ46" s="166">
        <v>4.03</v>
      </c>
      <c r="FK46" s="166">
        <v>0.48</v>
      </c>
      <c r="FL46" s="166">
        <v>0.79800000000000004</v>
      </c>
      <c r="FM46" s="166">
        <v>6.6000000000000003E-2</v>
      </c>
      <c r="FN46" s="166">
        <v>0.189</v>
      </c>
      <c r="FO46" s="166">
        <v>4.9000000000000002E-2</v>
      </c>
      <c r="FP46" s="166">
        <v>3.2000000000000001E-2</v>
      </c>
      <c r="FQ46" s="166">
        <v>0.02</v>
      </c>
      <c r="FR46" s="166">
        <v>1.01</v>
      </c>
      <c r="FS46" s="166">
        <v>0.12</v>
      </c>
      <c r="FT46" s="166">
        <v>0.02</v>
      </c>
      <c r="FU46" s="166">
        <v>1.2999999999999999E-2</v>
      </c>
      <c r="FV46" s="166">
        <v>0.79500000000000004</v>
      </c>
      <c r="FW46" s="166">
        <v>8.7999999999999995E-2</v>
      </c>
      <c r="FX46" s="166">
        <v>0.313</v>
      </c>
      <c r="FY46" s="166">
        <v>4.4999999999999998E-2</v>
      </c>
      <c r="GF46">
        <v>780.47630035536997</v>
      </c>
      <c r="GG46">
        <v>1605.1502753385901</v>
      </c>
      <c r="GM46">
        <f t="shared" si="17"/>
        <v>0.78540852410199147</v>
      </c>
      <c r="GN46">
        <f t="shared" si="18"/>
        <v>0.78678206136900086</v>
      </c>
      <c r="GO46" s="309">
        <v>2.6288371700417219</v>
      </c>
      <c r="GP46" s="311">
        <v>4.2824517049104747E-2</v>
      </c>
      <c r="GQ46" s="310">
        <f t="shared" si="19"/>
        <v>1.6290288929696275E-2</v>
      </c>
    </row>
    <row r="47" spans="1:199" x14ac:dyDescent="0.35">
      <c r="A47" s="162" t="s">
        <v>561</v>
      </c>
      <c r="B47" s="162" t="s">
        <v>555</v>
      </c>
      <c r="D47" s="154">
        <v>2.6457999999999999</v>
      </c>
      <c r="E47" s="154">
        <v>14.317299999999999</v>
      </c>
      <c r="F47" s="154">
        <v>0.2732</v>
      </c>
      <c r="G47" s="154">
        <v>12.021000000000001</v>
      </c>
      <c r="H47" s="154">
        <v>0.4536</v>
      </c>
      <c r="I47" s="154">
        <v>2.5667</v>
      </c>
      <c r="J47" s="154">
        <v>52.515099999999997</v>
      </c>
      <c r="K47" s="154">
        <v>6.3380999999999998</v>
      </c>
      <c r="L47" s="154">
        <v>6.5946999999999996</v>
      </c>
      <c r="M47" s="154">
        <v>0.16489999999999999</v>
      </c>
      <c r="N47" s="154">
        <v>639.59810400000003</v>
      </c>
      <c r="O47" s="154">
        <v>126</v>
      </c>
      <c r="P47" s="154">
        <v>0.22481178201910801</v>
      </c>
      <c r="Q47" s="154">
        <v>31.233229686857101</v>
      </c>
      <c r="R47" s="154">
        <v>435.87044035618698</v>
      </c>
      <c r="T47" s="155">
        <v>28.64</v>
      </c>
      <c r="U47" s="155">
        <v>2.0529999999999999</v>
      </c>
      <c r="V47" s="155">
        <v>11.111000000000001</v>
      </c>
      <c r="W47" s="155">
        <v>0.21199999999999999</v>
      </c>
      <c r="X47" s="155">
        <v>9.4779999999999998</v>
      </c>
      <c r="Y47" s="155">
        <v>0.35199999999999998</v>
      </c>
      <c r="Z47" s="155">
        <v>1.992</v>
      </c>
      <c r="AA47" s="155">
        <v>49.673000000000002</v>
      </c>
      <c r="AB47" s="155">
        <v>13.246</v>
      </c>
      <c r="AC47" s="155">
        <v>11.336</v>
      </c>
      <c r="AD47" s="155">
        <v>0.20200000000000001</v>
      </c>
      <c r="AE47" s="155">
        <f t="shared" si="13"/>
        <v>497.20001865671645</v>
      </c>
      <c r="AF47" s="155">
        <f t="shared" si="14"/>
        <v>97.947761194029852</v>
      </c>
      <c r="AG47" s="155">
        <f t="shared" si="15"/>
        <v>0.77736318407960203</v>
      </c>
      <c r="AI47" s="157" t="str">
        <f t="shared" si="0"/>
        <v>LLF_LL7_105b</v>
      </c>
      <c r="AJ47" s="157">
        <f t="shared" si="1"/>
        <v>49.673000000000002</v>
      </c>
      <c r="AK47" s="157">
        <f t="shared" si="2"/>
        <v>1.992</v>
      </c>
      <c r="AL47" s="157">
        <f t="shared" si="3"/>
        <v>11.111000000000001</v>
      </c>
      <c r="AM47" s="157">
        <f t="shared" si="4"/>
        <v>9.6356000000000002</v>
      </c>
      <c r="AN47" s="157">
        <f t="shared" si="5"/>
        <v>1.8893331443999999</v>
      </c>
      <c r="AO47" s="157">
        <f t="shared" si="6"/>
        <v>0.20200000000000001</v>
      </c>
      <c r="AP47" s="157">
        <f t="shared" si="7"/>
        <v>13.246</v>
      </c>
      <c r="AQ47" s="157">
        <f t="shared" si="8"/>
        <v>9.4779999999999998</v>
      </c>
      <c r="AR47" s="157">
        <f t="shared" si="9"/>
        <v>2.0529999999999999</v>
      </c>
      <c r="AS47" s="157">
        <f t="shared" si="10"/>
        <v>0.35199999999999998</v>
      </c>
      <c r="AT47" s="157">
        <f t="shared" si="11"/>
        <v>0.21199999999999999</v>
      </c>
      <c r="AU47" s="157">
        <v>0.5</v>
      </c>
      <c r="AV47" s="157">
        <f t="shared" si="16"/>
        <v>2.4279562878464786E-3</v>
      </c>
      <c r="AW47" s="157">
        <f t="shared" si="12"/>
        <v>1280.2446</v>
      </c>
      <c r="AX47" s="157">
        <v>70</v>
      </c>
      <c r="AY47" s="157">
        <v>0.6908185878719183</v>
      </c>
      <c r="BA47" s="164">
        <v>47.361600000000003</v>
      </c>
      <c r="BB47" s="164">
        <v>40.841000000000001</v>
      </c>
      <c r="BC47" s="164">
        <v>11.031166666666699</v>
      </c>
      <c r="BD47" s="164">
        <v>4.9366666666666698E-2</v>
      </c>
      <c r="BE47" s="164">
        <v>0.22969999999999999</v>
      </c>
      <c r="BF47" s="164">
        <v>0.1603</v>
      </c>
      <c r="BG47" s="164">
        <v>0.38993333333333302</v>
      </c>
      <c r="BL47" s="164">
        <v>100.063033333333</v>
      </c>
      <c r="BM47" s="164">
        <v>0.88443579219998902</v>
      </c>
      <c r="BO47" s="166" t="s">
        <v>479</v>
      </c>
      <c r="BP47" s="166">
        <v>20</v>
      </c>
      <c r="BQ47" s="166" t="s">
        <v>453</v>
      </c>
      <c r="BR47" s="166" t="s">
        <v>480</v>
      </c>
      <c r="BS47" s="166" t="s">
        <v>562</v>
      </c>
      <c r="BT47" s="166" t="s">
        <v>482</v>
      </c>
      <c r="BU47" s="166">
        <v>0.54115381944444396</v>
      </c>
      <c r="BV47" s="166">
        <v>25.552</v>
      </c>
      <c r="BW47" s="166">
        <v>89</v>
      </c>
      <c r="BX47" s="166" t="s">
        <v>456</v>
      </c>
      <c r="BY47" s="166">
        <v>1</v>
      </c>
      <c r="BZ47" s="166">
        <v>66400</v>
      </c>
      <c r="CA47" s="166">
        <v>4400</v>
      </c>
      <c r="CB47" s="166">
        <v>12</v>
      </c>
      <c r="CC47" s="166">
        <v>1</v>
      </c>
      <c r="CZ47" s="166">
        <v>120</v>
      </c>
      <c r="DA47" s="166">
        <v>6.7</v>
      </c>
      <c r="DB47" s="166">
        <v>48.6</v>
      </c>
      <c r="DC47" s="166">
        <v>3</v>
      </c>
      <c r="DJ47" s="166">
        <v>8.66</v>
      </c>
      <c r="DK47" s="166">
        <v>0.78</v>
      </c>
      <c r="DL47" s="166">
        <v>353</v>
      </c>
      <c r="DM47" s="166">
        <v>21</v>
      </c>
      <c r="DN47" s="166">
        <v>26</v>
      </c>
      <c r="DO47" s="166">
        <v>1.7</v>
      </c>
      <c r="DP47" s="166">
        <v>140.9</v>
      </c>
      <c r="DQ47" s="166">
        <v>9.4</v>
      </c>
      <c r="DR47" s="166">
        <v>13.81</v>
      </c>
      <c r="DS47" s="166">
        <v>0.96</v>
      </c>
      <c r="EF47" s="166">
        <v>107.3</v>
      </c>
      <c r="EG47" s="166">
        <v>6.6</v>
      </c>
      <c r="EH47" s="166">
        <v>11.72</v>
      </c>
      <c r="EI47" s="166">
        <v>0.68</v>
      </c>
      <c r="EJ47" s="166">
        <v>28.3</v>
      </c>
      <c r="EK47" s="166">
        <v>1.1000000000000001</v>
      </c>
      <c r="EL47" s="166">
        <v>3.98</v>
      </c>
      <c r="EM47" s="166">
        <v>0.23</v>
      </c>
      <c r="EN47" s="166">
        <v>19.100000000000001</v>
      </c>
      <c r="EO47" s="166">
        <v>1.4</v>
      </c>
      <c r="EP47" s="166">
        <v>5.29</v>
      </c>
      <c r="EQ47" s="166">
        <v>0.59</v>
      </c>
      <c r="ER47" s="166">
        <v>1.97</v>
      </c>
      <c r="ES47" s="166">
        <v>0.19</v>
      </c>
      <c r="ET47" s="166">
        <v>5.65</v>
      </c>
      <c r="EU47" s="166">
        <v>0.62</v>
      </c>
      <c r="EV47" s="166">
        <v>0.88300000000000001</v>
      </c>
      <c r="EW47" s="166">
        <v>9.2999999999999999E-2</v>
      </c>
      <c r="EX47" s="166">
        <v>5.21</v>
      </c>
      <c r="EY47" s="166">
        <v>0.44</v>
      </c>
      <c r="EZ47" s="166">
        <v>0.97599999999999998</v>
      </c>
      <c r="FA47" s="166">
        <v>9.5000000000000001E-2</v>
      </c>
      <c r="FB47" s="166">
        <v>2.5499999999999998</v>
      </c>
      <c r="FC47" s="166">
        <v>0.25</v>
      </c>
      <c r="FD47" s="166">
        <v>0.30499999999999999</v>
      </c>
      <c r="FE47" s="166">
        <v>4.2999999999999997E-2</v>
      </c>
      <c r="FF47" s="166">
        <v>1.97</v>
      </c>
      <c r="FG47" s="166">
        <v>0.26</v>
      </c>
      <c r="FH47" s="166">
        <v>0.23100000000000001</v>
      </c>
      <c r="FI47" s="166">
        <v>4.3999999999999997E-2</v>
      </c>
      <c r="GF47">
        <v>763.71272749294997</v>
      </c>
      <c r="GG47">
        <v>1624.43024532095</v>
      </c>
      <c r="GM47">
        <f t="shared" si="17"/>
        <v>0.77601410934744264</v>
      </c>
      <c r="GN47">
        <f t="shared" si="18"/>
        <v>0.77736318407960203</v>
      </c>
      <c r="GO47" s="309">
        <v>2.6220130258693142</v>
      </c>
      <c r="GP47" s="311">
        <v>4.2089669486920639E-2</v>
      </c>
      <c r="GQ47" s="310">
        <f t="shared" si="19"/>
        <v>1.605242577807791E-2</v>
      </c>
    </row>
    <row r="48" spans="1:199" x14ac:dyDescent="0.35">
      <c r="A48" s="162" t="s">
        <v>563</v>
      </c>
      <c r="B48" s="162" t="s">
        <v>555</v>
      </c>
      <c r="D48" s="154">
        <v>2.4933999999999998</v>
      </c>
      <c r="E48" s="154">
        <v>14.017799999999999</v>
      </c>
      <c r="F48" s="154">
        <v>0.2384</v>
      </c>
      <c r="G48" s="154">
        <v>11.843299999999999</v>
      </c>
      <c r="H48" s="154">
        <v>0.48930000000000001</v>
      </c>
      <c r="I48" s="154">
        <v>2.6030000000000002</v>
      </c>
      <c r="J48" s="154">
        <v>51.427599999999998</v>
      </c>
      <c r="K48" s="154">
        <v>6.6779000000000002</v>
      </c>
      <c r="L48" s="154">
        <v>8.0428999999999995</v>
      </c>
      <c r="M48" s="154">
        <v>0.1057</v>
      </c>
      <c r="N48" s="154">
        <v>987.92383199999995</v>
      </c>
      <c r="O48" s="154">
        <v>132</v>
      </c>
      <c r="P48" s="154">
        <v>0.210207928956469</v>
      </c>
      <c r="Q48" s="154">
        <v>147.00406263172499</v>
      </c>
      <c r="R48" s="154">
        <v>348.01784951263602</v>
      </c>
      <c r="T48" s="155">
        <v>21.18</v>
      </c>
      <c r="U48" s="155">
        <v>2.0659999999999998</v>
      </c>
      <c r="V48" s="155">
        <v>11.618</v>
      </c>
      <c r="W48" s="155">
        <v>0.19800000000000001</v>
      </c>
      <c r="X48" s="155">
        <v>9.9359999999999999</v>
      </c>
      <c r="Y48" s="155">
        <v>0.40600000000000003</v>
      </c>
      <c r="Z48" s="155">
        <v>2.157</v>
      </c>
      <c r="AA48" s="155">
        <v>49.613999999999997</v>
      </c>
      <c r="AB48" s="155">
        <v>12.170999999999999</v>
      </c>
      <c r="AC48" s="155">
        <v>11.337999999999999</v>
      </c>
      <c r="AD48" s="155">
        <v>0.151</v>
      </c>
      <c r="AE48" s="155">
        <f t="shared" si="13"/>
        <v>815.25320349892718</v>
      </c>
      <c r="AF48" s="155">
        <f t="shared" si="14"/>
        <v>108.92886614952963</v>
      </c>
      <c r="AG48" s="155">
        <f t="shared" si="15"/>
        <v>0.825218682950982</v>
      </c>
      <c r="AI48" s="157" t="str">
        <f t="shared" si="0"/>
        <v>LLf_LL7_107</v>
      </c>
      <c r="AJ48" s="157">
        <f t="shared" si="1"/>
        <v>49.613999999999997</v>
      </c>
      <c r="AK48" s="157">
        <f t="shared" si="2"/>
        <v>2.157</v>
      </c>
      <c r="AL48" s="157">
        <f t="shared" si="3"/>
        <v>11.618</v>
      </c>
      <c r="AM48" s="157">
        <f t="shared" si="4"/>
        <v>9.6372999999999998</v>
      </c>
      <c r="AN48" s="157">
        <f t="shared" si="5"/>
        <v>1.8896664776999998</v>
      </c>
      <c r="AO48" s="157">
        <f t="shared" si="6"/>
        <v>0.151</v>
      </c>
      <c r="AP48" s="157">
        <f t="shared" si="7"/>
        <v>12.170999999999999</v>
      </c>
      <c r="AQ48" s="157">
        <f t="shared" si="8"/>
        <v>9.9359999999999999</v>
      </c>
      <c r="AR48" s="157">
        <f t="shared" si="9"/>
        <v>2.0659999999999998</v>
      </c>
      <c r="AS48" s="157">
        <f t="shared" si="10"/>
        <v>0.40600000000000003</v>
      </c>
      <c r="AT48" s="157">
        <f t="shared" si="11"/>
        <v>0.19800000000000001</v>
      </c>
      <c r="AU48" s="157">
        <v>0.5</v>
      </c>
      <c r="AV48" s="157">
        <f t="shared" si="16"/>
        <v>1.2131049895339576E-2</v>
      </c>
      <c r="AW48" s="157">
        <f t="shared" si="12"/>
        <v>1258.6370999999999</v>
      </c>
      <c r="AX48" s="157">
        <v>190</v>
      </c>
      <c r="AY48" s="157">
        <v>0.2648161984040473</v>
      </c>
      <c r="BA48" s="164">
        <v>46.716749999999998</v>
      </c>
      <c r="BB48" s="164">
        <v>40.331049999999998</v>
      </c>
      <c r="BC48" s="164">
        <v>11.809699999999999</v>
      </c>
      <c r="BD48" s="164">
        <v>5.5100000000000003E-2</v>
      </c>
      <c r="BE48" s="164">
        <v>0.23415</v>
      </c>
      <c r="BF48" s="164">
        <v>0.15920000000000001</v>
      </c>
      <c r="BG48" s="164">
        <v>0.39040000000000002</v>
      </c>
      <c r="BL48" s="164">
        <v>99.696349999999995</v>
      </c>
      <c r="BM48" s="164">
        <v>0.87579710850802905</v>
      </c>
      <c r="BO48" s="166" t="s">
        <v>463</v>
      </c>
      <c r="BP48" s="166">
        <v>50</v>
      </c>
      <c r="BQ48" s="166" t="s">
        <v>464</v>
      </c>
      <c r="BR48" s="166">
        <v>29</v>
      </c>
      <c r="BS48" s="166" t="s">
        <v>564</v>
      </c>
      <c r="BT48" s="166" t="s">
        <v>455</v>
      </c>
      <c r="BU48" s="166">
        <v>0.56143842592592597</v>
      </c>
      <c r="BV48" s="166">
        <v>21.033000000000001</v>
      </c>
      <c r="BW48" s="166">
        <v>32</v>
      </c>
      <c r="BX48" s="166" t="s">
        <v>456</v>
      </c>
      <c r="BY48" s="166">
        <v>1</v>
      </c>
      <c r="BZ48" s="166">
        <v>7340000</v>
      </c>
      <c r="CA48" s="166">
        <v>270000</v>
      </c>
      <c r="CB48" s="166">
        <v>51.4</v>
      </c>
      <c r="CC48" s="166">
        <v>1</v>
      </c>
      <c r="CD48" s="166">
        <v>4.66</v>
      </c>
      <c r="CE48" s="166">
        <v>0.33</v>
      </c>
      <c r="CF48" s="166">
        <v>1.0900000000000001</v>
      </c>
      <c r="CG48" s="166">
        <v>0.46</v>
      </c>
      <c r="CH48" s="166">
        <v>2.5499999999999998</v>
      </c>
      <c r="CI48" s="166">
        <v>0.12</v>
      </c>
      <c r="CJ48" s="166">
        <v>3660</v>
      </c>
      <c r="CK48" s="166">
        <v>110</v>
      </c>
      <c r="CL48" s="166">
        <v>30</v>
      </c>
      <c r="CM48" s="166">
        <v>1.2</v>
      </c>
      <c r="CN48" s="166">
        <v>15200</v>
      </c>
      <c r="CO48" s="166">
        <v>490</v>
      </c>
      <c r="CP48" s="166">
        <v>296</v>
      </c>
      <c r="CQ48" s="166">
        <v>12</v>
      </c>
      <c r="CR48" s="166">
        <v>310</v>
      </c>
      <c r="CS48" s="166">
        <v>12</v>
      </c>
      <c r="CT48" s="166">
        <v>960</v>
      </c>
      <c r="CU48" s="166">
        <v>32</v>
      </c>
      <c r="CV48" s="166">
        <v>60500</v>
      </c>
      <c r="CW48" s="166">
        <v>1900</v>
      </c>
      <c r="CX48" s="166">
        <v>34.700000000000003</v>
      </c>
      <c r="CY48" s="166">
        <v>1.7</v>
      </c>
      <c r="CZ48" s="166">
        <v>128.80000000000001</v>
      </c>
      <c r="DA48" s="166">
        <v>6.4</v>
      </c>
      <c r="DB48" s="166">
        <v>49.3</v>
      </c>
      <c r="DC48" s="166">
        <v>2.5</v>
      </c>
      <c r="DD48" s="166">
        <v>82.3</v>
      </c>
      <c r="DE48" s="166">
        <v>4.5</v>
      </c>
      <c r="DF48" s="166">
        <v>20.350000000000001</v>
      </c>
      <c r="DG48" s="166">
        <v>0.95</v>
      </c>
      <c r="DH48" s="166">
        <v>1.49</v>
      </c>
      <c r="DI48" s="166">
        <v>0.3</v>
      </c>
      <c r="DJ48" s="166">
        <v>7.54</v>
      </c>
      <c r="DK48" s="166">
        <v>0.33</v>
      </c>
      <c r="DL48" s="166">
        <v>335</v>
      </c>
      <c r="DM48" s="166">
        <v>13</v>
      </c>
      <c r="DN48" s="166">
        <v>23.4</v>
      </c>
      <c r="DO48" s="166">
        <v>1</v>
      </c>
      <c r="DP48" s="166">
        <v>137.4</v>
      </c>
      <c r="DQ48" s="166">
        <v>6.2</v>
      </c>
      <c r="DR48" s="166">
        <v>11.81</v>
      </c>
      <c r="DS48" s="166">
        <v>0.41</v>
      </c>
      <c r="DT48" s="166">
        <v>0.7</v>
      </c>
      <c r="DU48" s="166">
        <v>0.12</v>
      </c>
      <c r="DV48" s="166">
        <v>0.21</v>
      </c>
      <c r="DW48" s="166">
        <v>0.11</v>
      </c>
      <c r="DX48" s="166">
        <v>9.2999999999999999E-2</v>
      </c>
      <c r="DY48" s="166">
        <v>2.5000000000000001E-2</v>
      </c>
      <c r="DZ48" s="166">
        <v>1.58</v>
      </c>
      <c r="EA48" s="166">
        <v>0.19</v>
      </c>
      <c r="EB48" s="166">
        <v>3.5999999999999997E-2</v>
      </c>
      <c r="EC48" s="166">
        <v>1.9E-2</v>
      </c>
      <c r="ED48" s="166">
        <v>7.9000000000000001E-2</v>
      </c>
      <c r="EE48" s="166">
        <v>1.6E-2</v>
      </c>
      <c r="EF48" s="166">
        <v>102.5</v>
      </c>
      <c r="EG48" s="166">
        <v>5.5</v>
      </c>
      <c r="EH48" s="166">
        <v>11.12</v>
      </c>
      <c r="EI48" s="166">
        <v>0.43</v>
      </c>
      <c r="EJ48" s="166">
        <v>26.98</v>
      </c>
      <c r="EK48" s="166">
        <v>0.86</v>
      </c>
      <c r="EL48" s="166">
        <v>3.86</v>
      </c>
      <c r="EM48" s="166">
        <v>0.17</v>
      </c>
      <c r="EN48" s="166">
        <v>18.02</v>
      </c>
      <c r="EO48" s="166">
        <v>0.97</v>
      </c>
      <c r="EP48" s="166">
        <v>4.78</v>
      </c>
      <c r="EQ48" s="166">
        <v>0.5</v>
      </c>
      <c r="ER48" s="166">
        <v>1.71</v>
      </c>
      <c r="ES48" s="166">
        <v>0.16</v>
      </c>
      <c r="ET48" s="166">
        <v>5.59</v>
      </c>
      <c r="EU48" s="166">
        <v>0.44</v>
      </c>
      <c r="EV48" s="166">
        <v>0.78300000000000003</v>
      </c>
      <c r="EW48" s="166">
        <v>8.3000000000000004E-2</v>
      </c>
      <c r="EX48" s="166">
        <v>5.0199999999999996</v>
      </c>
      <c r="EY48" s="166">
        <v>0.31</v>
      </c>
      <c r="EZ48" s="166">
        <v>0.91</v>
      </c>
      <c r="FA48" s="166">
        <v>5.8999999999999997E-2</v>
      </c>
      <c r="FB48" s="166">
        <v>2.42</v>
      </c>
      <c r="FC48" s="166">
        <v>0.21</v>
      </c>
      <c r="FD48" s="166">
        <v>0.29499999999999998</v>
      </c>
      <c r="FE48" s="166">
        <v>3.5999999999999997E-2</v>
      </c>
      <c r="FF48" s="166">
        <v>1.78</v>
      </c>
      <c r="FG48" s="166">
        <v>0.22</v>
      </c>
      <c r="FH48" s="166">
        <v>0.25</v>
      </c>
      <c r="FI48" s="166">
        <v>3.7999999999999999E-2</v>
      </c>
      <c r="FJ48" s="166">
        <v>3.59</v>
      </c>
      <c r="FK48" s="166">
        <v>0.41</v>
      </c>
      <c r="FL48" s="166">
        <v>0.69099999999999995</v>
      </c>
      <c r="FM48" s="166">
        <v>7.4999999999999997E-2</v>
      </c>
      <c r="FN48" s="166">
        <v>0.17799999999999999</v>
      </c>
      <c r="FO48" s="166">
        <v>5.5E-2</v>
      </c>
      <c r="FP48" s="166">
        <v>2.5999999999999999E-2</v>
      </c>
      <c r="FQ48" s="166">
        <v>1.0999999999999999E-2</v>
      </c>
      <c r="FR48" s="166">
        <v>0.95599999999999996</v>
      </c>
      <c r="FS48" s="166">
        <v>9.7000000000000003E-2</v>
      </c>
      <c r="FT48" s="166">
        <v>1.23E-2</v>
      </c>
      <c r="FU48" s="166">
        <v>7.4000000000000003E-3</v>
      </c>
      <c r="FV48" s="166">
        <v>0.78500000000000003</v>
      </c>
      <c r="FW48" s="166">
        <v>6.4000000000000001E-2</v>
      </c>
      <c r="FX48" s="166">
        <v>0.26400000000000001</v>
      </c>
      <c r="FY48" s="166">
        <v>4.3999999999999997E-2</v>
      </c>
      <c r="GF48">
        <v>864.32249324186</v>
      </c>
      <c r="GG48">
        <v>1537.8677993931101</v>
      </c>
      <c r="GM48">
        <f t="shared" si="17"/>
        <v>0.82975679542203151</v>
      </c>
      <c r="GN48">
        <f t="shared" si="18"/>
        <v>0.825218682950982</v>
      </c>
      <c r="GO48" s="309">
        <v>2.651326077516686</v>
      </c>
      <c r="GP48" s="311">
        <v>4.3024697090382022E-2</v>
      </c>
      <c r="GQ48" s="310">
        <f t="shared" si="19"/>
        <v>1.6227614345603346E-2</v>
      </c>
    </row>
    <row r="49" spans="1:199" s="167" customFormat="1" x14ac:dyDescent="0.35">
      <c r="A49" s="162" t="s">
        <v>565</v>
      </c>
      <c r="B49" s="162" t="s">
        <v>555</v>
      </c>
      <c r="C49" s="163"/>
      <c r="D49" s="154">
        <v>2.4228000000000001</v>
      </c>
      <c r="E49" s="154">
        <v>13.106</v>
      </c>
      <c r="F49" s="154">
        <v>0.28489999999999999</v>
      </c>
      <c r="G49" s="154">
        <v>9.9305000000000003</v>
      </c>
      <c r="H49" s="154">
        <v>0.50680000000000003</v>
      </c>
      <c r="I49" s="154">
        <v>2.8929</v>
      </c>
      <c r="J49" s="154">
        <v>50.838000000000001</v>
      </c>
      <c r="K49" s="154">
        <v>6.0484</v>
      </c>
      <c r="L49" s="154">
        <v>11.6309</v>
      </c>
      <c r="M49" s="154">
        <v>0.1449</v>
      </c>
      <c r="N49" s="154">
        <v>884.82742399999995</v>
      </c>
      <c r="O49" s="154">
        <v>95</v>
      </c>
      <c r="P49" s="154">
        <v>0.21845746556302001</v>
      </c>
      <c r="Q49" s="154">
        <v>124.667563783506</v>
      </c>
      <c r="R49" s="154">
        <v>292.43059314801098</v>
      </c>
      <c r="S49" s="163"/>
      <c r="T49">
        <v>-0.72</v>
      </c>
      <c r="U49">
        <v>2.496</v>
      </c>
      <c r="V49">
        <v>13.048</v>
      </c>
      <c r="W49">
        <v>0.29399999999999998</v>
      </c>
      <c r="X49">
        <v>10.231999999999999</v>
      </c>
      <c r="Y49">
        <v>0.52200000000000002</v>
      </c>
      <c r="Z49">
        <v>3.4129999999999998</v>
      </c>
      <c r="AA49">
        <v>51.219000000000001</v>
      </c>
      <c r="AB49">
        <v>5.91</v>
      </c>
      <c r="AC49">
        <v>11.329000000000001</v>
      </c>
      <c r="AD49">
        <v>0.223</v>
      </c>
      <c r="AE49" s="155">
        <f t="shared" si="13"/>
        <v>891.24438356164376</v>
      </c>
      <c r="AF49" s="155">
        <f t="shared" si="14"/>
        <v>95.688960515713134</v>
      </c>
      <c r="AG49" s="155">
        <f t="shared" si="15"/>
        <v>1.0072522159548751</v>
      </c>
      <c r="AH49" s="163"/>
      <c r="AI49" s="157" t="str">
        <f t="shared" si="0"/>
        <v>LLf_LL7_272</v>
      </c>
      <c r="AJ49" s="157">
        <f t="shared" si="1"/>
        <v>51.219000000000001</v>
      </c>
      <c r="AK49" s="157">
        <f t="shared" si="2"/>
        <v>3.4129999999999998</v>
      </c>
      <c r="AL49" s="157">
        <f t="shared" si="3"/>
        <v>13.048</v>
      </c>
      <c r="AM49" s="157">
        <f t="shared" si="4"/>
        <v>9.6296499999999998</v>
      </c>
      <c r="AN49" s="157">
        <f t="shared" si="5"/>
        <v>1.88816647785</v>
      </c>
      <c r="AO49" s="157">
        <f t="shared" si="6"/>
        <v>0.223</v>
      </c>
      <c r="AP49" s="157">
        <f t="shared" si="7"/>
        <v>5.91</v>
      </c>
      <c r="AQ49" s="157">
        <f t="shared" si="8"/>
        <v>10.231999999999999</v>
      </c>
      <c r="AR49" s="157">
        <f t="shared" si="9"/>
        <v>2.496</v>
      </c>
      <c r="AS49" s="157">
        <f t="shared" si="10"/>
        <v>0.52200000000000002</v>
      </c>
      <c r="AT49" s="157">
        <f t="shared" si="11"/>
        <v>0.29399999999999998</v>
      </c>
      <c r="AU49" s="157">
        <v>0.5</v>
      </c>
      <c r="AV49" s="157">
        <f t="shared" si="16"/>
        <v>1.2557167987863216E-2</v>
      </c>
      <c r="AW49" s="157">
        <f t="shared" si="12"/>
        <v>1132.7909999999999</v>
      </c>
      <c r="AX49" s="157">
        <v>220</v>
      </c>
      <c r="AY49" s="157">
        <v>0.21256822479500359</v>
      </c>
      <c r="AZ49" s="163"/>
      <c r="BA49" s="164">
        <v>40.871899999999997</v>
      </c>
      <c r="BB49" s="164">
        <v>39.588349999999998</v>
      </c>
      <c r="BC49" s="164">
        <v>19.85275</v>
      </c>
      <c r="BD49" s="164">
        <v>3.1050000000000001E-2</v>
      </c>
      <c r="BE49" s="164">
        <v>0.24690000000000001</v>
      </c>
      <c r="BF49" s="164">
        <v>0.28255000000000002</v>
      </c>
      <c r="BG49" s="164">
        <v>0.1668</v>
      </c>
      <c r="BH49" s="164"/>
      <c r="BI49" s="164"/>
      <c r="BJ49" s="164"/>
      <c r="BK49" s="164"/>
      <c r="BL49" s="164">
        <v>101.04025</v>
      </c>
      <c r="BM49" s="164">
        <v>0.78585798960331299</v>
      </c>
      <c r="BN49" s="163"/>
      <c r="BO49" s="166" t="s">
        <v>463</v>
      </c>
      <c r="BP49" s="166">
        <v>50</v>
      </c>
      <c r="BQ49" s="166" t="s">
        <v>464</v>
      </c>
      <c r="BR49" s="166">
        <v>26</v>
      </c>
      <c r="BS49" s="166" t="s">
        <v>566</v>
      </c>
      <c r="BT49" s="166" t="s">
        <v>455</v>
      </c>
      <c r="BU49" s="166">
        <v>0.55750509259259295</v>
      </c>
      <c r="BV49" s="166">
        <v>19.911999999999999</v>
      </c>
      <c r="BW49" s="166">
        <v>30</v>
      </c>
      <c r="BX49" s="166" t="s">
        <v>456</v>
      </c>
      <c r="BY49" s="166">
        <v>1</v>
      </c>
      <c r="BZ49" s="166">
        <v>7210000</v>
      </c>
      <c r="CA49" s="166">
        <v>310000</v>
      </c>
      <c r="CB49" s="166">
        <v>50.8</v>
      </c>
      <c r="CC49" s="166">
        <v>1</v>
      </c>
      <c r="CD49" s="166">
        <v>5.76</v>
      </c>
      <c r="CE49" s="166">
        <v>0.32</v>
      </c>
      <c r="CF49" s="166">
        <v>0.85</v>
      </c>
      <c r="CG49" s="166">
        <v>0.41</v>
      </c>
      <c r="CH49" s="166">
        <v>2.5419999999999998</v>
      </c>
      <c r="CI49" s="166">
        <v>8.8999999999999996E-2</v>
      </c>
      <c r="CJ49" s="166">
        <v>4070</v>
      </c>
      <c r="CK49" s="166">
        <v>130</v>
      </c>
      <c r="CL49" s="166">
        <v>30.3</v>
      </c>
      <c r="CM49" s="166">
        <v>1.7</v>
      </c>
      <c r="CN49" s="166">
        <v>17300</v>
      </c>
      <c r="CO49" s="166">
        <v>530</v>
      </c>
      <c r="CP49" s="166">
        <v>327</v>
      </c>
      <c r="CQ49" s="166">
        <v>16</v>
      </c>
      <c r="CR49" s="166">
        <v>177.6</v>
      </c>
      <c r="CS49" s="166">
        <v>8.1999999999999993</v>
      </c>
      <c r="CT49" s="166">
        <v>1401</v>
      </c>
      <c r="CU49" s="166">
        <v>54</v>
      </c>
      <c r="CV49" s="166">
        <v>93900</v>
      </c>
      <c r="CW49" s="166">
        <v>3600</v>
      </c>
      <c r="CX49" s="166">
        <v>44.3</v>
      </c>
      <c r="CY49" s="166">
        <v>2</v>
      </c>
      <c r="CZ49" s="166">
        <v>68.3</v>
      </c>
      <c r="DA49" s="166">
        <v>4.3</v>
      </c>
      <c r="DB49" s="166">
        <v>142.9</v>
      </c>
      <c r="DC49" s="166">
        <v>6.7</v>
      </c>
      <c r="DD49" s="166">
        <v>129.4</v>
      </c>
      <c r="DE49" s="166">
        <v>6</v>
      </c>
      <c r="DF49" s="166">
        <v>20.95</v>
      </c>
      <c r="DG49" s="166">
        <v>0.96</v>
      </c>
      <c r="DH49" s="166">
        <v>1.91</v>
      </c>
      <c r="DI49" s="166">
        <v>0.28000000000000003</v>
      </c>
      <c r="DJ49" s="166">
        <v>8.9</v>
      </c>
      <c r="DK49" s="166">
        <v>0.54</v>
      </c>
      <c r="DL49" s="166">
        <v>344</v>
      </c>
      <c r="DM49" s="166">
        <v>15</v>
      </c>
      <c r="DN49" s="166">
        <v>26.5</v>
      </c>
      <c r="DO49" s="166">
        <v>1.3</v>
      </c>
      <c r="DP49" s="166">
        <v>160.4</v>
      </c>
      <c r="DQ49" s="166">
        <v>8.6999999999999993</v>
      </c>
      <c r="DR49" s="166">
        <v>13.96</v>
      </c>
      <c r="DS49" s="166">
        <v>0.75</v>
      </c>
      <c r="DT49" s="166">
        <v>0.89</v>
      </c>
      <c r="DU49" s="166">
        <v>0.21</v>
      </c>
      <c r="DV49" s="166">
        <v>7.6999999999999999E-2</v>
      </c>
      <c r="DW49" s="166">
        <v>6.6000000000000003E-2</v>
      </c>
      <c r="DX49" s="166">
        <v>0.13700000000000001</v>
      </c>
      <c r="DY49" s="166">
        <v>2.7E-2</v>
      </c>
      <c r="DZ49" s="166">
        <v>1.6</v>
      </c>
      <c r="EA49" s="166">
        <v>0.17</v>
      </c>
      <c r="EB49" s="166">
        <v>4.9000000000000002E-2</v>
      </c>
      <c r="EC49" s="166">
        <v>3.1E-2</v>
      </c>
      <c r="ED49" s="166">
        <v>8.5000000000000006E-2</v>
      </c>
      <c r="EE49" s="166">
        <v>2.1999999999999999E-2</v>
      </c>
      <c r="EF49" s="166">
        <v>117.6</v>
      </c>
      <c r="EG49" s="166">
        <v>5.5</v>
      </c>
      <c r="EH49" s="166">
        <v>12.78</v>
      </c>
      <c r="EI49" s="166">
        <v>0.63</v>
      </c>
      <c r="EJ49" s="166">
        <v>31.5</v>
      </c>
      <c r="EK49" s="166">
        <v>1.1000000000000001</v>
      </c>
      <c r="EL49" s="166">
        <v>4.49</v>
      </c>
      <c r="EM49" s="166">
        <v>0.25</v>
      </c>
      <c r="EN49" s="166">
        <v>20.7</v>
      </c>
      <c r="EO49" s="166">
        <v>1.2</v>
      </c>
      <c r="EP49" s="166">
        <v>5.94</v>
      </c>
      <c r="EQ49" s="166">
        <v>0.5</v>
      </c>
      <c r="ER49" s="166">
        <v>2.04</v>
      </c>
      <c r="ES49" s="166">
        <v>0.19</v>
      </c>
      <c r="ET49" s="166">
        <v>6.24</v>
      </c>
      <c r="EU49" s="166">
        <v>0.54</v>
      </c>
      <c r="EV49" s="166">
        <v>0.95699999999999996</v>
      </c>
      <c r="EW49" s="166">
        <v>7.8E-2</v>
      </c>
      <c r="EX49" s="166">
        <v>5.58</v>
      </c>
      <c r="EY49" s="166">
        <v>0.51</v>
      </c>
      <c r="EZ49" s="166">
        <v>1.052</v>
      </c>
      <c r="FA49" s="166">
        <v>9.1999999999999998E-2</v>
      </c>
      <c r="FB49" s="166">
        <v>2.99</v>
      </c>
      <c r="FC49" s="166">
        <v>0.23</v>
      </c>
      <c r="FD49" s="166">
        <v>0.38700000000000001</v>
      </c>
      <c r="FE49" s="166">
        <v>4.2000000000000003E-2</v>
      </c>
      <c r="FF49" s="166">
        <v>2.34</v>
      </c>
      <c r="FG49" s="166">
        <v>0.2</v>
      </c>
      <c r="FH49" s="166">
        <v>0.378</v>
      </c>
      <c r="FI49" s="166">
        <v>5.6000000000000001E-2</v>
      </c>
      <c r="FJ49" s="166">
        <v>4.33</v>
      </c>
      <c r="FK49" s="166">
        <v>0.47</v>
      </c>
      <c r="FL49" s="166">
        <v>0.88800000000000001</v>
      </c>
      <c r="FM49" s="166">
        <v>9.1999999999999998E-2</v>
      </c>
      <c r="FN49" s="166">
        <v>0.20699999999999999</v>
      </c>
      <c r="FO49" s="166">
        <v>5.7000000000000002E-2</v>
      </c>
      <c r="FP49" s="166">
        <v>2.3E-2</v>
      </c>
      <c r="FQ49" s="166">
        <v>1.2E-2</v>
      </c>
      <c r="FR49" s="166">
        <v>1.0900000000000001</v>
      </c>
      <c r="FS49" s="166">
        <v>0.12</v>
      </c>
      <c r="FT49" s="166">
        <v>3.2000000000000001E-2</v>
      </c>
      <c r="FU49" s="166">
        <v>3.4000000000000002E-2</v>
      </c>
      <c r="FV49" s="166">
        <v>0.95199999999999996</v>
      </c>
      <c r="FW49" s="166">
        <v>8.7999999999999995E-2</v>
      </c>
      <c r="FX49" s="166">
        <v>0.371</v>
      </c>
      <c r="FY49" s="166">
        <v>5.8000000000000003E-2</v>
      </c>
      <c r="GF49" s="167">
        <v>1063.3031968187299</v>
      </c>
      <c r="GG49" s="167">
        <v>1082.3254429861599</v>
      </c>
      <c r="GM49">
        <f t="shared" si="17"/>
        <v>1.0299921073401737</v>
      </c>
      <c r="GN49">
        <f t="shared" si="18"/>
        <v>1.0072522159548751</v>
      </c>
      <c r="GO49" s="309">
        <v>2.6912704532687308</v>
      </c>
      <c r="GP49" s="311">
        <v>4.0998750166399887E-2</v>
      </c>
      <c r="GQ49" s="310">
        <f t="shared" si="19"/>
        <v>1.5233976249619996E-2</v>
      </c>
    </row>
    <row r="50" spans="1:199" x14ac:dyDescent="0.35">
      <c r="A50" s="162" t="s">
        <v>567</v>
      </c>
      <c r="B50" s="162" t="s">
        <v>568</v>
      </c>
      <c r="D50" s="154">
        <v>2.8666</v>
      </c>
      <c r="E50" s="154">
        <v>13.0098</v>
      </c>
      <c r="F50" s="154">
        <v>0.53659999999999997</v>
      </c>
      <c r="G50" s="154">
        <v>8.9510000000000005</v>
      </c>
      <c r="H50" s="154">
        <v>0.83540000000000003</v>
      </c>
      <c r="I50" s="154">
        <v>3.6751999999999998</v>
      </c>
      <c r="J50" s="154">
        <v>50.514400000000002</v>
      </c>
      <c r="K50" s="154">
        <v>4.6410999999999998</v>
      </c>
      <c r="L50" s="154">
        <v>11.511100000000001</v>
      </c>
      <c r="M50" s="154">
        <v>0.19739999999999999</v>
      </c>
      <c r="N50" s="154">
        <v>1603.499472</v>
      </c>
      <c r="O50" s="154">
        <v>280</v>
      </c>
      <c r="P50" s="154">
        <v>0.78071581184137395</v>
      </c>
      <c r="Q50" s="154">
        <v>326.27036766834999</v>
      </c>
      <c r="R50" s="154">
        <v>452.72499715346402</v>
      </c>
      <c r="T50" s="155">
        <v>2.93</v>
      </c>
      <c r="U50" s="155">
        <v>2.8460000000000001</v>
      </c>
      <c r="V50" s="155">
        <v>12.917</v>
      </c>
      <c r="W50" s="155">
        <v>0.53300000000000003</v>
      </c>
      <c r="X50" s="155">
        <v>8.8870000000000005</v>
      </c>
      <c r="Y50" s="155">
        <v>0.82899999999999996</v>
      </c>
      <c r="Z50" s="155">
        <v>3.649</v>
      </c>
      <c r="AA50" s="155">
        <v>51.247999999999998</v>
      </c>
      <c r="AB50" s="155">
        <v>5.524</v>
      </c>
      <c r="AC50" s="155">
        <v>12.409000000000001</v>
      </c>
      <c r="AD50" s="155">
        <v>0.19600000000000001</v>
      </c>
      <c r="AE50" s="155">
        <f t="shared" si="13"/>
        <v>1557.8543398426114</v>
      </c>
      <c r="AF50" s="155">
        <f t="shared" si="14"/>
        <v>272.02953463518895</v>
      </c>
      <c r="AG50" s="155">
        <f t="shared" si="15"/>
        <v>0.97153405226853196</v>
      </c>
      <c r="AI50" s="157" t="str">
        <f t="shared" si="0"/>
        <v>LLf_LL3_139b</v>
      </c>
      <c r="AJ50" s="157">
        <f t="shared" si="1"/>
        <v>51.247999999999998</v>
      </c>
      <c r="AK50" s="157">
        <f t="shared" si="2"/>
        <v>3.649</v>
      </c>
      <c r="AL50" s="157">
        <f t="shared" si="3"/>
        <v>12.917</v>
      </c>
      <c r="AM50" s="157">
        <f t="shared" si="4"/>
        <v>10.547650000000001</v>
      </c>
      <c r="AN50" s="157">
        <f t="shared" si="5"/>
        <v>2.06816645985</v>
      </c>
      <c r="AO50" s="157">
        <f t="shared" si="6"/>
        <v>0.19600000000000001</v>
      </c>
      <c r="AP50" s="157">
        <f t="shared" si="7"/>
        <v>5.524</v>
      </c>
      <c r="AQ50" s="157">
        <f t="shared" si="8"/>
        <v>8.8870000000000005</v>
      </c>
      <c r="AR50" s="157">
        <f t="shared" si="9"/>
        <v>2.8460000000000001</v>
      </c>
      <c r="AS50" s="157">
        <f t="shared" si="10"/>
        <v>0.82899999999999996</v>
      </c>
      <c r="AT50" s="157">
        <f t="shared" si="11"/>
        <v>0.53300000000000003</v>
      </c>
      <c r="AU50" s="157">
        <v>0.75849199634836595</v>
      </c>
      <c r="AV50" s="157">
        <f t="shared" si="16"/>
        <v>3.169827724359759E-2</v>
      </c>
      <c r="AW50" s="157">
        <f t="shared" si="12"/>
        <v>1125.0324000000001</v>
      </c>
      <c r="AX50" s="157">
        <v>520</v>
      </c>
      <c r="AY50" s="157">
        <v>0.20899803316427831</v>
      </c>
      <c r="BA50" s="164">
        <v>38.273899999999998</v>
      </c>
      <c r="BB50" s="164">
        <v>38.613500000000002</v>
      </c>
      <c r="BC50" s="164">
        <v>22.97805</v>
      </c>
      <c r="BD50" s="164">
        <v>2.325E-2</v>
      </c>
      <c r="BE50" s="164">
        <v>0.21909999999999999</v>
      </c>
      <c r="BF50" s="164">
        <v>0.33124999999999999</v>
      </c>
      <c r="BG50" s="164">
        <v>0.1893</v>
      </c>
      <c r="BL50" s="164">
        <v>100.62824999999999</v>
      </c>
      <c r="BM50" s="164">
        <v>0.74805491555803105</v>
      </c>
      <c r="BO50" s="166" t="s">
        <v>463</v>
      </c>
      <c r="BP50" s="166">
        <v>50</v>
      </c>
      <c r="BQ50" s="166" t="s">
        <v>464</v>
      </c>
      <c r="BR50" s="166">
        <v>34</v>
      </c>
      <c r="BS50" s="166" t="s">
        <v>569</v>
      </c>
      <c r="BT50" s="166" t="s">
        <v>455</v>
      </c>
      <c r="BU50" s="166">
        <v>0.56804710648148204</v>
      </c>
      <c r="BV50" s="166">
        <v>20.692</v>
      </c>
      <c r="BW50" s="166">
        <v>32</v>
      </c>
      <c r="BX50" s="166" t="s">
        <v>456</v>
      </c>
      <c r="BY50" s="166">
        <v>1</v>
      </c>
      <c r="BZ50" s="166">
        <v>7520000</v>
      </c>
      <c r="CA50" s="166">
        <v>300000</v>
      </c>
      <c r="CB50" s="166">
        <v>50.5</v>
      </c>
      <c r="CC50" s="166">
        <v>1</v>
      </c>
      <c r="CD50" s="166">
        <v>6.77</v>
      </c>
      <c r="CE50" s="166">
        <v>0.36</v>
      </c>
      <c r="CF50" s="166">
        <v>1.46</v>
      </c>
      <c r="CG50" s="166">
        <v>0.56999999999999995</v>
      </c>
      <c r="CH50" s="166">
        <v>2.87</v>
      </c>
      <c r="CI50" s="166">
        <v>0.12</v>
      </c>
      <c r="CJ50" s="166">
        <v>6610</v>
      </c>
      <c r="CK50" s="166">
        <v>140</v>
      </c>
      <c r="CL50" s="166">
        <v>27.4</v>
      </c>
      <c r="CM50" s="166">
        <v>1.2</v>
      </c>
      <c r="CN50" s="166">
        <v>22220</v>
      </c>
      <c r="CO50" s="166">
        <v>900</v>
      </c>
      <c r="CP50" s="166">
        <v>400</v>
      </c>
      <c r="CQ50" s="166">
        <v>16</v>
      </c>
      <c r="CR50" s="166">
        <v>52</v>
      </c>
      <c r="CS50" s="166">
        <v>2.6</v>
      </c>
      <c r="CT50" s="166">
        <v>1300</v>
      </c>
      <c r="CU50" s="166">
        <v>48</v>
      </c>
      <c r="CV50" s="166">
        <v>88100</v>
      </c>
      <c r="CW50" s="166">
        <v>3300</v>
      </c>
      <c r="CX50" s="166">
        <v>36.200000000000003</v>
      </c>
      <c r="CY50" s="166">
        <v>1.1000000000000001</v>
      </c>
      <c r="CZ50" s="166">
        <v>51.6</v>
      </c>
      <c r="DA50" s="166">
        <v>2.4</v>
      </c>
      <c r="DB50" s="166">
        <v>127.8</v>
      </c>
      <c r="DC50" s="166">
        <v>5.0999999999999996</v>
      </c>
      <c r="DD50" s="166">
        <v>144.19999999999999</v>
      </c>
      <c r="DE50" s="166">
        <v>9</v>
      </c>
      <c r="DF50" s="166">
        <v>23.3</v>
      </c>
      <c r="DG50" s="166">
        <v>1.3</v>
      </c>
      <c r="DH50" s="166">
        <v>1.33</v>
      </c>
      <c r="DI50" s="166">
        <v>0.26</v>
      </c>
      <c r="DJ50" s="166">
        <v>14.44</v>
      </c>
      <c r="DK50" s="166">
        <v>0.56000000000000005</v>
      </c>
      <c r="DL50" s="166">
        <v>386</v>
      </c>
      <c r="DM50" s="166">
        <v>13</v>
      </c>
      <c r="DN50" s="166">
        <v>34.1</v>
      </c>
      <c r="DO50" s="166">
        <v>1.1000000000000001</v>
      </c>
      <c r="DP50" s="166">
        <v>235.7</v>
      </c>
      <c r="DQ50" s="166">
        <v>8.6</v>
      </c>
      <c r="DR50" s="166">
        <v>23.06</v>
      </c>
      <c r="DS50" s="166">
        <v>0.85</v>
      </c>
      <c r="DT50" s="166">
        <v>1.1299999999999999</v>
      </c>
      <c r="DU50" s="166">
        <v>0.18</v>
      </c>
      <c r="DV50" s="166">
        <v>0.13600000000000001</v>
      </c>
      <c r="DW50" s="166">
        <v>9.8000000000000004E-2</v>
      </c>
      <c r="DX50" s="166">
        <v>0.13300000000000001</v>
      </c>
      <c r="DY50" s="166">
        <v>3.1E-2</v>
      </c>
      <c r="DZ50" s="166">
        <v>2.25</v>
      </c>
      <c r="EA50" s="166">
        <v>0.15</v>
      </c>
      <c r="EB50" s="166">
        <v>6.4000000000000001E-2</v>
      </c>
      <c r="EC50" s="166">
        <v>2.5000000000000001E-2</v>
      </c>
      <c r="ED50" s="166">
        <v>0.14099999999999999</v>
      </c>
      <c r="EE50" s="166">
        <v>2.3E-2</v>
      </c>
      <c r="EF50" s="166">
        <v>184</v>
      </c>
      <c r="EG50" s="166">
        <v>8</v>
      </c>
      <c r="EH50" s="166">
        <v>20.21</v>
      </c>
      <c r="EI50" s="166">
        <v>0.74</v>
      </c>
      <c r="EJ50" s="166">
        <v>49.1</v>
      </c>
      <c r="EK50" s="166">
        <v>1.6</v>
      </c>
      <c r="EL50" s="166">
        <v>6.66</v>
      </c>
      <c r="EM50" s="166">
        <v>0.27</v>
      </c>
      <c r="EN50" s="166">
        <v>30.7</v>
      </c>
      <c r="EO50" s="166">
        <v>1.2</v>
      </c>
      <c r="EP50" s="166">
        <v>7.93</v>
      </c>
      <c r="EQ50" s="166">
        <v>0.48</v>
      </c>
      <c r="ER50" s="166">
        <v>2.65</v>
      </c>
      <c r="ES50" s="166">
        <v>0.15</v>
      </c>
      <c r="ET50" s="166">
        <v>7.93</v>
      </c>
      <c r="EU50" s="166">
        <v>0.51</v>
      </c>
      <c r="EV50" s="166">
        <v>1.1679999999999999</v>
      </c>
      <c r="EW50" s="166">
        <v>0.09</v>
      </c>
      <c r="EX50" s="166">
        <v>6.98</v>
      </c>
      <c r="EY50" s="166">
        <v>0.34</v>
      </c>
      <c r="EZ50" s="166">
        <v>1.36</v>
      </c>
      <c r="FA50" s="166">
        <v>7.9000000000000001E-2</v>
      </c>
      <c r="FB50" s="166">
        <v>3.48</v>
      </c>
      <c r="FC50" s="166">
        <v>0.26</v>
      </c>
      <c r="FD50" s="166">
        <v>0.47299999999999998</v>
      </c>
      <c r="FE50" s="166">
        <v>4.7E-2</v>
      </c>
      <c r="FF50" s="166">
        <v>3.05</v>
      </c>
      <c r="FG50" s="166">
        <v>0.27</v>
      </c>
      <c r="FH50" s="166">
        <v>0.39100000000000001</v>
      </c>
      <c r="FI50" s="166">
        <v>4.2999999999999997E-2</v>
      </c>
      <c r="FJ50" s="166">
        <v>5.89</v>
      </c>
      <c r="FK50" s="166">
        <v>0.42</v>
      </c>
      <c r="FL50" s="166">
        <v>1.4239999999999999</v>
      </c>
      <c r="FM50" s="166">
        <v>8.3000000000000004E-2</v>
      </c>
      <c r="FN50" s="166">
        <v>0.26800000000000002</v>
      </c>
      <c r="FO50" s="166">
        <v>6.4000000000000001E-2</v>
      </c>
      <c r="FP50" s="166">
        <v>2.7E-2</v>
      </c>
      <c r="FQ50" s="166">
        <v>1.2999999999999999E-2</v>
      </c>
      <c r="FR50" s="166">
        <v>1.68</v>
      </c>
      <c r="FS50" s="166">
        <v>0.13</v>
      </c>
      <c r="FT50" s="166">
        <v>3.1E-2</v>
      </c>
      <c r="FU50" s="166">
        <v>1.4999999999999999E-2</v>
      </c>
      <c r="FV50" s="166">
        <v>1.61</v>
      </c>
      <c r="FW50" s="166">
        <v>0.14000000000000001</v>
      </c>
      <c r="FX50" s="166">
        <v>0.52900000000000003</v>
      </c>
      <c r="FY50" s="166">
        <v>5.1999999999999998E-2</v>
      </c>
      <c r="GF50">
        <v>944.63579869914599</v>
      </c>
      <c r="GG50">
        <v>1140.4711298822699</v>
      </c>
      <c r="GM50">
        <f t="shared" si="17"/>
        <v>0.99233899928178104</v>
      </c>
      <c r="GN50">
        <f t="shared" si="18"/>
        <v>0.97153405226853196</v>
      </c>
      <c r="GO50" s="309">
        <v>2.644194751376705</v>
      </c>
      <c r="GP50" s="311">
        <v>4.1062199113457432E-2</v>
      </c>
      <c r="GQ50" s="310">
        <f t="shared" si="19"/>
        <v>1.5529188646970242E-2</v>
      </c>
    </row>
    <row r="51" spans="1:199" x14ac:dyDescent="0.35">
      <c r="A51" s="162" t="s">
        <v>570</v>
      </c>
      <c r="B51" s="162" t="s">
        <v>568</v>
      </c>
      <c r="D51" s="154">
        <v>2.8439999999999999</v>
      </c>
      <c r="E51" s="154">
        <v>13.0214</v>
      </c>
      <c r="F51" s="154">
        <v>0.36030000000000001</v>
      </c>
      <c r="G51" s="154">
        <v>9.1514000000000006</v>
      </c>
      <c r="H51" s="154">
        <v>0.83460000000000001</v>
      </c>
      <c r="I51" s="154">
        <v>3.6779000000000002</v>
      </c>
      <c r="J51" s="154">
        <v>50.530700000000003</v>
      </c>
      <c r="K51" s="154">
        <v>4.6100000000000003</v>
      </c>
      <c r="L51" s="154">
        <v>11.748900000000001</v>
      </c>
      <c r="M51" s="154">
        <v>0.1542</v>
      </c>
      <c r="N51" s="154">
        <v>1609.5050879999999</v>
      </c>
      <c r="O51" s="154">
        <v>220</v>
      </c>
      <c r="P51" s="154">
        <v>0.77034155167803597</v>
      </c>
      <c r="Q51" s="154">
        <v>321.91956553646997</v>
      </c>
      <c r="R51" s="154">
        <v>457.71596760735702</v>
      </c>
      <c r="T51" s="155">
        <v>2.68</v>
      </c>
      <c r="U51" s="155">
        <v>2.8279999999999998</v>
      </c>
      <c r="V51" s="155">
        <v>12.946999999999999</v>
      </c>
      <c r="W51" s="155">
        <v>0.35799999999999998</v>
      </c>
      <c r="X51" s="155">
        <v>9.0990000000000002</v>
      </c>
      <c r="Y51" s="155">
        <v>0.83</v>
      </c>
      <c r="Z51" s="155">
        <v>3.657</v>
      </c>
      <c r="AA51" s="155">
        <v>51.244</v>
      </c>
      <c r="AB51" s="155">
        <v>5.52</v>
      </c>
      <c r="AC51" s="155">
        <v>12.411</v>
      </c>
      <c r="AD51" s="155">
        <v>0.153</v>
      </c>
      <c r="AE51" s="155">
        <f t="shared" si="13"/>
        <v>1567.4961901051811</v>
      </c>
      <c r="AF51" s="155">
        <f t="shared" si="14"/>
        <v>214.25788858589794</v>
      </c>
      <c r="AG51" s="155">
        <f t="shared" si="15"/>
        <v>0.97389949357226335</v>
      </c>
      <c r="AI51" s="157" t="str">
        <f t="shared" si="0"/>
        <v>LLf_LL3_139a</v>
      </c>
      <c r="AJ51" s="157">
        <f t="shared" si="1"/>
        <v>51.244</v>
      </c>
      <c r="AK51" s="157">
        <f t="shared" si="2"/>
        <v>3.657</v>
      </c>
      <c r="AL51" s="157">
        <f t="shared" si="3"/>
        <v>12.946999999999999</v>
      </c>
      <c r="AM51" s="157">
        <f t="shared" si="4"/>
        <v>10.549349999999999</v>
      </c>
      <c r="AN51" s="157">
        <f t="shared" si="5"/>
        <v>2.0684997931499995</v>
      </c>
      <c r="AO51" s="157">
        <f t="shared" si="6"/>
        <v>0.153</v>
      </c>
      <c r="AP51" s="157">
        <f t="shared" si="7"/>
        <v>5.52</v>
      </c>
      <c r="AQ51" s="157">
        <f t="shared" si="8"/>
        <v>9.0990000000000002</v>
      </c>
      <c r="AR51" s="157">
        <f t="shared" si="9"/>
        <v>2.8279999999999998</v>
      </c>
      <c r="AS51" s="157">
        <f t="shared" si="10"/>
        <v>0.83</v>
      </c>
      <c r="AT51" s="157">
        <f t="shared" si="11"/>
        <v>0.35799999999999998</v>
      </c>
      <c r="AU51" s="157">
        <v>0.75023524705691003</v>
      </c>
      <c r="AV51" s="157">
        <f t="shared" si="16"/>
        <v>3.135173018469712E-2</v>
      </c>
      <c r="AW51" s="157">
        <f t="shared" si="12"/>
        <v>1124.952</v>
      </c>
      <c r="AX51" s="157">
        <v>520</v>
      </c>
      <c r="AY51" s="157">
        <v>0.2054623602984349</v>
      </c>
      <c r="BA51" s="164">
        <v>38.273899999999998</v>
      </c>
      <c r="BB51" s="164">
        <v>38.613500000000002</v>
      </c>
      <c r="BC51" s="164">
        <v>22.97805</v>
      </c>
      <c r="BD51" s="164">
        <v>2.325E-2</v>
      </c>
      <c r="BE51" s="164">
        <v>0.21909999999999999</v>
      </c>
      <c r="BF51" s="164">
        <v>0.33124999999999999</v>
      </c>
      <c r="BG51" s="164">
        <v>0.1893</v>
      </c>
      <c r="BL51" s="164">
        <v>100.62824999999999</v>
      </c>
      <c r="BM51" s="164">
        <v>0.74805491555803105</v>
      </c>
      <c r="BO51" s="166" t="s">
        <v>463</v>
      </c>
      <c r="BP51" s="166">
        <v>50</v>
      </c>
      <c r="BQ51" s="166" t="s">
        <v>464</v>
      </c>
      <c r="BR51" s="166">
        <v>30</v>
      </c>
      <c r="BS51" s="166" t="s">
        <v>571</v>
      </c>
      <c r="BT51" s="166" t="s">
        <v>455</v>
      </c>
      <c r="BU51" s="166">
        <v>0.56277500000000003</v>
      </c>
      <c r="BV51" s="166">
        <v>19.702000000000002</v>
      </c>
      <c r="BW51" s="166">
        <v>30</v>
      </c>
      <c r="BX51" s="166" t="s">
        <v>456</v>
      </c>
      <c r="BY51" s="166">
        <v>1</v>
      </c>
      <c r="BZ51" s="166">
        <v>7030000</v>
      </c>
      <c r="CA51" s="166">
        <v>260000</v>
      </c>
      <c r="CB51" s="166">
        <v>50.5</v>
      </c>
      <c r="CC51" s="166">
        <v>1</v>
      </c>
      <c r="CD51" s="166">
        <v>7.13</v>
      </c>
      <c r="CE51" s="166">
        <v>0.43</v>
      </c>
      <c r="CF51" s="166">
        <v>1.93</v>
      </c>
      <c r="CG51" s="166">
        <v>0.59</v>
      </c>
      <c r="CH51" s="166">
        <v>2.92</v>
      </c>
      <c r="CI51" s="166">
        <v>0.11</v>
      </c>
      <c r="CJ51" s="166">
        <v>6590</v>
      </c>
      <c r="CK51" s="166">
        <v>170</v>
      </c>
      <c r="CL51" s="166">
        <v>27.5</v>
      </c>
      <c r="CM51" s="166">
        <v>1</v>
      </c>
      <c r="CN51" s="166">
        <v>21340</v>
      </c>
      <c r="CO51" s="166">
        <v>690</v>
      </c>
      <c r="CP51" s="166">
        <v>398</v>
      </c>
      <c r="CQ51" s="166">
        <v>15</v>
      </c>
      <c r="CR51" s="166">
        <v>54.3</v>
      </c>
      <c r="CS51" s="166">
        <v>2.9</v>
      </c>
      <c r="CT51" s="166">
        <v>1347</v>
      </c>
      <c r="CU51" s="166">
        <v>38</v>
      </c>
      <c r="CV51" s="166">
        <v>91500</v>
      </c>
      <c r="CW51" s="166">
        <v>2500</v>
      </c>
      <c r="CX51" s="166">
        <v>37.700000000000003</v>
      </c>
      <c r="CY51" s="166">
        <v>1.2</v>
      </c>
      <c r="CZ51" s="166">
        <v>51.6</v>
      </c>
      <c r="DA51" s="166">
        <v>2.6</v>
      </c>
      <c r="DB51" s="166">
        <v>129.80000000000001</v>
      </c>
      <c r="DC51" s="166">
        <v>4.5</v>
      </c>
      <c r="DD51" s="166">
        <v>144</v>
      </c>
      <c r="DE51" s="166">
        <v>6.5</v>
      </c>
      <c r="DF51" s="166">
        <v>24.8</v>
      </c>
      <c r="DG51" s="166">
        <v>1.3</v>
      </c>
      <c r="DH51" s="166">
        <v>1.79</v>
      </c>
      <c r="DI51" s="166">
        <v>0.31</v>
      </c>
      <c r="DJ51" s="166">
        <v>14.8</v>
      </c>
      <c r="DK51" s="166">
        <v>0.7</v>
      </c>
      <c r="DL51" s="166">
        <v>388</v>
      </c>
      <c r="DM51" s="166">
        <v>13</v>
      </c>
      <c r="DN51" s="166">
        <v>33</v>
      </c>
      <c r="DO51" s="166">
        <v>1.3</v>
      </c>
      <c r="DP51" s="166">
        <v>225.7</v>
      </c>
      <c r="DQ51" s="166">
        <v>7</v>
      </c>
      <c r="DR51" s="166">
        <v>22.99</v>
      </c>
      <c r="DS51" s="166">
        <v>0.79</v>
      </c>
      <c r="DT51" s="166">
        <v>1.2</v>
      </c>
      <c r="DU51" s="166">
        <v>0.2</v>
      </c>
      <c r="DV51" s="166">
        <v>0.28000000000000003</v>
      </c>
      <c r="DW51" s="166">
        <v>0.15</v>
      </c>
      <c r="DX51" s="166">
        <v>0.12</v>
      </c>
      <c r="DY51" s="166">
        <v>2.5999999999999999E-2</v>
      </c>
      <c r="DZ51" s="166">
        <v>2.5</v>
      </c>
      <c r="EA51" s="166">
        <v>0.21</v>
      </c>
      <c r="EB51" s="166">
        <v>5.7000000000000002E-2</v>
      </c>
      <c r="EC51" s="166">
        <v>2.4E-2</v>
      </c>
      <c r="ED51" s="166">
        <v>0.16400000000000001</v>
      </c>
      <c r="EE51" s="166">
        <v>2.9000000000000001E-2</v>
      </c>
      <c r="EF51" s="166">
        <v>188.2</v>
      </c>
      <c r="EG51" s="166">
        <v>8.5</v>
      </c>
      <c r="EH51" s="166">
        <v>20.29</v>
      </c>
      <c r="EI51" s="166">
        <v>0.63</v>
      </c>
      <c r="EJ51" s="166">
        <v>49.2</v>
      </c>
      <c r="EK51" s="166">
        <v>1.5</v>
      </c>
      <c r="EL51" s="166">
        <v>6.99</v>
      </c>
      <c r="EM51" s="166">
        <v>0.33</v>
      </c>
      <c r="EN51" s="166">
        <v>31.4</v>
      </c>
      <c r="EO51" s="166">
        <v>1.3</v>
      </c>
      <c r="EP51" s="166">
        <v>7.93</v>
      </c>
      <c r="EQ51" s="166">
        <v>0.61</v>
      </c>
      <c r="ER51" s="166">
        <v>2.6</v>
      </c>
      <c r="ES51" s="166">
        <v>0.18</v>
      </c>
      <c r="ET51" s="166">
        <v>7.97</v>
      </c>
      <c r="EU51" s="166">
        <v>0.62</v>
      </c>
      <c r="EV51" s="166">
        <v>1.214</v>
      </c>
      <c r="EW51" s="166">
        <v>8.2000000000000003E-2</v>
      </c>
      <c r="EX51" s="166">
        <v>7.22</v>
      </c>
      <c r="EY51" s="166">
        <v>0.47</v>
      </c>
      <c r="EZ51" s="166">
        <v>1.2869999999999999</v>
      </c>
      <c r="FA51" s="166">
        <v>8.5999999999999993E-2</v>
      </c>
      <c r="FB51" s="166">
        <v>3.48</v>
      </c>
      <c r="FC51" s="166">
        <v>0.25</v>
      </c>
      <c r="FD51" s="166">
        <v>0.44</v>
      </c>
      <c r="FE51" s="166">
        <v>0.05</v>
      </c>
      <c r="FF51" s="166">
        <v>2.98</v>
      </c>
      <c r="FG51" s="166">
        <v>0.34</v>
      </c>
      <c r="FH51" s="166">
        <v>0.4</v>
      </c>
      <c r="FI51" s="166">
        <v>5.1999999999999998E-2</v>
      </c>
      <c r="FJ51" s="166">
        <v>5.97</v>
      </c>
      <c r="FK51" s="166">
        <v>0.43</v>
      </c>
      <c r="FL51" s="166">
        <v>1.45</v>
      </c>
      <c r="FM51" s="166">
        <v>0.1</v>
      </c>
      <c r="FN51" s="166">
        <v>0.29099999999999998</v>
      </c>
      <c r="FO51" s="166">
        <v>6.3E-2</v>
      </c>
      <c r="FP51" s="166">
        <v>2.4E-2</v>
      </c>
      <c r="FQ51" s="166">
        <v>0.01</v>
      </c>
      <c r="FR51" s="166">
        <v>1.68</v>
      </c>
      <c r="FS51" s="166">
        <v>0.13</v>
      </c>
      <c r="FT51" s="166">
        <v>2.29E-2</v>
      </c>
      <c r="FU51" s="166">
        <v>7.7999999999999996E-3</v>
      </c>
      <c r="FV51" s="166">
        <v>1.67</v>
      </c>
      <c r="FW51" s="166">
        <v>0.12</v>
      </c>
      <c r="FX51" s="166">
        <v>0.49299999999999999</v>
      </c>
      <c r="FY51" s="166">
        <v>4.9000000000000002E-2</v>
      </c>
      <c r="GF51">
        <v>964.68165769424195</v>
      </c>
      <c r="GG51">
        <v>1141.5275438157901</v>
      </c>
      <c r="GM51">
        <f t="shared" si="17"/>
        <v>0.99448837766594766</v>
      </c>
      <c r="GN51">
        <f t="shared" si="18"/>
        <v>0.97389949357226335</v>
      </c>
      <c r="GO51" s="309">
        <v>2.649834223399341</v>
      </c>
      <c r="GP51" s="311">
        <v>4.1126571534198207E-2</v>
      </c>
      <c r="GQ51" s="310">
        <f t="shared" si="19"/>
        <v>1.5520431871182856E-2</v>
      </c>
    </row>
    <row r="52" spans="1:199" x14ac:dyDescent="0.35">
      <c r="A52" s="162" t="s">
        <v>572</v>
      </c>
      <c r="B52" s="162" t="s">
        <v>568</v>
      </c>
      <c r="D52" s="154">
        <v>2.8405999999999998</v>
      </c>
      <c r="E52" s="154">
        <v>12.946999999999999</v>
      </c>
      <c r="F52" s="154">
        <v>0.41949999999999998</v>
      </c>
      <c r="G52" s="154">
        <v>9.0657999999999994</v>
      </c>
      <c r="H52" s="154">
        <v>0.81940000000000002</v>
      </c>
      <c r="I52" s="154">
        <v>4.1044999999999998</v>
      </c>
      <c r="J52" s="154">
        <v>50.065600000000003</v>
      </c>
      <c r="K52" s="154">
        <v>4.5955000000000004</v>
      </c>
      <c r="L52" s="154">
        <v>12.7189</v>
      </c>
      <c r="M52" s="154">
        <v>0.2198</v>
      </c>
      <c r="N52" s="154">
        <v>1816.1983720000001</v>
      </c>
      <c r="O52" s="154">
        <v>232</v>
      </c>
      <c r="P52" s="154">
        <v>0.68981163822374603</v>
      </c>
      <c r="Q52" s="154">
        <v>332.89302494979501</v>
      </c>
      <c r="R52" s="154">
        <v>481.217504108551</v>
      </c>
      <c r="T52" s="155">
        <v>1.51</v>
      </c>
      <c r="U52" s="155">
        <v>2.839</v>
      </c>
      <c r="V52" s="155">
        <v>12.94</v>
      </c>
      <c r="W52" s="155">
        <v>0.41899999999999998</v>
      </c>
      <c r="X52" s="155">
        <v>9.0609999999999999</v>
      </c>
      <c r="Y52" s="155">
        <v>0.81899999999999995</v>
      </c>
      <c r="Z52" s="155">
        <v>4.1020000000000003</v>
      </c>
      <c r="AA52" s="155">
        <v>50.606999999999999</v>
      </c>
      <c r="AB52" s="155">
        <v>5.3029999999999999</v>
      </c>
      <c r="AC52" s="155">
        <v>12.808</v>
      </c>
      <c r="AD52" s="155">
        <v>0.22</v>
      </c>
      <c r="AE52" s="155">
        <f t="shared" si="13"/>
        <v>1789.1817279085806</v>
      </c>
      <c r="AF52" s="155">
        <f t="shared" si="14"/>
        <v>228.54891143729682</v>
      </c>
      <c r="AG52" s="155">
        <f t="shared" si="15"/>
        <v>0.98512461826421049</v>
      </c>
      <c r="AI52" s="157" t="str">
        <f t="shared" si="0"/>
        <v>LLf_LL3_85a</v>
      </c>
      <c r="AJ52" s="157">
        <f t="shared" si="1"/>
        <v>50.606999999999999</v>
      </c>
      <c r="AK52" s="157">
        <f t="shared" si="2"/>
        <v>4.1020000000000003</v>
      </c>
      <c r="AL52" s="157">
        <f t="shared" si="3"/>
        <v>12.94</v>
      </c>
      <c r="AM52" s="157">
        <f t="shared" si="4"/>
        <v>10.886799999999999</v>
      </c>
      <c r="AN52" s="157">
        <f t="shared" si="5"/>
        <v>2.1346664531999995</v>
      </c>
      <c r="AO52" s="157">
        <f t="shared" si="6"/>
        <v>0.22</v>
      </c>
      <c r="AP52" s="157">
        <f t="shared" si="7"/>
        <v>5.3029999999999999</v>
      </c>
      <c r="AQ52" s="157">
        <f t="shared" si="8"/>
        <v>9.0609999999999999</v>
      </c>
      <c r="AR52" s="157">
        <f t="shared" si="9"/>
        <v>2.839</v>
      </c>
      <c r="AS52" s="157">
        <f t="shared" si="10"/>
        <v>0.81899999999999995</v>
      </c>
      <c r="AT52" s="157">
        <f t="shared" si="11"/>
        <v>0.41899999999999998</v>
      </c>
      <c r="AU52" s="157">
        <v>0.67955042677937705</v>
      </c>
      <c r="AV52" s="157">
        <f t="shared" si="16"/>
        <v>3.2794111412648513E-2</v>
      </c>
      <c r="AW52" s="157">
        <f t="shared" si="12"/>
        <v>1120.5903000000001</v>
      </c>
      <c r="AX52" s="157">
        <v>520</v>
      </c>
      <c r="AY52" s="157">
        <v>0.17787705749206481</v>
      </c>
      <c r="BA52" s="164">
        <v>37.188133333333298</v>
      </c>
      <c r="BB52" s="164">
        <v>38.545699999999997</v>
      </c>
      <c r="BC52" s="164">
        <v>24.0093666666667</v>
      </c>
      <c r="BD52" s="164">
        <v>2.2200000000000001E-2</v>
      </c>
      <c r="BE52" s="164">
        <v>0.22006666666666699</v>
      </c>
      <c r="BF52" s="164">
        <v>0.32353333333333301</v>
      </c>
      <c r="BG52" s="164">
        <v>0.21616666666666701</v>
      </c>
      <c r="BL52" s="164">
        <v>100.52523333333301</v>
      </c>
      <c r="BM52" s="164">
        <v>0.73411116097513496</v>
      </c>
      <c r="BO52" s="166" t="s">
        <v>463</v>
      </c>
      <c r="BP52" s="166">
        <v>50</v>
      </c>
      <c r="BQ52" s="166" t="s">
        <v>464</v>
      </c>
      <c r="BR52" s="166">
        <v>31</v>
      </c>
      <c r="BS52" s="166" t="s">
        <v>573</v>
      </c>
      <c r="BT52" s="166" t="s">
        <v>455</v>
      </c>
      <c r="BU52" s="166">
        <v>0.56408726851851898</v>
      </c>
      <c r="BV52" s="166">
        <v>21.821000000000002</v>
      </c>
      <c r="BW52" s="166">
        <v>34</v>
      </c>
      <c r="BX52" s="166" t="s">
        <v>456</v>
      </c>
      <c r="BY52" s="166">
        <v>1</v>
      </c>
      <c r="BZ52" s="166">
        <v>7270000</v>
      </c>
      <c r="CA52" s="166">
        <v>230000</v>
      </c>
      <c r="CB52" s="166">
        <v>50.1</v>
      </c>
      <c r="CC52" s="166">
        <v>1</v>
      </c>
      <c r="CD52" s="166">
        <v>7.52</v>
      </c>
      <c r="CE52" s="166">
        <v>0.44</v>
      </c>
      <c r="CF52" s="166">
        <v>1.1599999999999999</v>
      </c>
      <c r="CG52" s="166">
        <v>0.42</v>
      </c>
      <c r="CH52" s="166">
        <v>2.9</v>
      </c>
      <c r="CI52" s="166">
        <v>0.11</v>
      </c>
      <c r="CJ52" s="166">
        <v>6420</v>
      </c>
      <c r="CK52" s="166">
        <v>150</v>
      </c>
      <c r="CL52" s="166">
        <v>29.5</v>
      </c>
      <c r="CM52" s="166">
        <v>1.2</v>
      </c>
      <c r="CN52" s="166">
        <v>24830</v>
      </c>
      <c r="CO52" s="166">
        <v>750</v>
      </c>
      <c r="CP52" s="166">
        <v>417</v>
      </c>
      <c r="CQ52" s="166">
        <v>18</v>
      </c>
      <c r="CR52" s="166">
        <v>37.6</v>
      </c>
      <c r="CS52" s="166">
        <v>2.4</v>
      </c>
      <c r="CT52" s="166">
        <v>1423</v>
      </c>
      <c r="CU52" s="166">
        <v>49</v>
      </c>
      <c r="CV52" s="166">
        <v>100500</v>
      </c>
      <c r="CW52" s="166">
        <v>2800</v>
      </c>
      <c r="CX52" s="166">
        <v>40.5</v>
      </c>
      <c r="CY52" s="166">
        <v>1.4</v>
      </c>
      <c r="CZ52" s="166">
        <v>64.099999999999994</v>
      </c>
      <c r="DA52" s="166">
        <v>2.4</v>
      </c>
      <c r="DB52" s="166">
        <v>153.4</v>
      </c>
      <c r="DC52" s="166">
        <v>5.7</v>
      </c>
      <c r="DD52" s="166">
        <v>160.69999999999999</v>
      </c>
      <c r="DE52" s="166">
        <v>8</v>
      </c>
      <c r="DF52" s="166">
        <v>25.1</v>
      </c>
      <c r="DG52" s="166">
        <v>1</v>
      </c>
      <c r="DH52" s="166">
        <v>1.52</v>
      </c>
      <c r="DI52" s="166">
        <v>0.24</v>
      </c>
      <c r="DJ52" s="166">
        <v>14.4</v>
      </c>
      <c r="DK52" s="166">
        <v>0.65</v>
      </c>
      <c r="DL52" s="166">
        <v>386</v>
      </c>
      <c r="DM52" s="166">
        <v>15</v>
      </c>
      <c r="DN52" s="166">
        <v>35.799999999999997</v>
      </c>
      <c r="DO52" s="166">
        <v>1.4</v>
      </c>
      <c r="DP52" s="166">
        <v>237.4</v>
      </c>
      <c r="DQ52" s="166">
        <v>8.5</v>
      </c>
      <c r="DR52" s="166">
        <v>24.47</v>
      </c>
      <c r="DS52" s="166">
        <v>0.81</v>
      </c>
      <c r="DT52" s="166">
        <v>1.4</v>
      </c>
      <c r="DU52" s="166">
        <v>0.19</v>
      </c>
      <c r="DV52" s="166">
        <v>0.23</v>
      </c>
      <c r="DW52" s="166">
        <v>0.14000000000000001</v>
      </c>
      <c r="DX52" s="166">
        <v>0.158</v>
      </c>
      <c r="DY52" s="166">
        <v>2.5000000000000001E-2</v>
      </c>
      <c r="DZ52" s="166">
        <v>2.39</v>
      </c>
      <c r="EA52" s="166">
        <v>0.2</v>
      </c>
      <c r="EB52" s="166">
        <v>3.2000000000000001E-2</v>
      </c>
      <c r="EC52" s="166">
        <v>0.02</v>
      </c>
      <c r="ED52" s="166">
        <v>0.16700000000000001</v>
      </c>
      <c r="EE52" s="166">
        <v>0.02</v>
      </c>
      <c r="EF52" s="166">
        <v>190.6</v>
      </c>
      <c r="EG52" s="166">
        <v>6.2</v>
      </c>
      <c r="EH52" s="166">
        <v>21.47</v>
      </c>
      <c r="EI52" s="166">
        <v>0.78</v>
      </c>
      <c r="EJ52" s="166">
        <v>50.8</v>
      </c>
      <c r="EK52" s="166">
        <v>1.3</v>
      </c>
      <c r="EL52" s="166">
        <v>7.23</v>
      </c>
      <c r="EM52" s="166">
        <v>0.23</v>
      </c>
      <c r="EN52" s="166">
        <v>33.5</v>
      </c>
      <c r="EO52" s="166">
        <v>1.2</v>
      </c>
      <c r="EP52" s="166">
        <v>8.2100000000000009</v>
      </c>
      <c r="EQ52" s="166">
        <v>0.63</v>
      </c>
      <c r="ER52" s="166">
        <v>2.75</v>
      </c>
      <c r="ES52" s="166">
        <v>0.18</v>
      </c>
      <c r="ET52" s="166">
        <v>8.8000000000000007</v>
      </c>
      <c r="EU52" s="166">
        <v>0.66</v>
      </c>
      <c r="EV52" s="166">
        <v>1.23</v>
      </c>
      <c r="EW52" s="166">
        <v>7.5999999999999998E-2</v>
      </c>
      <c r="EX52" s="166">
        <v>7.33</v>
      </c>
      <c r="EY52" s="166">
        <v>0.44</v>
      </c>
      <c r="EZ52" s="166">
        <v>1.494</v>
      </c>
      <c r="FA52" s="166">
        <v>9.2999999999999999E-2</v>
      </c>
      <c r="FB52" s="166">
        <v>3.74</v>
      </c>
      <c r="FC52" s="166">
        <v>0.32</v>
      </c>
      <c r="FD52" s="166">
        <v>0.442</v>
      </c>
      <c r="FE52" s="166">
        <v>4.3999999999999997E-2</v>
      </c>
      <c r="FF52" s="166">
        <v>3.04</v>
      </c>
      <c r="FG52" s="166">
        <v>0.36</v>
      </c>
      <c r="FH52" s="166">
        <v>0.40200000000000002</v>
      </c>
      <c r="FI52" s="166">
        <v>5.6000000000000001E-2</v>
      </c>
      <c r="FJ52" s="166">
        <v>6.13</v>
      </c>
      <c r="FK52" s="166">
        <v>0.41</v>
      </c>
      <c r="FL52" s="166">
        <v>1.4590000000000001</v>
      </c>
      <c r="FM52" s="166">
        <v>0.08</v>
      </c>
      <c r="FN52" s="166">
        <v>0.27400000000000002</v>
      </c>
      <c r="FO52" s="166">
        <v>5.8000000000000003E-2</v>
      </c>
      <c r="FP52" s="166">
        <v>0.04</v>
      </c>
      <c r="FQ52" s="166">
        <v>1.2E-2</v>
      </c>
      <c r="FR52" s="166">
        <v>1.66</v>
      </c>
      <c r="FS52" s="166">
        <v>0.11</v>
      </c>
      <c r="FT52" s="166">
        <v>1.95E-2</v>
      </c>
      <c r="FU52" s="166">
        <v>6.7999999999999996E-3</v>
      </c>
      <c r="FV52" s="166">
        <v>1.64</v>
      </c>
      <c r="FW52" s="166">
        <v>0.14000000000000001</v>
      </c>
      <c r="FX52" s="166">
        <v>0.56699999999999995</v>
      </c>
      <c r="FY52" s="166">
        <v>7.6999999999999999E-2</v>
      </c>
      <c r="GF52">
        <v>1073.1768169776001</v>
      </c>
      <c r="GG52">
        <v>1190.83034888059</v>
      </c>
      <c r="GM52">
        <f t="shared" si="17"/>
        <v>0.99951183793019271</v>
      </c>
      <c r="GN52">
        <f t="shared" si="18"/>
        <v>0.98512461826421049</v>
      </c>
      <c r="GO52" s="309">
        <v>2.6731473536715291</v>
      </c>
      <c r="GP52" s="311">
        <v>4.0759698883662987E-2</v>
      </c>
      <c r="GQ52" s="310">
        <f t="shared" si="19"/>
        <v>1.5247830923978108E-2</v>
      </c>
    </row>
    <row r="53" spans="1:199" x14ac:dyDescent="0.35">
      <c r="A53" s="162" t="s">
        <v>574</v>
      </c>
      <c r="B53" s="162" t="s">
        <v>568</v>
      </c>
      <c r="D53" s="154">
        <v>2.8109999999999999</v>
      </c>
      <c r="E53" s="154">
        <v>12.9451</v>
      </c>
      <c r="F53" s="154">
        <v>0.45600000000000002</v>
      </c>
      <c r="G53" s="154">
        <v>8.9525000000000006</v>
      </c>
      <c r="H53" s="154">
        <v>0.86250000000000004</v>
      </c>
      <c r="I53" s="154">
        <v>3.6240000000000001</v>
      </c>
      <c r="J53" s="154">
        <v>50.368000000000002</v>
      </c>
      <c r="K53" s="154">
        <v>4.5583</v>
      </c>
      <c r="L53" s="154">
        <v>12.223800000000001</v>
      </c>
      <c r="M53" s="154">
        <v>0.1875</v>
      </c>
      <c r="N53" s="154">
        <v>1674.565928</v>
      </c>
      <c r="O53" s="154">
        <v>207</v>
      </c>
      <c r="P53" s="154">
        <v>0.64742140259567804</v>
      </c>
      <c r="Q53" s="154">
        <v>322.90161554703099</v>
      </c>
      <c r="R53" s="154">
        <v>468.53887488401898</v>
      </c>
      <c r="T53" s="155">
        <v>2.11</v>
      </c>
      <c r="U53" s="155">
        <v>2.8130000000000002</v>
      </c>
      <c r="V53" s="155">
        <v>12.955</v>
      </c>
      <c r="W53" s="155">
        <v>0.45600000000000002</v>
      </c>
      <c r="X53" s="155">
        <v>8.9589999999999996</v>
      </c>
      <c r="Y53" s="155">
        <v>0.86299999999999999</v>
      </c>
      <c r="Z53" s="155">
        <v>3.6269999999999998</v>
      </c>
      <c r="AA53" s="155">
        <v>51.195999999999998</v>
      </c>
      <c r="AB53" s="155">
        <v>5.3040000000000003</v>
      </c>
      <c r="AC53" s="155">
        <v>12.798999999999999</v>
      </c>
      <c r="AD53" s="155">
        <v>0.188</v>
      </c>
      <c r="AE53" s="155">
        <f t="shared" si="13"/>
        <v>1639.9627147194205</v>
      </c>
      <c r="AF53" s="155">
        <f t="shared" si="14"/>
        <v>202.7225541083146</v>
      </c>
      <c r="AG53" s="155">
        <f t="shared" si="15"/>
        <v>0.97933601018509464</v>
      </c>
      <c r="AI53" s="157" t="str">
        <f t="shared" si="0"/>
        <v>LLf_LL3_85b</v>
      </c>
      <c r="AJ53" s="157">
        <f t="shared" si="1"/>
        <v>51.195999999999998</v>
      </c>
      <c r="AK53" s="157">
        <f t="shared" si="2"/>
        <v>3.6269999999999998</v>
      </c>
      <c r="AL53" s="157">
        <f t="shared" si="3"/>
        <v>12.955</v>
      </c>
      <c r="AM53" s="157">
        <f t="shared" si="4"/>
        <v>10.879149999999999</v>
      </c>
      <c r="AN53" s="157">
        <f t="shared" si="5"/>
        <v>2.1331664533499999</v>
      </c>
      <c r="AO53" s="157">
        <f t="shared" si="6"/>
        <v>0.188</v>
      </c>
      <c r="AP53" s="157">
        <f t="shared" si="7"/>
        <v>5.3040000000000003</v>
      </c>
      <c r="AQ53" s="157">
        <f t="shared" si="8"/>
        <v>8.9589999999999996</v>
      </c>
      <c r="AR53" s="157">
        <f t="shared" si="9"/>
        <v>2.8130000000000002</v>
      </c>
      <c r="AS53" s="157">
        <f t="shared" si="10"/>
        <v>0.86299999999999999</v>
      </c>
      <c r="AT53" s="157">
        <f t="shared" si="11"/>
        <v>0.45600000000000002</v>
      </c>
      <c r="AU53" s="157">
        <v>0.634043093326489</v>
      </c>
      <c r="AV53" s="157">
        <f t="shared" si="16"/>
        <v>3.1622917985215063E-2</v>
      </c>
      <c r="AW53" s="157">
        <f t="shared" si="12"/>
        <v>1120.6104</v>
      </c>
      <c r="AX53" s="157">
        <v>500</v>
      </c>
      <c r="AY53" s="157">
        <v>0.15829426016104889</v>
      </c>
      <c r="BA53" s="164">
        <v>37.188133333333298</v>
      </c>
      <c r="BB53" s="164">
        <v>38.545699999999997</v>
      </c>
      <c r="BC53" s="164">
        <v>24.0093666666667</v>
      </c>
      <c r="BD53" s="164">
        <v>2.2200000000000001E-2</v>
      </c>
      <c r="BE53" s="164">
        <v>0.22006666666666699</v>
      </c>
      <c r="BF53" s="164">
        <v>0.32353333333333301</v>
      </c>
      <c r="BG53" s="164">
        <v>0.21616666666666701</v>
      </c>
      <c r="BL53" s="164">
        <v>100.52523333333301</v>
      </c>
      <c r="BM53" s="164">
        <v>0.73411116097513496</v>
      </c>
      <c r="BO53" s="166" t="s">
        <v>463</v>
      </c>
      <c r="BP53" s="166">
        <v>50</v>
      </c>
      <c r="BQ53" s="166" t="s">
        <v>464</v>
      </c>
      <c r="BR53" s="166">
        <v>32</v>
      </c>
      <c r="BS53" s="166" t="s">
        <v>575</v>
      </c>
      <c r="BT53" s="166" t="s">
        <v>455</v>
      </c>
      <c r="BU53" s="166">
        <v>0.56539513888888904</v>
      </c>
      <c r="BV53" s="166">
        <v>20.126999999999999</v>
      </c>
      <c r="BW53" s="166">
        <v>31</v>
      </c>
      <c r="BX53" s="166" t="s">
        <v>456</v>
      </c>
      <c r="BY53" s="166">
        <v>1</v>
      </c>
      <c r="BZ53" s="166">
        <v>6970000</v>
      </c>
      <c r="CA53" s="166">
        <v>200000</v>
      </c>
      <c r="CB53" s="166">
        <v>50.4</v>
      </c>
      <c r="CC53" s="166">
        <v>1</v>
      </c>
      <c r="CD53" s="166">
        <v>7.17</v>
      </c>
      <c r="CE53" s="166">
        <v>0.38</v>
      </c>
      <c r="CF53" s="166">
        <v>1.86</v>
      </c>
      <c r="CG53" s="166">
        <v>0.62</v>
      </c>
      <c r="CH53" s="166">
        <v>2.8820000000000001</v>
      </c>
      <c r="CI53" s="166">
        <v>9.7000000000000003E-2</v>
      </c>
      <c r="CJ53" s="166">
        <v>6430</v>
      </c>
      <c r="CK53" s="166">
        <v>150</v>
      </c>
      <c r="CL53" s="166">
        <v>28.2</v>
      </c>
      <c r="CM53" s="166">
        <v>1.2</v>
      </c>
      <c r="CN53" s="166">
        <v>21480</v>
      </c>
      <c r="CO53" s="166">
        <v>600</v>
      </c>
      <c r="CP53" s="166">
        <v>410</v>
      </c>
      <c r="CQ53" s="166">
        <v>16</v>
      </c>
      <c r="CR53" s="166">
        <v>37.200000000000003</v>
      </c>
      <c r="CS53" s="166">
        <v>2.6</v>
      </c>
      <c r="CT53" s="166">
        <v>1389</v>
      </c>
      <c r="CU53" s="166">
        <v>41</v>
      </c>
      <c r="CV53" s="166">
        <v>97700</v>
      </c>
      <c r="CW53" s="166">
        <v>2600</v>
      </c>
      <c r="CX53" s="166">
        <v>40.4</v>
      </c>
      <c r="CY53" s="166">
        <v>1.1000000000000001</v>
      </c>
      <c r="CZ53" s="166">
        <v>59.2</v>
      </c>
      <c r="DA53" s="166">
        <v>2.8</v>
      </c>
      <c r="DB53" s="166">
        <v>156.9</v>
      </c>
      <c r="DC53" s="166">
        <v>5.6</v>
      </c>
      <c r="DD53" s="166">
        <v>150.5</v>
      </c>
      <c r="DE53" s="166">
        <v>8.4</v>
      </c>
      <c r="DF53" s="166">
        <v>24</v>
      </c>
      <c r="DG53" s="166">
        <v>1.1000000000000001</v>
      </c>
      <c r="DH53" s="166">
        <v>1.7</v>
      </c>
      <c r="DI53" s="166">
        <v>0.3</v>
      </c>
      <c r="DJ53" s="166">
        <v>14.78</v>
      </c>
      <c r="DK53" s="166">
        <v>0.61</v>
      </c>
      <c r="DL53" s="166">
        <v>390</v>
      </c>
      <c r="DM53" s="166">
        <v>14</v>
      </c>
      <c r="DN53" s="166">
        <v>34.4</v>
      </c>
      <c r="DO53" s="166">
        <v>1.5</v>
      </c>
      <c r="DP53" s="166">
        <v>232.2</v>
      </c>
      <c r="DQ53" s="166">
        <v>9.4</v>
      </c>
      <c r="DR53" s="166">
        <v>23.3</v>
      </c>
      <c r="DS53" s="166">
        <v>0.75</v>
      </c>
      <c r="DT53" s="166">
        <v>1.45</v>
      </c>
      <c r="DU53" s="166">
        <v>0.22</v>
      </c>
      <c r="DV53" s="166">
        <v>0.17</v>
      </c>
      <c r="DW53" s="166">
        <v>0.1</v>
      </c>
      <c r="DX53" s="166">
        <v>0.129</v>
      </c>
      <c r="DY53" s="166">
        <v>2.1000000000000001E-2</v>
      </c>
      <c r="DZ53" s="166">
        <v>2.2599999999999998</v>
      </c>
      <c r="EA53" s="166">
        <v>0.2</v>
      </c>
      <c r="EB53" s="166">
        <v>5.6000000000000001E-2</v>
      </c>
      <c r="EC53" s="166">
        <v>1.9E-2</v>
      </c>
      <c r="ED53" s="166">
        <v>0.16400000000000001</v>
      </c>
      <c r="EE53" s="166">
        <v>2.1999999999999999E-2</v>
      </c>
      <c r="EF53" s="166">
        <v>186.7</v>
      </c>
      <c r="EG53" s="166">
        <v>6.5</v>
      </c>
      <c r="EH53" s="166">
        <v>20.149999999999999</v>
      </c>
      <c r="EI53" s="166">
        <v>0.63</v>
      </c>
      <c r="EJ53" s="166">
        <v>49.2</v>
      </c>
      <c r="EK53" s="166">
        <v>1.8</v>
      </c>
      <c r="EL53" s="166">
        <v>7.02</v>
      </c>
      <c r="EM53" s="166">
        <v>0.39</v>
      </c>
      <c r="EN53" s="166">
        <v>32.5</v>
      </c>
      <c r="EO53" s="166">
        <v>1.5</v>
      </c>
      <c r="EP53" s="166">
        <v>7.88</v>
      </c>
      <c r="EQ53" s="166">
        <v>0.55000000000000004</v>
      </c>
      <c r="ER53" s="166">
        <v>2.59</v>
      </c>
      <c r="ES53" s="166">
        <v>0.2</v>
      </c>
      <c r="ET53" s="166">
        <v>8.36</v>
      </c>
      <c r="EU53" s="166">
        <v>0.47</v>
      </c>
      <c r="EV53" s="166">
        <v>1.24</v>
      </c>
      <c r="EW53" s="166">
        <v>0.1</v>
      </c>
      <c r="EX53" s="166">
        <v>7.17</v>
      </c>
      <c r="EY53" s="166">
        <v>0.35</v>
      </c>
      <c r="EZ53" s="166">
        <v>1.369</v>
      </c>
      <c r="FA53" s="166">
        <v>0.08</v>
      </c>
      <c r="FB53" s="166">
        <v>3.24</v>
      </c>
      <c r="FC53" s="166">
        <v>0.26</v>
      </c>
      <c r="FD53" s="166">
        <v>0.44700000000000001</v>
      </c>
      <c r="FE53" s="166">
        <v>5.0999999999999997E-2</v>
      </c>
      <c r="FF53" s="166">
        <v>2.97</v>
      </c>
      <c r="FG53" s="166">
        <v>0.39</v>
      </c>
      <c r="FH53" s="166">
        <v>0.40400000000000003</v>
      </c>
      <c r="FI53" s="166">
        <v>0.06</v>
      </c>
      <c r="FJ53" s="166">
        <v>6.11</v>
      </c>
      <c r="FK53" s="166">
        <v>0.3</v>
      </c>
      <c r="FL53" s="166">
        <v>1.43</v>
      </c>
      <c r="FM53" s="166">
        <v>0.11</v>
      </c>
      <c r="FN53" s="166">
        <v>0.33400000000000002</v>
      </c>
      <c r="FO53" s="166">
        <v>7.5999999999999998E-2</v>
      </c>
      <c r="FP53" s="166">
        <v>0.04</v>
      </c>
      <c r="FQ53" s="166">
        <v>1.6E-2</v>
      </c>
      <c r="FR53" s="166">
        <v>1.59</v>
      </c>
      <c r="FS53" s="166">
        <v>0.12</v>
      </c>
      <c r="FT53" s="166">
        <v>1.7999999999999999E-2</v>
      </c>
      <c r="FU53" s="166">
        <v>0.01</v>
      </c>
      <c r="FV53" s="166">
        <v>1.69</v>
      </c>
      <c r="FW53" s="166">
        <v>0.15</v>
      </c>
      <c r="FX53" s="166">
        <v>0.55000000000000004</v>
      </c>
      <c r="FY53" s="166">
        <v>0.08</v>
      </c>
      <c r="GF53">
        <v>999.10410127851105</v>
      </c>
      <c r="GG53">
        <v>1137.95963059214</v>
      </c>
      <c r="GM53">
        <f t="shared" si="17"/>
        <v>1.0005797101449274</v>
      </c>
      <c r="GN53">
        <f t="shared" si="18"/>
        <v>0.97933601018509464</v>
      </c>
      <c r="GO53" s="309">
        <v>2.6637570049758832</v>
      </c>
      <c r="GP53" s="311">
        <v>4.0250619657446057E-2</v>
      </c>
      <c r="GQ53" s="310">
        <f t="shared" si="19"/>
        <v>1.5110469754657848E-2</v>
      </c>
    </row>
    <row r="54" spans="1:199" x14ac:dyDescent="0.35">
      <c r="A54" s="162" t="s">
        <v>576</v>
      </c>
      <c r="B54" s="162" t="s">
        <v>546</v>
      </c>
      <c r="D54" s="154">
        <v>2.7376</v>
      </c>
      <c r="E54" s="154">
        <v>14.677300000000001</v>
      </c>
      <c r="F54" s="154">
        <v>0.31929999999999997</v>
      </c>
      <c r="G54" s="154">
        <v>12.316700000000001</v>
      </c>
      <c r="H54" s="154">
        <v>0.41549999999999998</v>
      </c>
      <c r="I54" s="154">
        <v>2.6457000000000002</v>
      </c>
      <c r="J54" s="154">
        <v>51.921799999999998</v>
      </c>
      <c r="K54" s="154">
        <v>5.3482000000000003</v>
      </c>
      <c r="L54" s="154">
        <v>7.6314000000000002</v>
      </c>
      <c r="M54" s="154">
        <v>0.222</v>
      </c>
      <c r="N54" s="154">
        <v>879.32227599999999</v>
      </c>
      <c r="O54" s="154">
        <v>86</v>
      </c>
      <c r="P54" s="154">
        <v>0.240728985311083</v>
      </c>
      <c r="Q54" s="154">
        <v>35.510111833561702</v>
      </c>
      <c r="R54" s="154">
        <v>375.902535124677</v>
      </c>
      <c r="T54" s="155">
        <v>22.14</v>
      </c>
      <c r="U54" s="155">
        <v>2.242</v>
      </c>
      <c r="V54" s="155">
        <v>12.019</v>
      </c>
      <c r="W54" s="155">
        <v>0.26100000000000001</v>
      </c>
      <c r="X54" s="155">
        <v>10.214</v>
      </c>
      <c r="Y54" s="155">
        <v>0.34</v>
      </c>
      <c r="Z54" s="155">
        <v>2.1659999999999999</v>
      </c>
      <c r="AA54" s="155">
        <v>49.73</v>
      </c>
      <c r="AB54" s="155">
        <v>11.073</v>
      </c>
      <c r="AC54" s="155">
        <v>11.331</v>
      </c>
      <c r="AD54" s="155">
        <v>0.254</v>
      </c>
      <c r="AE54" s="155">
        <f t="shared" si="13"/>
        <v>719.92981496643188</v>
      </c>
      <c r="AF54" s="155">
        <f t="shared" si="14"/>
        <v>70.411003766169969</v>
      </c>
      <c r="AG54" s="155">
        <f t="shared" si="15"/>
        <v>0.81873260193220887</v>
      </c>
      <c r="AI54" s="157" t="str">
        <f t="shared" si="0"/>
        <v>LLG_LL8_402a</v>
      </c>
      <c r="AJ54" s="157">
        <f t="shared" si="1"/>
        <v>49.73</v>
      </c>
      <c r="AK54" s="157">
        <f t="shared" si="2"/>
        <v>2.1659999999999999</v>
      </c>
      <c r="AL54" s="157">
        <f t="shared" si="3"/>
        <v>12.019</v>
      </c>
      <c r="AM54" s="157">
        <f t="shared" si="4"/>
        <v>9.6313499999999994</v>
      </c>
      <c r="AN54" s="157">
        <f t="shared" si="5"/>
        <v>1.8884998111499998</v>
      </c>
      <c r="AO54" s="157">
        <f t="shared" si="6"/>
        <v>0.254</v>
      </c>
      <c r="AP54" s="157">
        <f t="shared" si="7"/>
        <v>11.073</v>
      </c>
      <c r="AQ54" s="157">
        <f t="shared" si="8"/>
        <v>10.214</v>
      </c>
      <c r="AR54" s="157">
        <f t="shared" si="9"/>
        <v>2.242</v>
      </c>
      <c r="AS54" s="157">
        <f t="shared" si="10"/>
        <v>0.34</v>
      </c>
      <c r="AT54" s="157">
        <f t="shared" si="11"/>
        <v>0.26100000000000001</v>
      </c>
      <c r="AU54" s="157">
        <v>0.5</v>
      </c>
      <c r="AV54" s="157">
        <f t="shared" si="16"/>
        <v>2.9073286256395695E-3</v>
      </c>
      <c r="AW54" s="157">
        <f t="shared" si="12"/>
        <v>1236.5672999999999</v>
      </c>
      <c r="AX54" s="157">
        <v>80</v>
      </c>
      <c r="AY54" s="157">
        <v>0.58940293567913737</v>
      </c>
      <c r="BA54" s="164">
        <v>45.678366666666697</v>
      </c>
      <c r="BB54" s="164">
        <v>40.026899999999998</v>
      </c>
      <c r="BC54" s="164">
        <v>12.737133333333301</v>
      </c>
      <c r="BD54" s="164">
        <v>4.9599999999999998E-2</v>
      </c>
      <c r="BE54" s="164">
        <v>0.23073333333333301</v>
      </c>
      <c r="BF54" s="164">
        <v>0.1789</v>
      </c>
      <c r="BG54" s="164">
        <v>0.375966666666667</v>
      </c>
      <c r="BL54" s="164">
        <v>99.277633333333299</v>
      </c>
      <c r="BM54" s="164">
        <v>0.86472942873125003</v>
      </c>
      <c r="BO54" s="166" t="s">
        <v>534</v>
      </c>
      <c r="BP54" s="166">
        <v>30</v>
      </c>
      <c r="BQ54" s="166" t="s">
        <v>453</v>
      </c>
      <c r="BR54" s="166" t="s">
        <v>535</v>
      </c>
      <c r="BS54" s="166" t="s">
        <v>577</v>
      </c>
      <c r="BT54" s="166" t="s">
        <v>455</v>
      </c>
      <c r="BU54" s="166">
        <v>3.4446759259259302E-2</v>
      </c>
      <c r="BV54" s="166">
        <v>10.27</v>
      </c>
      <c r="BW54" s="166">
        <v>15</v>
      </c>
      <c r="BX54" s="166" t="s">
        <v>456</v>
      </c>
      <c r="BY54" s="166">
        <v>1</v>
      </c>
      <c r="BZ54" s="166">
        <v>173000</v>
      </c>
      <c r="CA54" s="166">
        <v>21000</v>
      </c>
      <c r="CB54" s="166">
        <v>12.3</v>
      </c>
      <c r="CC54" s="166">
        <v>1</v>
      </c>
      <c r="CD54" s="166">
        <v>4.5999999999999996</v>
      </c>
      <c r="CE54" s="166">
        <v>1</v>
      </c>
      <c r="CF54" s="166">
        <v>1.5</v>
      </c>
      <c r="CG54" s="166">
        <v>1.2</v>
      </c>
      <c r="CH54" s="166">
        <v>2.74</v>
      </c>
      <c r="CI54" s="166">
        <v>0.54</v>
      </c>
      <c r="CJ54" s="166">
        <v>3620</v>
      </c>
      <c r="CK54" s="166">
        <v>380</v>
      </c>
      <c r="CL54" s="166">
        <v>26.8</v>
      </c>
      <c r="CM54" s="166">
        <v>1.7</v>
      </c>
      <c r="CN54" s="166">
        <v>15700</v>
      </c>
      <c r="CO54" s="166">
        <v>1000</v>
      </c>
      <c r="CP54" s="166">
        <v>289</v>
      </c>
      <c r="CQ54" s="166">
        <v>28</v>
      </c>
      <c r="CR54" s="166">
        <v>349</v>
      </c>
      <c r="CS54" s="166">
        <v>45</v>
      </c>
      <c r="CT54" s="166">
        <v>1000</v>
      </c>
      <c r="CU54" s="166">
        <v>150</v>
      </c>
      <c r="CV54" s="166">
        <v>66000</v>
      </c>
      <c r="CW54" s="166">
        <v>11000</v>
      </c>
      <c r="CX54" s="166">
        <v>35.299999999999997</v>
      </c>
      <c r="CY54" s="166">
        <v>6.5</v>
      </c>
      <c r="CZ54" s="166">
        <v>100</v>
      </c>
      <c r="DA54" s="166">
        <v>20</v>
      </c>
      <c r="DB54" s="166">
        <v>50.4</v>
      </c>
      <c r="DC54" s="166">
        <v>8.6</v>
      </c>
      <c r="DD54" s="166">
        <v>103</v>
      </c>
      <c r="DE54" s="166">
        <v>16</v>
      </c>
      <c r="DF54" s="166">
        <v>23.4</v>
      </c>
      <c r="DG54" s="166">
        <v>2.2999999999999998</v>
      </c>
      <c r="DH54" s="166">
        <v>2.5</v>
      </c>
      <c r="DI54" s="166">
        <v>1</v>
      </c>
      <c r="DJ54" s="166">
        <v>9.1</v>
      </c>
      <c r="DK54" s="166">
        <v>1</v>
      </c>
      <c r="DL54" s="166">
        <v>325</v>
      </c>
      <c r="DM54" s="166">
        <v>20</v>
      </c>
      <c r="DN54" s="166">
        <v>24.4</v>
      </c>
      <c r="DO54" s="166">
        <v>2.5</v>
      </c>
      <c r="DP54" s="166">
        <v>146</v>
      </c>
      <c r="DQ54" s="166">
        <v>18</v>
      </c>
      <c r="DR54" s="166">
        <v>13.1</v>
      </c>
      <c r="DS54" s="166">
        <v>1.3</v>
      </c>
      <c r="DT54" s="166">
        <v>1.1000000000000001</v>
      </c>
      <c r="DU54" s="166">
        <v>0.49</v>
      </c>
      <c r="DX54" s="166">
        <v>7.0000000000000007E-2</v>
      </c>
      <c r="DY54" s="166">
        <v>6.6000000000000003E-2</v>
      </c>
      <c r="DZ54" s="166">
        <v>1.45</v>
      </c>
      <c r="EA54" s="166">
        <v>0.43</v>
      </c>
      <c r="ED54" s="166">
        <v>0.11799999999999999</v>
      </c>
      <c r="EE54" s="166">
        <v>4.5999999999999999E-2</v>
      </c>
      <c r="EF54" s="166">
        <v>104</v>
      </c>
      <c r="EG54" s="166">
        <v>19</v>
      </c>
      <c r="EH54" s="166">
        <v>11</v>
      </c>
      <c r="EI54" s="166">
        <v>2.1</v>
      </c>
      <c r="EJ54" s="166">
        <v>26.8</v>
      </c>
      <c r="EK54" s="166">
        <v>4.4000000000000004</v>
      </c>
      <c r="EL54" s="166">
        <v>4.03</v>
      </c>
      <c r="EM54" s="166">
        <v>0.57999999999999996</v>
      </c>
      <c r="EN54" s="166">
        <v>20.100000000000001</v>
      </c>
      <c r="EO54" s="166">
        <v>2.5</v>
      </c>
      <c r="EP54" s="166">
        <v>5.4</v>
      </c>
      <c r="EQ54" s="166">
        <v>1.1000000000000001</v>
      </c>
      <c r="ER54" s="166">
        <v>2.0699999999999998</v>
      </c>
      <c r="ES54" s="166">
        <v>0.37</v>
      </c>
      <c r="ET54" s="166">
        <v>6.1</v>
      </c>
      <c r="EU54" s="166">
        <v>1.3</v>
      </c>
      <c r="EV54" s="166">
        <v>0.94</v>
      </c>
      <c r="EW54" s="166">
        <v>0.28000000000000003</v>
      </c>
      <c r="EX54" s="166">
        <v>5.3</v>
      </c>
      <c r="EY54" s="166">
        <v>1.5</v>
      </c>
      <c r="EZ54" s="166">
        <v>0.99</v>
      </c>
      <c r="FA54" s="166">
        <v>0.19</v>
      </c>
      <c r="FB54" s="166">
        <v>2.81</v>
      </c>
      <c r="FC54" s="166">
        <v>0.33</v>
      </c>
      <c r="FD54" s="166">
        <v>0.23200000000000001</v>
      </c>
      <c r="FE54" s="166">
        <v>7.8E-2</v>
      </c>
      <c r="FF54" s="166">
        <v>2.11</v>
      </c>
      <c r="FG54" s="166">
        <v>0.52</v>
      </c>
      <c r="FH54" s="166">
        <v>0.33800000000000002</v>
      </c>
      <c r="FI54" s="166">
        <v>7.1999999999999995E-2</v>
      </c>
      <c r="FJ54" s="166">
        <v>3.24</v>
      </c>
      <c r="FK54" s="166">
        <v>0.69</v>
      </c>
      <c r="FL54" s="166">
        <v>0.83</v>
      </c>
      <c r="FM54" s="166">
        <v>0.19</v>
      </c>
      <c r="FN54" s="166">
        <v>0.13700000000000001</v>
      </c>
      <c r="FO54" s="166">
        <v>6.8000000000000005E-2</v>
      </c>
      <c r="FP54" s="166">
        <v>5.6000000000000001E-2</v>
      </c>
      <c r="FQ54" s="166">
        <v>4.9000000000000002E-2</v>
      </c>
      <c r="FR54" s="166">
        <v>0.91</v>
      </c>
      <c r="FS54" s="166">
        <v>0.21</v>
      </c>
      <c r="FT54" s="166">
        <v>6.9000000000000006E-2</v>
      </c>
      <c r="FU54" s="166">
        <v>7.0000000000000007E-2</v>
      </c>
      <c r="FV54" s="166">
        <v>0.79</v>
      </c>
      <c r="FW54" s="166">
        <v>0.34</v>
      </c>
      <c r="FX54" s="166">
        <v>0.3</v>
      </c>
      <c r="FY54" s="166">
        <v>0.1</v>
      </c>
      <c r="GF54">
        <v>775.83563402542995</v>
      </c>
      <c r="GG54">
        <v>1470.9877616967899</v>
      </c>
      <c r="GM54">
        <f t="shared" si="17"/>
        <v>0.81829121540312888</v>
      </c>
      <c r="GN54">
        <f t="shared" si="18"/>
        <v>0.81873260193220887</v>
      </c>
      <c r="GO54" s="309">
        <v>2.6379830531390889</v>
      </c>
      <c r="GP54" s="311">
        <v>4.1034220618675357E-2</v>
      </c>
      <c r="GQ54" s="310">
        <f t="shared" si="19"/>
        <v>1.5555149442619187E-2</v>
      </c>
    </row>
    <row r="55" spans="1:199" x14ac:dyDescent="0.35">
      <c r="A55" s="162" t="s">
        <v>578</v>
      </c>
      <c r="B55" s="162" t="s">
        <v>546</v>
      </c>
      <c r="D55" s="154">
        <v>2.8612000000000002</v>
      </c>
      <c r="E55" s="154">
        <v>14.430400000000001</v>
      </c>
      <c r="F55" s="154">
        <v>0.24210000000000001</v>
      </c>
      <c r="G55" s="154">
        <v>12.5215</v>
      </c>
      <c r="H55" s="154">
        <v>0.47099999999999997</v>
      </c>
      <c r="I55" s="154">
        <v>2.6173000000000002</v>
      </c>
      <c r="J55" s="154">
        <v>52.904000000000003</v>
      </c>
      <c r="K55" s="154">
        <v>6.1115000000000004</v>
      </c>
      <c r="L55" s="154">
        <v>7.0792999999999999</v>
      </c>
      <c r="M55" s="154">
        <v>0.1201</v>
      </c>
      <c r="N55" s="154">
        <v>892.33444399999996</v>
      </c>
      <c r="O55" s="154">
        <v>122</v>
      </c>
      <c r="P55" s="154">
        <v>0.23760010715996699</v>
      </c>
      <c r="Q55" s="154">
        <v>44.101693979313303</v>
      </c>
      <c r="R55" s="154">
        <v>423.84822333473898</v>
      </c>
      <c r="T55" s="155">
        <v>21.09</v>
      </c>
      <c r="U55" s="155">
        <v>2.3290000000000002</v>
      </c>
      <c r="V55" s="155">
        <v>11.749000000000001</v>
      </c>
      <c r="W55" s="155">
        <v>0.19700000000000001</v>
      </c>
      <c r="X55" s="155">
        <v>10.317</v>
      </c>
      <c r="Y55" s="155">
        <v>0.38300000000000001</v>
      </c>
      <c r="Z55" s="155">
        <v>2.1309999999999998</v>
      </c>
      <c r="AA55" s="155">
        <v>50.000999999999998</v>
      </c>
      <c r="AB55" s="155">
        <v>11.016999999999999</v>
      </c>
      <c r="AC55" s="155">
        <v>11.337999999999999</v>
      </c>
      <c r="AD55" s="155">
        <v>0.16800000000000001</v>
      </c>
      <c r="AE55" s="155">
        <f t="shared" si="13"/>
        <v>736.91836154926079</v>
      </c>
      <c r="AF55" s="155">
        <f t="shared" si="14"/>
        <v>100.75150714344701</v>
      </c>
      <c r="AG55" s="155">
        <f t="shared" si="15"/>
        <v>0.82583202576595915</v>
      </c>
      <c r="AI55" s="157" t="str">
        <f t="shared" si="0"/>
        <v>LLg_LL8_402b</v>
      </c>
      <c r="AJ55" s="157">
        <f t="shared" si="1"/>
        <v>50.000999999999998</v>
      </c>
      <c r="AK55" s="157">
        <f t="shared" si="2"/>
        <v>2.1309999999999998</v>
      </c>
      <c r="AL55" s="157">
        <f t="shared" si="3"/>
        <v>11.749000000000001</v>
      </c>
      <c r="AM55" s="157">
        <f t="shared" si="4"/>
        <v>9.6372999999999998</v>
      </c>
      <c r="AN55" s="157">
        <f t="shared" si="5"/>
        <v>1.8896664776999998</v>
      </c>
      <c r="AO55" s="157">
        <f t="shared" si="6"/>
        <v>0.16800000000000001</v>
      </c>
      <c r="AP55" s="157">
        <f t="shared" si="7"/>
        <v>11.016999999999999</v>
      </c>
      <c r="AQ55" s="157">
        <f t="shared" si="8"/>
        <v>10.317</v>
      </c>
      <c r="AR55" s="157">
        <f t="shared" si="9"/>
        <v>2.3290000000000002</v>
      </c>
      <c r="AS55" s="157">
        <f t="shared" si="10"/>
        <v>0.38300000000000001</v>
      </c>
      <c r="AT55" s="157">
        <f t="shared" si="11"/>
        <v>0.19700000000000001</v>
      </c>
      <c r="AU55" s="157">
        <v>0.5</v>
      </c>
      <c r="AV55" s="157">
        <f t="shared" si="16"/>
        <v>3.6420591278646711E-3</v>
      </c>
      <c r="AW55" s="157">
        <f t="shared" si="12"/>
        <v>1235.4417000000001</v>
      </c>
      <c r="AX55" s="157">
        <v>90</v>
      </c>
      <c r="AY55" s="157">
        <v>0.52029914257022603</v>
      </c>
      <c r="BA55" s="164">
        <v>45.678366666666697</v>
      </c>
      <c r="BB55" s="164">
        <v>40.026899999999998</v>
      </c>
      <c r="BC55" s="164">
        <v>12.737133333333301</v>
      </c>
      <c r="BD55" s="164">
        <v>4.9599999999999998E-2</v>
      </c>
      <c r="BE55" s="164">
        <v>0.23073333333333301</v>
      </c>
      <c r="BF55" s="164">
        <v>0.1789</v>
      </c>
      <c r="BG55" s="164">
        <v>0.375966666666667</v>
      </c>
      <c r="BL55" s="164">
        <v>99.277633333333299</v>
      </c>
      <c r="BM55" s="164">
        <v>0.86472942873125003</v>
      </c>
      <c r="BO55" s="166" t="s">
        <v>458</v>
      </c>
      <c r="BQ55" s="166" t="s">
        <v>453</v>
      </c>
      <c r="BR55" s="166" t="s">
        <v>459</v>
      </c>
      <c r="BS55" s="166" t="s">
        <v>579</v>
      </c>
      <c r="BT55" s="166" t="s">
        <v>455</v>
      </c>
      <c r="BU55" s="166">
        <v>0.66288437499999997</v>
      </c>
      <c r="BV55" s="166">
        <v>20.806000000000001</v>
      </c>
      <c r="BW55" s="166">
        <v>40</v>
      </c>
      <c r="BX55" s="166" t="s">
        <v>456</v>
      </c>
      <c r="BY55" s="166">
        <v>1</v>
      </c>
      <c r="BZ55" s="166">
        <v>76200</v>
      </c>
      <c r="CA55" s="166">
        <v>5700</v>
      </c>
      <c r="CB55" s="166">
        <v>12.5</v>
      </c>
      <c r="CC55" s="166">
        <v>1</v>
      </c>
      <c r="CH55" s="166">
        <v>2.84</v>
      </c>
      <c r="CI55" s="166">
        <v>0.26</v>
      </c>
      <c r="CJ55" s="166">
        <v>4120</v>
      </c>
      <c r="CK55" s="166">
        <v>210</v>
      </c>
      <c r="CL55" s="166">
        <v>28.2</v>
      </c>
      <c r="CM55" s="166">
        <v>1.6</v>
      </c>
      <c r="CN55" s="166">
        <v>16090</v>
      </c>
      <c r="CO55" s="166">
        <v>810</v>
      </c>
      <c r="CP55" s="166">
        <v>241</v>
      </c>
      <c r="CQ55" s="166">
        <v>18</v>
      </c>
      <c r="CR55" s="166">
        <v>327</v>
      </c>
      <c r="CS55" s="166">
        <v>32</v>
      </c>
      <c r="CT55" s="166">
        <v>1014</v>
      </c>
      <c r="CU55" s="166">
        <v>87</v>
      </c>
      <c r="CV55" s="166">
        <v>50600</v>
      </c>
      <c r="CW55" s="166">
        <v>4300</v>
      </c>
      <c r="CZ55" s="166">
        <v>124</v>
      </c>
      <c r="DA55" s="166">
        <v>12</v>
      </c>
      <c r="DB55" s="166">
        <v>49.090909090909101</v>
      </c>
      <c r="DC55" s="166">
        <v>4.4545454545454497</v>
      </c>
      <c r="DF55" s="166">
        <v>20</v>
      </c>
      <c r="DG55" s="166">
        <v>2</v>
      </c>
      <c r="DH55" s="166">
        <v>2.21</v>
      </c>
      <c r="DI55" s="166">
        <v>0.77</v>
      </c>
      <c r="DJ55" s="166">
        <v>8.9700000000000006</v>
      </c>
      <c r="DK55" s="166">
        <v>0.89</v>
      </c>
      <c r="DL55" s="166">
        <v>313</v>
      </c>
      <c r="DM55" s="166">
        <v>15</v>
      </c>
      <c r="DN55" s="166">
        <v>25.2</v>
      </c>
      <c r="DO55" s="166">
        <v>1.4</v>
      </c>
      <c r="DP55" s="166">
        <v>138.80000000000001</v>
      </c>
      <c r="DQ55" s="166">
        <v>8</v>
      </c>
      <c r="DR55" s="166">
        <v>14.9</v>
      </c>
      <c r="DS55" s="166">
        <v>1.1000000000000001</v>
      </c>
      <c r="DT55" s="166">
        <v>0.96</v>
      </c>
      <c r="DU55" s="166">
        <v>0.31</v>
      </c>
      <c r="DZ55" s="166">
        <v>1.59</v>
      </c>
      <c r="EA55" s="166">
        <v>0.31</v>
      </c>
      <c r="EF55" s="166">
        <v>103</v>
      </c>
      <c r="EG55" s="166">
        <v>11</v>
      </c>
      <c r="EH55" s="166">
        <v>12.4</v>
      </c>
      <c r="EI55" s="166">
        <v>1.1000000000000001</v>
      </c>
      <c r="EJ55" s="166">
        <v>29.8</v>
      </c>
      <c r="EK55" s="166">
        <v>1.7</v>
      </c>
      <c r="EL55" s="166">
        <v>4.16</v>
      </c>
      <c r="EM55" s="166">
        <v>0.33</v>
      </c>
      <c r="EN55" s="166">
        <v>19.600000000000001</v>
      </c>
      <c r="EO55" s="166">
        <v>1.4</v>
      </c>
      <c r="EP55" s="166">
        <v>5.84</v>
      </c>
      <c r="EQ55" s="166">
        <v>0.66</v>
      </c>
      <c r="ER55" s="166">
        <v>2.17</v>
      </c>
      <c r="ES55" s="166">
        <v>0.28999999999999998</v>
      </c>
      <c r="ET55" s="166">
        <v>5.31</v>
      </c>
      <c r="EU55" s="166">
        <v>0.83</v>
      </c>
      <c r="EV55" s="166">
        <v>1.02</v>
      </c>
      <c r="EW55" s="166">
        <v>0.15</v>
      </c>
      <c r="EX55" s="166">
        <v>5.23</v>
      </c>
      <c r="EY55" s="166">
        <v>0.81</v>
      </c>
      <c r="EZ55" s="166">
        <v>1.0900000000000001</v>
      </c>
      <c r="FA55" s="166">
        <v>0.11</v>
      </c>
      <c r="FB55" s="166">
        <v>2.5299999999999998</v>
      </c>
      <c r="FC55" s="166">
        <v>0.36</v>
      </c>
      <c r="FD55" s="166">
        <v>0.38300000000000001</v>
      </c>
      <c r="FE55" s="166">
        <v>0.08</v>
      </c>
      <c r="FF55" s="166">
        <v>2.0699999999999998</v>
      </c>
      <c r="FG55" s="166">
        <v>0.47</v>
      </c>
      <c r="FH55" s="166">
        <v>0.311</v>
      </c>
      <c r="FI55" s="166">
        <v>6.0999999999999999E-2</v>
      </c>
      <c r="FJ55" s="166">
        <v>3.65</v>
      </c>
      <c r="FK55" s="166">
        <v>0.67</v>
      </c>
      <c r="FL55" s="166">
        <v>0.92</v>
      </c>
      <c r="FM55" s="166">
        <v>0.13</v>
      </c>
      <c r="FN55" s="166">
        <v>9.8000000000000004E-2</v>
      </c>
      <c r="FO55" s="166">
        <v>6.8000000000000005E-2</v>
      </c>
      <c r="FP55" s="166">
        <v>3.3000000000000002E-2</v>
      </c>
      <c r="FQ55" s="166">
        <v>2.3E-2</v>
      </c>
      <c r="FR55" s="166">
        <v>1.02</v>
      </c>
      <c r="FS55" s="166">
        <v>0.16</v>
      </c>
      <c r="FV55" s="166">
        <v>1.1299999999999999</v>
      </c>
      <c r="FW55" s="166">
        <v>0.21</v>
      </c>
      <c r="FX55" s="166">
        <v>0.35</v>
      </c>
      <c r="FY55" s="166">
        <v>0.11</v>
      </c>
      <c r="GF55">
        <v>777.63322576109897</v>
      </c>
      <c r="GG55">
        <v>1457.6375322384799</v>
      </c>
      <c r="GM55">
        <f t="shared" si="17"/>
        <v>0.81316348195329091</v>
      </c>
      <c r="GN55">
        <f t="shared" si="18"/>
        <v>0.82583202576595915</v>
      </c>
      <c r="GO55" s="309">
        <v>2.6289386438186009</v>
      </c>
      <c r="GP55" s="311">
        <v>4.200702511248184E-2</v>
      </c>
      <c r="GQ55" s="310">
        <f t="shared" si="19"/>
        <v>1.5978701218932048E-2</v>
      </c>
    </row>
    <row r="56" spans="1:199" x14ac:dyDescent="0.35">
      <c r="A56" s="162" t="s">
        <v>580</v>
      </c>
      <c r="B56" s="162" t="s">
        <v>546</v>
      </c>
      <c r="D56" s="154">
        <v>2.5363000000000002</v>
      </c>
      <c r="E56" s="154">
        <v>15.086499999999999</v>
      </c>
      <c r="F56" s="154">
        <v>0.51459999999999995</v>
      </c>
      <c r="G56" s="154">
        <v>12.4358</v>
      </c>
      <c r="H56" s="154">
        <v>0.38190000000000002</v>
      </c>
      <c r="I56" s="154">
        <v>3.2917000000000001</v>
      </c>
      <c r="J56" s="154">
        <v>51.241999999999997</v>
      </c>
      <c r="K56" s="154">
        <v>4.5411999999999999</v>
      </c>
      <c r="L56" s="154">
        <v>7.62</v>
      </c>
      <c r="M56" s="154">
        <v>0.1021</v>
      </c>
      <c r="N56" s="154">
        <v>944.88358400000004</v>
      </c>
      <c r="O56" s="154">
        <v>120</v>
      </c>
      <c r="P56" s="154">
        <v>0.240661123509332</v>
      </c>
      <c r="Q56" s="154">
        <v>75.450249335541002</v>
      </c>
      <c r="R56" s="154">
        <v>338.79890006956998</v>
      </c>
      <c r="T56" s="155">
        <v>24.65</v>
      </c>
      <c r="U56" s="155">
        <v>2.0459999999999998</v>
      </c>
      <c r="V56" s="155">
        <v>12.17</v>
      </c>
      <c r="W56" s="155">
        <v>0.41499999999999998</v>
      </c>
      <c r="X56" s="155">
        <v>10.173</v>
      </c>
      <c r="Y56" s="155">
        <v>0.308</v>
      </c>
      <c r="Z56" s="155">
        <v>2.6549999999999998</v>
      </c>
      <c r="AA56" s="155">
        <v>49.206000000000003</v>
      </c>
      <c r="AB56" s="155">
        <v>11.163</v>
      </c>
      <c r="AC56" s="155">
        <v>11.342000000000001</v>
      </c>
      <c r="AD56" s="155">
        <v>0.158</v>
      </c>
      <c r="AE56" s="155">
        <f t="shared" si="13"/>
        <v>758.02934937825921</v>
      </c>
      <c r="AF56" s="155">
        <f t="shared" si="14"/>
        <v>96.269554753309279</v>
      </c>
      <c r="AG56" s="155">
        <f t="shared" si="15"/>
        <v>0.8022462896109106</v>
      </c>
      <c r="AI56" s="157" t="str">
        <f t="shared" si="0"/>
        <v>LLG_LL8_447</v>
      </c>
      <c r="AJ56" s="157">
        <f t="shared" si="1"/>
        <v>49.206000000000003</v>
      </c>
      <c r="AK56" s="157">
        <f t="shared" si="2"/>
        <v>2.6549999999999998</v>
      </c>
      <c r="AL56" s="157">
        <f t="shared" si="3"/>
        <v>12.17</v>
      </c>
      <c r="AM56" s="157">
        <f t="shared" si="4"/>
        <v>9.6407000000000007</v>
      </c>
      <c r="AN56" s="157">
        <f t="shared" si="5"/>
        <v>1.8903331443</v>
      </c>
      <c r="AO56" s="157">
        <f t="shared" si="6"/>
        <v>0.158</v>
      </c>
      <c r="AP56" s="157">
        <f t="shared" si="7"/>
        <v>11.163</v>
      </c>
      <c r="AQ56" s="157">
        <f t="shared" si="8"/>
        <v>10.173</v>
      </c>
      <c r="AR56" s="157">
        <f t="shared" si="9"/>
        <v>2.0459999999999998</v>
      </c>
      <c r="AS56" s="157">
        <f t="shared" si="10"/>
        <v>0.308</v>
      </c>
      <c r="AT56" s="157">
        <f t="shared" si="11"/>
        <v>0.41499999999999998</v>
      </c>
      <c r="AU56" s="157">
        <v>0.5</v>
      </c>
      <c r="AV56" s="157">
        <f t="shared" si="16"/>
        <v>6.0529682579655844E-3</v>
      </c>
      <c r="AW56" s="157">
        <f t="shared" si="12"/>
        <v>1238.3762999999999</v>
      </c>
      <c r="AX56" s="157">
        <v>120</v>
      </c>
      <c r="AY56" s="157">
        <v>0.41689986539050222</v>
      </c>
      <c r="BA56" s="164">
        <v>46.2181</v>
      </c>
      <c r="BB56" s="164">
        <v>40.742849999999997</v>
      </c>
      <c r="BC56" s="164">
        <v>12.811450000000001</v>
      </c>
      <c r="BD56" s="164">
        <v>4.6949999999999999E-2</v>
      </c>
      <c r="BE56" s="164">
        <v>0.2361</v>
      </c>
      <c r="BF56" s="164">
        <v>0.17695</v>
      </c>
      <c r="BG56" s="164">
        <v>0.33110000000000001</v>
      </c>
      <c r="BL56" s="164">
        <v>100.5635</v>
      </c>
      <c r="BM56" s="164">
        <v>0.86542145946453997</v>
      </c>
      <c r="BO56" s="166" t="s">
        <v>458</v>
      </c>
      <c r="BQ56" s="166" t="s">
        <v>453</v>
      </c>
      <c r="BR56" s="166" t="s">
        <v>459</v>
      </c>
      <c r="BS56" s="166" t="s">
        <v>581</v>
      </c>
      <c r="BT56" s="166" t="s">
        <v>455</v>
      </c>
      <c r="BU56" s="166">
        <v>0.67739178240740705</v>
      </c>
      <c r="BV56" s="166">
        <v>20.58</v>
      </c>
      <c r="BW56" s="166">
        <v>39</v>
      </c>
      <c r="BX56" s="166" t="s">
        <v>456</v>
      </c>
      <c r="BY56" s="166">
        <v>1</v>
      </c>
      <c r="BZ56" s="166">
        <v>77300</v>
      </c>
      <c r="CA56" s="166">
        <v>5100</v>
      </c>
      <c r="CB56" s="166">
        <v>12.4</v>
      </c>
      <c r="CC56" s="166">
        <v>1</v>
      </c>
      <c r="CH56" s="166">
        <v>2.52</v>
      </c>
      <c r="CI56" s="166">
        <v>0.21</v>
      </c>
      <c r="CJ56" s="166">
        <v>3100</v>
      </c>
      <c r="CK56" s="166">
        <v>130</v>
      </c>
      <c r="CL56" s="166">
        <v>29.4</v>
      </c>
      <c r="CM56" s="166">
        <v>2</v>
      </c>
      <c r="CN56" s="166">
        <v>19100</v>
      </c>
      <c r="CO56" s="166">
        <v>1100</v>
      </c>
      <c r="CP56" s="166">
        <v>344</v>
      </c>
      <c r="CQ56" s="166">
        <v>26</v>
      </c>
      <c r="CR56" s="166">
        <v>325</v>
      </c>
      <c r="CS56" s="166">
        <v>29</v>
      </c>
      <c r="CT56" s="166">
        <v>1070</v>
      </c>
      <c r="CU56" s="166">
        <v>95</v>
      </c>
      <c r="CV56" s="166">
        <v>59100</v>
      </c>
      <c r="CW56" s="166">
        <v>4400</v>
      </c>
      <c r="CZ56" s="166">
        <v>58</v>
      </c>
      <c r="DA56" s="166">
        <v>5.7</v>
      </c>
      <c r="DB56" s="166">
        <v>56.818181818181799</v>
      </c>
      <c r="DC56" s="166">
        <v>4.2727272727272698</v>
      </c>
      <c r="DF56" s="166">
        <v>25.5</v>
      </c>
      <c r="DG56" s="166">
        <v>2.1</v>
      </c>
      <c r="DH56" s="166">
        <v>1.94</v>
      </c>
      <c r="DI56" s="166">
        <v>0.88</v>
      </c>
      <c r="DJ56" s="166">
        <v>6.82</v>
      </c>
      <c r="DK56" s="166">
        <v>0.61</v>
      </c>
      <c r="DL56" s="166">
        <v>290</v>
      </c>
      <c r="DM56" s="166">
        <v>11</v>
      </c>
      <c r="DN56" s="166">
        <v>25.1</v>
      </c>
      <c r="DO56" s="166">
        <v>1.4</v>
      </c>
      <c r="DP56" s="166">
        <v>141.30000000000001</v>
      </c>
      <c r="DQ56" s="166">
        <v>8.6999999999999993</v>
      </c>
      <c r="DR56" s="166">
        <v>11.84</v>
      </c>
      <c r="DS56" s="166">
        <v>0.88</v>
      </c>
      <c r="DT56" s="166">
        <v>0.54</v>
      </c>
      <c r="DU56" s="166">
        <v>0.26</v>
      </c>
      <c r="DZ56" s="166">
        <v>1.55</v>
      </c>
      <c r="EA56" s="166">
        <v>0.3</v>
      </c>
      <c r="EF56" s="166">
        <v>88.3</v>
      </c>
      <c r="EG56" s="166">
        <v>7.4</v>
      </c>
      <c r="EH56" s="166">
        <v>11.25</v>
      </c>
      <c r="EI56" s="166">
        <v>0.84</v>
      </c>
      <c r="EJ56" s="166">
        <v>29.5</v>
      </c>
      <c r="EK56" s="166">
        <v>1.4</v>
      </c>
      <c r="EL56" s="166">
        <v>4.47</v>
      </c>
      <c r="EM56" s="166">
        <v>0.47</v>
      </c>
      <c r="EN56" s="166">
        <v>21.8</v>
      </c>
      <c r="EO56" s="166">
        <v>1.9</v>
      </c>
      <c r="EP56" s="166">
        <v>5.41</v>
      </c>
      <c r="EQ56" s="166">
        <v>0.76</v>
      </c>
      <c r="ER56" s="166">
        <v>2.3199999999999998</v>
      </c>
      <c r="ES56" s="166">
        <v>0.31</v>
      </c>
      <c r="ET56" s="166">
        <v>6.15</v>
      </c>
      <c r="EU56" s="166">
        <v>0.89</v>
      </c>
      <c r="EV56" s="166">
        <v>0.95</v>
      </c>
      <c r="EW56" s="166">
        <v>0.14000000000000001</v>
      </c>
      <c r="EX56" s="166">
        <v>5.0199999999999996</v>
      </c>
      <c r="EY56" s="166">
        <v>0.59</v>
      </c>
      <c r="EZ56" s="166">
        <v>1.1599999999999999</v>
      </c>
      <c r="FA56" s="166">
        <v>0.18</v>
      </c>
      <c r="FB56" s="166">
        <v>2.73</v>
      </c>
      <c r="FC56" s="166">
        <v>0.36</v>
      </c>
      <c r="FD56" s="166">
        <v>0.39</v>
      </c>
      <c r="FE56" s="166">
        <v>0.1</v>
      </c>
      <c r="FF56" s="166">
        <v>2.1800000000000002</v>
      </c>
      <c r="FG56" s="166">
        <v>0.44</v>
      </c>
      <c r="FH56" s="166">
        <v>0.42099999999999999</v>
      </c>
      <c r="FI56" s="166">
        <v>9.9000000000000005E-2</v>
      </c>
      <c r="FJ56" s="166">
        <v>4.05</v>
      </c>
      <c r="FK56" s="166">
        <v>0.8</v>
      </c>
      <c r="FL56" s="166">
        <v>0.83</v>
      </c>
      <c r="FM56" s="166">
        <v>0.14000000000000001</v>
      </c>
      <c r="FN56" s="166">
        <v>0.20899999999999999</v>
      </c>
      <c r="FO56" s="166">
        <v>9.5000000000000001E-2</v>
      </c>
      <c r="FP56" s="166">
        <v>2.1000000000000001E-2</v>
      </c>
      <c r="FQ56" s="166">
        <v>1.7999999999999999E-2</v>
      </c>
      <c r="FR56" s="166">
        <v>1.04</v>
      </c>
      <c r="FS56" s="166">
        <v>0.14000000000000001</v>
      </c>
      <c r="FV56" s="166">
        <v>0.84</v>
      </c>
      <c r="FW56" s="166">
        <v>0.17</v>
      </c>
      <c r="FX56" s="166">
        <v>0.33600000000000002</v>
      </c>
      <c r="FY56" s="166">
        <v>8.6999999999999994E-2</v>
      </c>
      <c r="FZ56">
        <v>0.127452660585024</v>
      </c>
      <c r="GA56">
        <v>1.9641520415210599E-3</v>
      </c>
      <c r="GB56">
        <v>648.17017370194901</v>
      </c>
      <c r="GC56">
        <v>0</v>
      </c>
      <c r="GD56">
        <v>1065.591765566</v>
      </c>
      <c r="GE56">
        <v>245.12617478182801</v>
      </c>
      <c r="GF56">
        <v>741.77054120681601</v>
      </c>
      <c r="GG56">
        <v>1489.6452007922101</v>
      </c>
      <c r="GM56">
        <f t="shared" si="17"/>
        <v>0.80649384655669021</v>
      </c>
      <c r="GN56">
        <f t="shared" si="18"/>
        <v>0.8022462896109106</v>
      </c>
      <c r="GO56" s="309">
        <v>2.6436131580078439</v>
      </c>
      <c r="GP56" s="311">
        <v>3.9990964774751142E-2</v>
      </c>
      <c r="GQ56" s="310">
        <f t="shared" si="19"/>
        <v>1.5127389063567554E-2</v>
      </c>
    </row>
    <row r="57" spans="1:199" x14ac:dyDescent="0.35">
      <c r="A57" s="162" t="s">
        <v>582</v>
      </c>
      <c r="B57" s="162" t="s">
        <v>568</v>
      </c>
      <c r="D57" s="154">
        <v>3.1059999999999999</v>
      </c>
      <c r="E57" s="154">
        <v>13.4777</v>
      </c>
      <c r="F57" s="154">
        <v>0.45229999999999998</v>
      </c>
      <c r="G57" s="154">
        <v>8.8919999999999995</v>
      </c>
      <c r="H57" s="154">
        <v>0.77370000000000005</v>
      </c>
      <c r="I57" s="154">
        <v>3.6053000000000002</v>
      </c>
      <c r="J57" s="154">
        <v>50.155900000000003</v>
      </c>
      <c r="K57" s="154">
        <v>4.4565999999999999</v>
      </c>
      <c r="L57" s="154">
        <v>12.9595</v>
      </c>
      <c r="M57" s="154">
        <v>0.2354</v>
      </c>
      <c r="N57" s="154">
        <v>1526.4274</v>
      </c>
      <c r="O57" s="154">
        <v>188</v>
      </c>
      <c r="P57" s="154">
        <v>0.83096346874329197</v>
      </c>
      <c r="Q57" s="154">
        <v>388.10335707279199</v>
      </c>
      <c r="R57" s="154">
        <v>479.27375605517301</v>
      </c>
      <c r="T57" s="155">
        <v>1.67</v>
      </c>
      <c r="U57" s="155">
        <v>3.0859999999999999</v>
      </c>
      <c r="V57" s="155">
        <v>13.39</v>
      </c>
      <c r="W57" s="155">
        <v>0.44900000000000001</v>
      </c>
      <c r="X57" s="155">
        <v>8.8339999999999996</v>
      </c>
      <c r="Y57" s="155">
        <v>0.76900000000000002</v>
      </c>
      <c r="Z57" s="155">
        <v>3.5819999999999999</v>
      </c>
      <c r="AA57" s="155">
        <v>50.460999999999999</v>
      </c>
      <c r="AB57" s="155">
        <v>5.24</v>
      </c>
      <c r="AC57" s="155">
        <v>12.935</v>
      </c>
      <c r="AD57" s="155">
        <v>0.23400000000000001</v>
      </c>
      <c r="AE57" s="155">
        <f t="shared" si="13"/>
        <v>1501.3547752532704</v>
      </c>
      <c r="AF57" s="155">
        <f t="shared" si="14"/>
        <v>184.911970099341</v>
      </c>
      <c r="AG57" s="155">
        <f t="shared" si="15"/>
        <v>0.98357430903904797</v>
      </c>
      <c r="AI57" s="157" t="str">
        <f t="shared" si="0"/>
        <v>LLG_LL3_141</v>
      </c>
      <c r="AJ57" s="157">
        <f t="shared" si="1"/>
        <v>50.460999999999999</v>
      </c>
      <c r="AK57" s="157">
        <f t="shared" si="2"/>
        <v>3.5819999999999999</v>
      </c>
      <c r="AL57" s="157">
        <f t="shared" si="3"/>
        <v>13.39</v>
      </c>
      <c r="AM57" s="157">
        <f t="shared" si="4"/>
        <v>10.99475</v>
      </c>
      <c r="AN57" s="157">
        <f t="shared" si="5"/>
        <v>2.1558331177499999</v>
      </c>
      <c r="AO57" s="157">
        <f t="shared" si="6"/>
        <v>0.23400000000000001</v>
      </c>
      <c r="AP57" s="157">
        <f t="shared" si="7"/>
        <v>5.24</v>
      </c>
      <c r="AQ57" s="157">
        <f t="shared" si="8"/>
        <v>8.8339999999999996</v>
      </c>
      <c r="AR57" s="157">
        <f t="shared" si="9"/>
        <v>3.0859999999999999</v>
      </c>
      <c r="AS57" s="157">
        <f t="shared" si="10"/>
        <v>0.76900000000000002</v>
      </c>
      <c r="AT57" s="157">
        <f t="shared" si="11"/>
        <v>0.44900000000000001</v>
      </c>
      <c r="AU57" s="157">
        <v>0.81731431960587397</v>
      </c>
      <c r="AV57" s="157">
        <f t="shared" si="16"/>
        <v>3.8172849126860635E-2</v>
      </c>
      <c r="AW57" s="157">
        <f t="shared" si="12"/>
        <v>1119.3240000000001</v>
      </c>
      <c r="AX57" s="157">
        <v>640</v>
      </c>
      <c r="AY57" s="157">
        <v>0.20067821123598339</v>
      </c>
      <c r="BA57" s="164">
        <v>36.527650000000001</v>
      </c>
      <c r="BB57" s="164">
        <v>38.144399999999997</v>
      </c>
      <c r="BC57" s="164">
        <v>24.115849999999998</v>
      </c>
      <c r="BD57" s="164">
        <v>2.5049999999999999E-2</v>
      </c>
      <c r="BE57" s="164">
        <v>0.22105</v>
      </c>
      <c r="BF57" s="164">
        <v>0.33710000000000001</v>
      </c>
      <c r="BG57" s="164">
        <v>0.22725000000000001</v>
      </c>
      <c r="BL57" s="164">
        <v>99.59845</v>
      </c>
      <c r="BM57" s="164">
        <v>0.72972675004881604</v>
      </c>
      <c r="BO57" s="166" t="s">
        <v>458</v>
      </c>
      <c r="BP57" s="166">
        <v>25</v>
      </c>
      <c r="BQ57" s="166" t="s">
        <v>453</v>
      </c>
      <c r="BR57" s="166" t="s">
        <v>459</v>
      </c>
      <c r="BS57" s="166" t="s">
        <v>583</v>
      </c>
      <c r="BT57" s="166" t="s">
        <v>455</v>
      </c>
      <c r="BU57" s="166">
        <v>0.68038159722222202</v>
      </c>
      <c r="BV57" s="166">
        <v>15.67</v>
      </c>
      <c r="BW57" s="166">
        <v>29</v>
      </c>
      <c r="BX57" s="166" t="s">
        <v>456</v>
      </c>
      <c r="BY57" s="166">
        <v>1</v>
      </c>
      <c r="BZ57" s="166">
        <v>63200</v>
      </c>
      <c r="CA57" s="166">
        <v>3900</v>
      </c>
      <c r="CB57" s="166">
        <v>8.9</v>
      </c>
      <c r="CC57" s="166">
        <v>1</v>
      </c>
      <c r="CH57" s="166">
        <v>2.85</v>
      </c>
      <c r="CI57" s="166">
        <v>0.18</v>
      </c>
      <c r="CJ57" s="166">
        <v>5850</v>
      </c>
      <c r="CK57" s="166">
        <v>250</v>
      </c>
      <c r="CL57" s="166">
        <v>24.9</v>
      </c>
      <c r="CM57" s="166">
        <v>1.6</v>
      </c>
      <c r="CN57" s="166">
        <v>21200</v>
      </c>
      <c r="CO57" s="166">
        <v>1000</v>
      </c>
      <c r="CP57" s="166">
        <v>424</v>
      </c>
      <c r="CQ57" s="166">
        <v>21</v>
      </c>
      <c r="CR57" s="166">
        <v>48.4</v>
      </c>
      <c r="CS57" s="166">
        <v>6.6</v>
      </c>
      <c r="CT57" s="166">
        <v>1462</v>
      </c>
      <c r="CU57" s="166">
        <v>81</v>
      </c>
      <c r="CV57" s="166">
        <v>88400</v>
      </c>
      <c r="CW57" s="166">
        <v>4100</v>
      </c>
      <c r="CZ57" s="166">
        <v>74.3</v>
      </c>
      <c r="DA57" s="166">
        <v>5</v>
      </c>
      <c r="DB57" s="166">
        <v>138.90909090909099</v>
      </c>
      <c r="DC57" s="166">
        <v>6.7272727272727302</v>
      </c>
      <c r="DF57" s="166">
        <v>25.8</v>
      </c>
      <c r="DG57" s="166">
        <v>1.7</v>
      </c>
      <c r="DH57" s="166">
        <v>1.91</v>
      </c>
      <c r="DI57" s="166">
        <v>0.61</v>
      </c>
      <c r="DJ57" s="166">
        <v>12.88</v>
      </c>
      <c r="DK57" s="166">
        <v>0.94</v>
      </c>
      <c r="DL57" s="166">
        <v>476</v>
      </c>
      <c r="DM57" s="166">
        <v>21</v>
      </c>
      <c r="DN57" s="166">
        <v>34.5</v>
      </c>
      <c r="DO57" s="166">
        <v>1.5</v>
      </c>
      <c r="DP57" s="166">
        <v>202</v>
      </c>
      <c r="DQ57" s="166">
        <v>11</v>
      </c>
      <c r="DR57" s="166">
        <v>22.1</v>
      </c>
      <c r="DS57" s="166">
        <v>1.2</v>
      </c>
      <c r="DT57" s="166">
        <v>1.32</v>
      </c>
      <c r="DU57" s="166">
        <v>0.42</v>
      </c>
      <c r="DZ57" s="166">
        <v>2.54</v>
      </c>
      <c r="EA57" s="166">
        <v>0.46</v>
      </c>
      <c r="EF57" s="166">
        <v>182</v>
      </c>
      <c r="EG57" s="166">
        <v>13</v>
      </c>
      <c r="EH57" s="166">
        <v>19.399999999999999</v>
      </c>
      <c r="EI57" s="166">
        <v>1.2</v>
      </c>
      <c r="EJ57" s="166">
        <v>45.9</v>
      </c>
      <c r="EK57" s="166">
        <v>2</v>
      </c>
      <c r="EL57" s="166">
        <v>6.42</v>
      </c>
      <c r="EM57" s="166">
        <v>0.4</v>
      </c>
      <c r="EN57" s="166">
        <v>30.5</v>
      </c>
      <c r="EO57" s="166">
        <v>2.2000000000000002</v>
      </c>
      <c r="EP57" s="166">
        <v>8.9</v>
      </c>
      <c r="EQ57" s="166">
        <v>1.3</v>
      </c>
      <c r="ER57" s="166">
        <v>2.96</v>
      </c>
      <c r="ES57" s="166">
        <v>0.44</v>
      </c>
      <c r="ET57" s="166">
        <v>8.1999999999999993</v>
      </c>
      <c r="EU57" s="166">
        <v>1</v>
      </c>
      <c r="EV57" s="166">
        <v>1.48</v>
      </c>
      <c r="EW57" s="166">
        <v>0.18</v>
      </c>
      <c r="EX57" s="166">
        <v>8</v>
      </c>
      <c r="EY57" s="166">
        <v>0.72</v>
      </c>
      <c r="EZ57" s="166">
        <v>1.32</v>
      </c>
      <c r="FA57" s="166">
        <v>0.16</v>
      </c>
      <c r="FB57" s="166">
        <v>4.04</v>
      </c>
      <c r="FC57" s="166">
        <v>0.5</v>
      </c>
      <c r="FD57" s="166">
        <v>0.48699999999999999</v>
      </c>
      <c r="FE57" s="166">
        <v>0.08</v>
      </c>
      <c r="FF57" s="166">
        <v>2.85</v>
      </c>
      <c r="FG57" s="166">
        <v>0.57999999999999996</v>
      </c>
      <c r="FH57" s="166">
        <v>0.379</v>
      </c>
      <c r="FI57" s="166">
        <v>8.3000000000000004E-2</v>
      </c>
      <c r="FJ57" s="166">
        <v>5.69</v>
      </c>
      <c r="FK57" s="166">
        <v>0.86</v>
      </c>
      <c r="FL57" s="166">
        <v>1.39</v>
      </c>
      <c r="FM57" s="166">
        <v>0.18</v>
      </c>
      <c r="FN57" s="166">
        <v>0.34</v>
      </c>
      <c r="FO57" s="166">
        <v>0.1</v>
      </c>
      <c r="FP57" s="166">
        <v>6.2E-2</v>
      </c>
      <c r="FQ57" s="166">
        <v>3.6999999999999998E-2</v>
      </c>
      <c r="FR57" s="166">
        <v>1.57</v>
      </c>
      <c r="FS57" s="166">
        <v>0.22</v>
      </c>
      <c r="FV57" s="166">
        <v>1.56</v>
      </c>
      <c r="FW57" s="166">
        <v>0.24</v>
      </c>
      <c r="FX57" s="166">
        <v>0.54</v>
      </c>
      <c r="FY57" s="166">
        <v>9.4E-2</v>
      </c>
      <c r="GF57">
        <v>1043.48767585873</v>
      </c>
      <c r="GG57">
        <v>1139.40739150781</v>
      </c>
      <c r="GM57">
        <f t="shared" si="17"/>
        <v>0.99392529404161811</v>
      </c>
      <c r="GN57">
        <f t="shared" si="18"/>
        <v>0.98357430903904797</v>
      </c>
      <c r="GO57" s="309">
        <v>2.664768068759003</v>
      </c>
      <c r="GP57" s="311">
        <v>4.1234695813756543E-2</v>
      </c>
      <c r="GQ57" s="310">
        <f t="shared" si="19"/>
        <v>1.5474028039130536E-2</v>
      </c>
    </row>
    <row r="58" spans="1:199" x14ac:dyDescent="0.35">
      <c r="A58" s="162" t="s">
        <v>584</v>
      </c>
      <c r="B58" s="162" t="s">
        <v>462</v>
      </c>
      <c r="D58" s="154">
        <v>2.9260000000000002</v>
      </c>
      <c r="E58" s="154">
        <v>13.8912</v>
      </c>
      <c r="F58" s="154">
        <v>0.45550000000000002</v>
      </c>
      <c r="G58" s="154">
        <v>9.5589999999999993</v>
      </c>
      <c r="H58" s="154">
        <v>0.73509999999999998</v>
      </c>
      <c r="I58" s="154">
        <v>3.5489000000000002</v>
      </c>
      <c r="J58" s="154">
        <v>51.425699999999999</v>
      </c>
      <c r="K58" s="154">
        <v>5.7447999999999997</v>
      </c>
      <c r="L58" s="154">
        <v>10.253500000000001</v>
      </c>
      <c r="M58" s="154">
        <v>0.18010000000000001</v>
      </c>
      <c r="N58" s="154">
        <v>1084.013688</v>
      </c>
      <c r="O58" s="154">
        <v>212</v>
      </c>
      <c r="P58" s="154">
        <v>0.30228208166717202</v>
      </c>
      <c r="Q58" s="154">
        <v>247.89949423474201</v>
      </c>
      <c r="R58" s="154">
        <v>433.17034499723502</v>
      </c>
      <c r="T58" s="155">
        <v>5.73</v>
      </c>
      <c r="U58" s="155">
        <v>2.782</v>
      </c>
      <c r="V58" s="155">
        <v>13.208</v>
      </c>
      <c r="W58" s="155">
        <v>0.433</v>
      </c>
      <c r="X58" s="155">
        <v>9.1189999999999998</v>
      </c>
      <c r="Y58" s="155">
        <v>0.69899999999999995</v>
      </c>
      <c r="Z58" s="155">
        <v>3.3740000000000001</v>
      </c>
      <c r="AA58" s="155">
        <v>51.015000000000001</v>
      </c>
      <c r="AB58" s="155">
        <v>7.3730000000000002</v>
      </c>
      <c r="AC58" s="155">
        <v>11.339</v>
      </c>
      <c r="AD58" s="155">
        <v>0.20399999999999999</v>
      </c>
      <c r="AE58" s="155">
        <f t="shared" si="13"/>
        <v>1025.2659491156721</v>
      </c>
      <c r="AF58" s="155">
        <f t="shared" si="14"/>
        <v>200.51073489075949</v>
      </c>
      <c r="AG58" s="155">
        <f t="shared" si="15"/>
        <v>0.94580535325829951</v>
      </c>
      <c r="AI58" s="157" t="str">
        <f t="shared" si="0"/>
        <v>LLg_LL4_17_A</v>
      </c>
      <c r="AJ58" s="157">
        <f t="shared" si="1"/>
        <v>51.015000000000001</v>
      </c>
      <c r="AK58" s="157">
        <f t="shared" si="2"/>
        <v>3.3740000000000001</v>
      </c>
      <c r="AL58" s="157">
        <f t="shared" si="3"/>
        <v>13.208</v>
      </c>
      <c r="AM58" s="157">
        <f t="shared" si="4"/>
        <v>9.6381499999999996</v>
      </c>
      <c r="AN58" s="157">
        <f t="shared" si="5"/>
        <v>1.8898331443499998</v>
      </c>
      <c r="AO58" s="157">
        <f t="shared" si="6"/>
        <v>0.20399999999999999</v>
      </c>
      <c r="AP58" s="157">
        <f t="shared" si="7"/>
        <v>7.3730000000000002</v>
      </c>
      <c r="AQ58" s="157">
        <f t="shared" si="8"/>
        <v>9.1189999999999998</v>
      </c>
      <c r="AR58" s="157">
        <f t="shared" si="9"/>
        <v>2.782</v>
      </c>
      <c r="AS58" s="157">
        <f t="shared" si="10"/>
        <v>0.69899999999999995</v>
      </c>
      <c r="AT58" s="157">
        <f t="shared" si="11"/>
        <v>0.433</v>
      </c>
      <c r="AU58" s="157">
        <v>0.5</v>
      </c>
      <c r="AV58" s="157">
        <f t="shared" si="16"/>
        <v>2.3446466871724393E-2</v>
      </c>
      <c r="AW58" s="157">
        <f t="shared" si="12"/>
        <v>1162.1973</v>
      </c>
      <c r="AX58" s="157">
        <v>360</v>
      </c>
      <c r="AY58" s="157">
        <v>0.1384074069575191</v>
      </c>
      <c r="BA58" s="164">
        <v>41.284050000000001</v>
      </c>
      <c r="BB58" s="164">
        <v>39.074300000000001</v>
      </c>
      <c r="BC58" s="164">
        <v>17.68065</v>
      </c>
      <c r="BD58" s="164">
        <v>2.8799999999999999E-2</v>
      </c>
      <c r="BE58" s="164">
        <v>0.20745</v>
      </c>
      <c r="BF58" s="164">
        <v>0.25374999999999998</v>
      </c>
      <c r="BG58" s="164">
        <v>0.25159999999999999</v>
      </c>
      <c r="BL58" s="164">
        <v>98.780649999999994</v>
      </c>
      <c r="BM58" s="164">
        <v>0.80628384293255595</v>
      </c>
      <c r="BO58" s="166" t="s">
        <v>508</v>
      </c>
      <c r="BP58" s="166">
        <v>50</v>
      </c>
      <c r="BQ58" s="166" t="s">
        <v>453</v>
      </c>
      <c r="BR58" s="166">
        <v>21</v>
      </c>
      <c r="BS58" s="166" t="s">
        <v>585</v>
      </c>
      <c r="BT58" s="166" t="s">
        <v>486</v>
      </c>
      <c r="BU58" s="166">
        <v>0.71303993055555603</v>
      </c>
      <c r="BV58" s="166">
        <v>19.911000000000001</v>
      </c>
      <c r="BW58" s="166">
        <v>31</v>
      </c>
      <c r="BX58" s="166" t="s">
        <v>456</v>
      </c>
      <c r="BY58" s="166">
        <v>1</v>
      </c>
      <c r="BZ58" s="166">
        <v>270000</v>
      </c>
      <c r="CA58" s="166">
        <v>10000</v>
      </c>
      <c r="CB58" s="166">
        <v>9.6</v>
      </c>
      <c r="CC58" s="166">
        <v>1</v>
      </c>
      <c r="CD58" s="166">
        <v>6.35</v>
      </c>
      <c r="CE58" s="166">
        <v>0.35</v>
      </c>
      <c r="CF58" s="166">
        <v>1</v>
      </c>
      <c r="CG58" s="166">
        <v>0.36</v>
      </c>
      <c r="CH58" s="166">
        <v>2.94</v>
      </c>
      <c r="CI58" s="166">
        <v>0.12</v>
      </c>
      <c r="CJ58" s="166">
        <v>5940</v>
      </c>
      <c r="CK58" s="166">
        <v>180</v>
      </c>
      <c r="CL58" s="166">
        <v>30.19</v>
      </c>
      <c r="CM58" s="166">
        <v>0.98</v>
      </c>
      <c r="CN58" s="166">
        <v>22710</v>
      </c>
      <c r="CO58" s="166">
        <v>580</v>
      </c>
      <c r="CP58" s="166">
        <v>397</v>
      </c>
      <c r="CQ58" s="166">
        <v>12</v>
      </c>
      <c r="CR58" s="166">
        <v>233.5</v>
      </c>
      <c r="CS58" s="166">
        <v>8.8000000000000007</v>
      </c>
      <c r="CT58" s="166">
        <v>1263</v>
      </c>
      <c r="CU58" s="166">
        <v>43</v>
      </c>
      <c r="CV58" s="166">
        <v>70400</v>
      </c>
      <c r="CW58" s="166">
        <v>2700</v>
      </c>
      <c r="CX58" s="166">
        <v>38.200000000000003</v>
      </c>
      <c r="CY58" s="166">
        <v>1.8</v>
      </c>
      <c r="CZ58" s="166">
        <v>96.2</v>
      </c>
      <c r="DA58" s="166">
        <v>4.5999999999999996</v>
      </c>
      <c r="DB58" s="166">
        <v>122.6</v>
      </c>
      <c r="DC58" s="166">
        <v>5.8</v>
      </c>
      <c r="DD58" s="166">
        <v>126.3</v>
      </c>
      <c r="DE58" s="166">
        <v>6.4</v>
      </c>
      <c r="DF58" s="166">
        <v>26.36</v>
      </c>
      <c r="DG58" s="166">
        <v>0.99</v>
      </c>
      <c r="DH58" s="166">
        <v>1.36</v>
      </c>
      <c r="DI58" s="166">
        <v>0.26</v>
      </c>
      <c r="DJ58" s="166">
        <v>13.2</v>
      </c>
      <c r="DK58" s="166">
        <v>0.57999999999999996</v>
      </c>
      <c r="DL58" s="166">
        <v>377</v>
      </c>
      <c r="DM58" s="166">
        <v>11</v>
      </c>
      <c r="DN58" s="166">
        <v>32.700000000000003</v>
      </c>
      <c r="DO58" s="166">
        <v>1.2</v>
      </c>
      <c r="DP58" s="166">
        <v>236.9</v>
      </c>
      <c r="DQ58" s="166">
        <v>7.6</v>
      </c>
      <c r="DR58" s="166">
        <v>21.42</v>
      </c>
      <c r="DS58" s="166">
        <v>0.73</v>
      </c>
      <c r="DT58" s="166">
        <v>1.08</v>
      </c>
      <c r="DU58" s="166">
        <v>0.18</v>
      </c>
      <c r="DX58" s="166">
        <v>0.13400000000000001</v>
      </c>
      <c r="DY58" s="166">
        <v>3.3000000000000002E-2</v>
      </c>
      <c r="DZ58" s="166">
        <v>2.38</v>
      </c>
      <c r="EA58" s="166">
        <v>0.26</v>
      </c>
      <c r="EB58" s="166">
        <v>3.3000000000000002E-2</v>
      </c>
      <c r="EC58" s="166">
        <v>2.1999999999999999E-2</v>
      </c>
      <c r="ED58" s="166">
        <v>0.14899999999999999</v>
      </c>
      <c r="EE58" s="166">
        <v>2.8000000000000001E-2</v>
      </c>
      <c r="EF58" s="166">
        <v>162.5</v>
      </c>
      <c r="EG58" s="166">
        <v>7</v>
      </c>
      <c r="EH58" s="166">
        <v>18.43</v>
      </c>
      <c r="EI58" s="166">
        <v>0.86</v>
      </c>
      <c r="EJ58" s="166">
        <v>47.2</v>
      </c>
      <c r="EK58" s="166">
        <v>1.9</v>
      </c>
      <c r="EL58" s="166">
        <v>6.21</v>
      </c>
      <c r="EM58" s="166">
        <v>0.2</v>
      </c>
      <c r="EN58" s="166">
        <v>29.5</v>
      </c>
      <c r="EO58" s="166">
        <v>1.6</v>
      </c>
      <c r="EP58" s="166">
        <v>7.99</v>
      </c>
      <c r="EQ58" s="166">
        <v>0.79</v>
      </c>
      <c r="ER58" s="166">
        <v>2.79</v>
      </c>
      <c r="ES58" s="166">
        <v>0.19</v>
      </c>
      <c r="ET58" s="166">
        <v>8.7200000000000006</v>
      </c>
      <c r="EU58" s="166">
        <v>0.84</v>
      </c>
      <c r="EV58" s="166">
        <v>1.32</v>
      </c>
      <c r="EW58" s="166">
        <v>0.12</v>
      </c>
      <c r="EX58" s="166">
        <v>6.91</v>
      </c>
      <c r="EY58" s="166">
        <v>0.63</v>
      </c>
      <c r="EZ58" s="166">
        <v>1.33</v>
      </c>
      <c r="FA58" s="166">
        <v>0.13</v>
      </c>
      <c r="FB58" s="166">
        <v>3.38</v>
      </c>
      <c r="FC58" s="166">
        <v>0.38</v>
      </c>
      <c r="FD58" s="166">
        <v>0.47799999999999998</v>
      </c>
      <c r="FE58" s="166">
        <v>9.1999999999999998E-2</v>
      </c>
      <c r="FF58" s="166">
        <v>2.2999999999999998</v>
      </c>
      <c r="FG58" s="166">
        <v>0.34</v>
      </c>
      <c r="FH58" s="166">
        <v>0.33400000000000002</v>
      </c>
      <c r="FI58" s="166">
        <v>5.5E-2</v>
      </c>
      <c r="FJ58" s="166">
        <v>6.25</v>
      </c>
      <c r="FK58" s="166">
        <v>0.75</v>
      </c>
      <c r="FL58" s="166">
        <v>1.17</v>
      </c>
      <c r="FM58" s="166">
        <v>0.12</v>
      </c>
      <c r="FN58" s="166">
        <v>0.254</v>
      </c>
      <c r="FO58" s="166">
        <v>7.2999999999999995E-2</v>
      </c>
      <c r="FP58" s="166">
        <v>0.03</v>
      </c>
      <c r="FQ58" s="166">
        <v>1.7999999999999999E-2</v>
      </c>
      <c r="FR58" s="166">
        <v>1.33</v>
      </c>
      <c r="FS58" s="166">
        <v>0.14000000000000001</v>
      </c>
      <c r="FV58" s="166">
        <v>1.52</v>
      </c>
      <c r="FW58" s="166">
        <v>0.23</v>
      </c>
      <c r="FX58" s="166">
        <v>0.47799999999999998</v>
      </c>
      <c r="FY58" s="166">
        <v>8.7999999999999995E-2</v>
      </c>
      <c r="FZ58">
        <v>2.1011104306041101E-2</v>
      </c>
      <c r="GA58">
        <v>3.20831803326354E-4</v>
      </c>
      <c r="GB58">
        <v>105.87449509769699</v>
      </c>
      <c r="GC58">
        <v>0</v>
      </c>
      <c r="GD58">
        <v>174.05766994061301</v>
      </c>
      <c r="GE58">
        <v>40.039809055128899</v>
      </c>
      <c r="GF58">
        <v>892.29458387140005</v>
      </c>
      <c r="GG58">
        <v>1086.0802459480899</v>
      </c>
      <c r="GM58">
        <f t="shared" si="17"/>
        <v>0.95089103523330154</v>
      </c>
      <c r="GN58">
        <f t="shared" si="18"/>
        <v>0.94580535325829951</v>
      </c>
      <c r="GO58" s="309">
        <v>2.6607149192254389</v>
      </c>
      <c r="GP58" s="311">
        <v>4.011256009343158E-2</v>
      </c>
      <c r="GQ58" s="310">
        <f t="shared" si="19"/>
        <v>1.5075857922091387E-2</v>
      </c>
    </row>
    <row r="59" spans="1:199" x14ac:dyDescent="0.35">
      <c r="A59" s="162" t="s">
        <v>586</v>
      </c>
      <c r="B59" s="162" t="s">
        <v>462</v>
      </c>
      <c r="D59" s="154">
        <v>3.0002</v>
      </c>
      <c r="E59" s="154">
        <v>14.042299999999999</v>
      </c>
      <c r="F59" s="154">
        <v>0.31480000000000002</v>
      </c>
      <c r="G59" s="154">
        <v>9.5920000000000005</v>
      </c>
      <c r="H59" s="154">
        <v>0.47089999999999999</v>
      </c>
      <c r="I59" s="154">
        <v>2.8650000000000002</v>
      </c>
      <c r="J59" s="154">
        <v>52.060299999999998</v>
      </c>
      <c r="K59" s="154">
        <v>5.6883999999999997</v>
      </c>
      <c r="L59" s="154">
        <v>9.7780000000000005</v>
      </c>
      <c r="M59" s="154">
        <v>0.15160000000000001</v>
      </c>
      <c r="N59" s="154">
        <v>1169.0932479999999</v>
      </c>
      <c r="O59" s="154">
        <v>134</v>
      </c>
      <c r="P59" s="154">
        <v>0.32563094386958302</v>
      </c>
      <c r="Q59" s="154">
        <v>221.36482304024301</v>
      </c>
      <c r="R59" s="154">
        <v>414.44624374931698</v>
      </c>
      <c r="T59" s="155">
        <v>6.44</v>
      </c>
      <c r="U59" s="155">
        <v>2.85</v>
      </c>
      <c r="V59" s="155">
        <v>13.340999999999999</v>
      </c>
      <c r="W59" s="155">
        <v>0.29899999999999999</v>
      </c>
      <c r="X59" s="155">
        <v>9.1449999999999996</v>
      </c>
      <c r="Y59" s="155">
        <v>0.44700000000000001</v>
      </c>
      <c r="Z59" s="155">
        <v>2.722</v>
      </c>
      <c r="AA59" s="155">
        <v>51.822000000000003</v>
      </c>
      <c r="AB59" s="155">
        <v>7.3760000000000003</v>
      </c>
      <c r="AC59" s="155">
        <v>11.340999999999999</v>
      </c>
      <c r="AD59" s="155">
        <v>0.18099999999999999</v>
      </c>
      <c r="AE59" s="155">
        <f t="shared" si="13"/>
        <v>1098.3589327320556</v>
      </c>
      <c r="AF59" s="155">
        <f t="shared" si="14"/>
        <v>125.89252160841788</v>
      </c>
      <c r="AG59" s="155">
        <f t="shared" si="15"/>
        <v>0.9394964299135663</v>
      </c>
      <c r="AI59" s="157" t="str">
        <f t="shared" si="0"/>
        <v>LLg_LL4_17_C1</v>
      </c>
      <c r="AJ59" s="157">
        <f t="shared" si="1"/>
        <v>51.822000000000003</v>
      </c>
      <c r="AK59" s="157">
        <f t="shared" si="2"/>
        <v>2.722</v>
      </c>
      <c r="AL59" s="157">
        <f t="shared" si="3"/>
        <v>13.340999999999999</v>
      </c>
      <c r="AM59" s="157">
        <f t="shared" si="4"/>
        <v>9.6398499999999991</v>
      </c>
      <c r="AN59" s="157">
        <f t="shared" si="5"/>
        <v>1.8901664776499998</v>
      </c>
      <c r="AO59" s="157">
        <f t="shared" si="6"/>
        <v>0.18099999999999999</v>
      </c>
      <c r="AP59" s="157">
        <f t="shared" si="7"/>
        <v>7.3760000000000003</v>
      </c>
      <c r="AQ59" s="157">
        <f t="shared" si="8"/>
        <v>9.1449999999999996</v>
      </c>
      <c r="AR59" s="157">
        <f t="shared" si="9"/>
        <v>2.85</v>
      </c>
      <c r="AS59" s="157">
        <f t="shared" si="10"/>
        <v>0.44700000000000001</v>
      </c>
      <c r="AT59" s="157">
        <f t="shared" si="11"/>
        <v>0.29899999999999999</v>
      </c>
      <c r="AU59" s="157">
        <v>0.5</v>
      </c>
      <c r="AV59" s="157">
        <f t="shared" si="16"/>
        <v>2.0797146095475668E-2</v>
      </c>
      <c r="AW59" s="157">
        <f t="shared" si="12"/>
        <v>1162.2575999999999</v>
      </c>
      <c r="AX59" s="157">
        <v>330</v>
      </c>
      <c r="AY59" s="157">
        <v>0.14407294628927769</v>
      </c>
      <c r="BA59" s="164">
        <v>41.387799999999999</v>
      </c>
      <c r="BB59" s="164">
        <v>38.724299999999999</v>
      </c>
      <c r="BC59" s="164">
        <v>18.028400000000001</v>
      </c>
      <c r="BD59" s="164">
        <v>2.63E-2</v>
      </c>
      <c r="BE59" s="164">
        <v>0.2051</v>
      </c>
      <c r="BF59" s="164">
        <v>0.25480000000000003</v>
      </c>
      <c r="BG59" s="164">
        <v>0.2525</v>
      </c>
      <c r="BL59" s="164">
        <v>98.879300000000001</v>
      </c>
      <c r="BM59" s="164">
        <v>0.80361989802398104</v>
      </c>
      <c r="BO59" s="166" t="s">
        <v>508</v>
      </c>
      <c r="BP59" s="166">
        <v>50</v>
      </c>
      <c r="BQ59" s="166" t="s">
        <v>453</v>
      </c>
      <c r="BR59" s="166">
        <v>20</v>
      </c>
      <c r="BS59" s="166" t="s">
        <v>587</v>
      </c>
      <c r="BT59" s="166" t="s">
        <v>486</v>
      </c>
      <c r="BU59" s="166">
        <v>0.71174351851851902</v>
      </c>
      <c r="BV59" s="166">
        <v>19.032</v>
      </c>
      <c r="BW59" s="166">
        <v>30</v>
      </c>
      <c r="BX59" s="166" t="s">
        <v>456</v>
      </c>
      <c r="BY59" s="166">
        <v>1</v>
      </c>
      <c r="BZ59" s="166">
        <v>273000</v>
      </c>
      <c r="CA59" s="166">
        <v>13000</v>
      </c>
      <c r="CB59" s="166">
        <v>9.6</v>
      </c>
      <c r="CC59" s="166">
        <v>1</v>
      </c>
      <c r="CD59" s="166">
        <v>7.23</v>
      </c>
      <c r="CE59" s="166">
        <v>0.45</v>
      </c>
      <c r="CF59" s="166">
        <v>1.34</v>
      </c>
      <c r="CG59" s="166">
        <v>0.51</v>
      </c>
      <c r="CH59" s="166">
        <v>2.96</v>
      </c>
      <c r="CI59" s="166">
        <v>0.14000000000000001</v>
      </c>
      <c r="CJ59" s="166">
        <v>3990</v>
      </c>
      <c r="CK59" s="166">
        <v>160</v>
      </c>
      <c r="CL59" s="166">
        <v>27.7</v>
      </c>
      <c r="CM59" s="166">
        <v>1</v>
      </c>
      <c r="CN59" s="166">
        <v>18050</v>
      </c>
      <c r="CO59" s="166">
        <v>620</v>
      </c>
      <c r="CP59" s="166">
        <v>358</v>
      </c>
      <c r="CQ59" s="166">
        <v>15</v>
      </c>
      <c r="CR59" s="166">
        <v>165</v>
      </c>
      <c r="CS59" s="166">
        <v>10</v>
      </c>
      <c r="CT59" s="166">
        <v>1243</v>
      </c>
      <c r="CU59" s="166">
        <v>52</v>
      </c>
      <c r="CV59" s="166">
        <v>69300</v>
      </c>
      <c r="CW59" s="166">
        <v>3300</v>
      </c>
      <c r="CX59" s="166">
        <v>38.5</v>
      </c>
      <c r="CY59" s="166">
        <v>1.9</v>
      </c>
      <c r="CZ59" s="166">
        <v>93.3</v>
      </c>
      <c r="DA59" s="166">
        <v>4.0999999999999996</v>
      </c>
      <c r="DB59" s="166">
        <v>53</v>
      </c>
      <c r="DC59" s="166">
        <v>3.2</v>
      </c>
      <c r="DD59" s="166">
        <v>128.6</v>
      </c>
      <c r="DE59" s="166">
        <v>7.1</v>
      </c>
      <c r="DF59" s="166">
        <v>24.5</v>
      </c>
      <c r="DG59" s="166">
        <v>1.2</v>
      </c>
      <c r="DH59" s="166">
        <v>1.77</v>
      </c>
      <c r="DI59" s="166">
        <v>0.28000000000000003</v>
      </c>
      <c r="DJ59" s="166">
        <v>8.2200000000000006</v>
      </c>
      <c r="DK59" s="166">
        <v>0.46</v>
      </c>
      <c r="DL59" s="166">
        <v>379</v>
      </c>
      <c r="DM59" s="166">
        <v>13</v>
      </c>
      <c r="DN59" s="166">
        <v>31</v>
      </c>
      <c r="DO59" s="166">
        <v>1.2</v>
      </c>
      <c r="DP59" s="166">
        <v>138</v>
      </c>
      <c r="DQ59" s="166">
        <v>5.3</v>
      </c>
      <c r="DR59" s="166">
        <v>12.99</v>
      </c>
      <c r="DS59" s="166">
        <v>0.47</v>
      </c>
      <c r="DT59" s="166">
        <v>0.63</v>
      </c>
      <c r="DU59" s="166">
        <v>0.13</v>
      </c>
      <c r="DV59" s="166">
        <v>0.27</v>
      </c>
      <c r="DW59" s="166">
        <v>0.14000000000000001</v>
      </c>
      <c r="DX59" s="166">
        <v>0.122</v>
      </c>
      <c r="DY59" s="166">
        <v>3.1E-2</v>
      </c>
      <c r="DZ59" s="166">
        <v>1.5</v>
      </c>
      <c r="EA59" s="166">
        <v>0.24</v>
      </c>
      <c r="ED59" s="166">
        <v>9.8000000000000004E-2</v>
      </c>
      <c r="EE59" s="166">
        <v>2.1000000000000001E-2</v>
      </c>
      <c r="EF59" s="166">
        <v>110.1</v>
      </c>
      <c r="EG59" s="166">
        <v>4.4000000000000004</v>
      </c>
      <c r="EH59" s="166">
        <v>11.03</v>
      </c>
      <c r="EI59" s="166">
        <v>0.49</v>
      </c>
      <c r="EJ59" s="166">
        <v>28.5</v>
      </c>
      <c r="EK59" s="166">
        <v>1.3</v>
      </c>
      <c r="EL59" s="166">
        <v>4</v>
      </c>
      <c r="EM59" s="166">
        <v>0.24</v>
      </c>
      <c r="EN59" s="166">
        <v>19.7</v>
      </c>
      <c r="EO59" s="166">
        <v>1</v>
      </c>
      <c r="EP59" s="166">
        <v>5.78</v>
      </c>
      <c r="EQ59" s="166">
        <v>0.52</v>
      </c>
      <c r="ER59" s="166">
        <v>2.25</v>
      </c>
      <c r="ES59" s="166">
        <v>0.19</v>
      </c>
      <c r="ET59" s="166">
        <v>6.93</v>
      </c>
      <c r="EU59" s="166">
        <v>0.48</v>
      </c>
      <c r="EV59" s="166">
        <v>0.99299999999999999</v>
      </c>
      <c r="EW59" s="166">
        <v>9.2999999999999999E-2</v>
      </c>
      <c r="EX59" s="166">
        <v>6.2</v>
      </c>
      <c r="EY59" s="166">
        <v>0.46</v>
      </c>
      <c r="EZ59" s="166">
        <v>1.25</v>
      </c>
      <c r="FA59" s="166">
        <v>0.1</v>
      </c>
      <c r="FB59" s="166">
        <v>3.15</v>
      </c>
      <c r="FC59" s="166">
        <v>0.42</v>
      </c>
      <c r="FD59" s="166">
        <v>0.38600000000000001</v>
      </c>
      <c r="FE59" s="166">
        <v>5.3999999999999999E-2</v>
      </c>
      <c r="FF59" s="166">
        <v>2.63</v>
      </c>
      <c r="FG59" s="166">
        <v>0.43</v>
      </c>
      <c r="FH59" s="166">
        <v>0.32500000000000001</v>
      </c>
      <c r="FI59" s="166">
        <v>7.5999999999999998E-2</v>
      </c>
      <c r="FJ59" s="166">
        <v>3.72</v>
      </c>
      <c r="FK59" s="166">
        <v>0.49</v>
      </c>
      <c r="FL59" s="166">
        <v>0.79</v>
      </c>
      <c r="FM59" s="166">
        <v>0.12</v>
      </c>
      <c r="FN59" s="166">
        <v>9.1999999999999998E-2</v>
      </c>
      <c r="FO59" s="166">
        <v>4.5999999999999999E-2</v>
      </c>
      <c r="FP59" s="166">
        <v>1.7000000000000001E-2</v>
      </c>
      <c r="FQ59" s="166">
        <v>1.4E-2</v>
      </c>
      <c r="FR59" s="166">
        <v>0.96</v>
      </c>
      <c r="FS59" s="166">
        <v>0.11</v>
      </c>
      <c r="FT59" s="166">
        <v>2.1999999999999999E-2</v>
      </c>
      <c r="FU59" s="166">
        <v>1.4999999999999999E-2</v>
      </c>
      <c r="FV59" s="166">
        <v>0.83</v>
      </c>
      <c r="FW59" s="166">
        <v>0.1</v>
      </c>
      <c r="FX59" s="166">
        <v>0.309</v>
      </c>
      <c r="FY59" s="166">
        <v>6.6000000000000003E-2</v>
      </c>
      <c r="FZ59">
        <v>3.2408986341168802E-2</v>
      </c>
      <c r="GA59">
        <v>4.9792833312406004E-4</v>
      </c>
      <c r="GB59">
        <v>164.31634993093999</v>
      </c>
      <c r="GC59">
        <v>1</v>
      </c>
      <c r="GD59">
        <v>270.13607928646502</v>
      </c>
      <c r="GE59">
        <v>62.141455973882699</v>
      </c>
      <c r="GF59">
        <v>832.21593351749004</v>
      </c>
      <c r="GG59">
        <v>1056.5470260715399</v>
      </c>
      <c r="GM59">
        <f t="shared" si="17"/>
        <v>0.94924612444255685</v>
      </c>
      <c r="GN59">
        <f t="shared" si="18"/>
        <v>0.9394964299135663</v>
      </c>
      <c r="GO59" s="309">
        <v>2.6471243787678569</v>
      </c>
      <c r="GP59" s="311">
        <v>4.003890323143567E-2</v>
      </c>
      <c r="GQ59" s="310">
        <f t="shared" si="19"/>
        <v>1.512543330135185E-2</v>
      </c>
    </row>
    <row r="60" spans="1:199" x14ac:dyDescent="0.35">
      <c r="A60" s="162" t="s">
        <v>588</v>
      </c>
      <c r="B60" s="162" t="s">
        <v>462</v>
      </c>
      <c r="D60" s="154">
        <v>2.8411</v>
      </c>
      <c r="E60" s="154">
        <v>13.515700000000001</v>
      </c>
      <c r="F60" s="154">
        <v>0.26690000000000003</v>
      </c>
      <c r="G60" s="154">
        <v>9.6199999999999992</v>
      </c>
      <c r="H60" s="154">
        <v>0.496</v>
      </c>
      <c r="I60" s="154">
        <v>2.8872</v>
      </c>
      <c r="J60" s="154">
        <v>51.623699999999999</v>
      </c>
      <c r="K60" s="154">
        <v>5.8719999999999999</v>
      </c>
      <c r="L60" s="154">
        <v>9.9955999999999996</v>
      </c>
      <c r="M60" s="154">
        <v>0.11459999999999999</v>
      </c>
      <c r="N60" s="154">
        <v>1122.049256</v>
      </c>
      <c r="O60" s="154">
        <v>94</v>
      </c>
      <c r="P60" s="154">
        <v>0.293610725633977</v>
      </c>
      <c r="Q60" s="154">
        <v>213.24693890562</v>
      </c>
      <c r="R60" s="154">
        <v>395.51855558808097</v>
      </c>
      <c r="T60" s="155">
        <v>5.35</v>
      </c>
      <c r="U60" s="155">
        <v>2.7509999999999999</v>
      </c>
      <c r="V60" s="155">
        <v>13.087999999999999</v>
      </c>
      <c r="W60" s="155">
        <v>0.25800000000000001</v>
      </c>
      <c r="X60" s="155">
        <v>9.343</v>
      </c>
      <c r="Y60" s="155">
        <v>0.48</v>
      </c>
      <c r="Z60" s="155">
        <v>2.7959999999999998</v>
      </c>
      <c r="AA60" s="155">
        <v>51.973999999999997</v>
      </c>
      <c r="AB60" s="155">
        <v>7.3780000000000001</v>
      </c>
      <c r="AC60" s="155">
        <v>11.337999999999999</v>
      </c>
      <c r="AD60" s="155">
        <v>0.14199999999999999</v>
      </c>
      <c r="AE60" s="155">
        <f t="shared" si="13"/>
        <v>1065.0681120075935</v>
      </c>
      <c r="AF60" s="155">
        <f t="shared" si="14"/>
        <v>89.22638822971048</v>
      </c>
      <c r="AG60" s="155">
        <f t="shared" si="15"/>
        <v>0.94921689606074977</v>
      </c>
      <c r="AI60" s="157" t="str">
        <f t="shared" si="0"/>
        <v>LLg_LL4_17_C2</v>
      </c>
      <c r="AJ60" s="157">
        <f t="shared" si="1"/>
        <v>51.973999999999997</v>
      </c>
      <c r="AK60" s="157">
        <f t="shared" si="2"/>
        <v>2.7959999999999998</v>
      </c>
      <c r="AL60" s="157">
        <f t="shared" si="3"/>
        <v>13.087999999999999</v>
      </c>
      <c r="AM60" s="157">
        <f t="shared" si="4"/>
        <v>9.6372999999999998</v>
      </c>
      <c r="AN60" s="157">
        <f t="shared" si="5"/>
        <v>1.8896664776999998</v>
      </c>
      <c r="AO60" s="157">
        <f t="shared" si="6"/>
        <v>0.14199999999999999</v>
      </c>
      <c r="AP60" s="157">
        <f t="shared" si="7"/>
        <v>7.3780000000000001</v>
      </c>
      <c r="AQ60" s="157">
        <f t="shared" si="8"/>
        <v>9.343</v>
      </c>
      <c r="AR60" s="157">
        <f t="shared" si="9"/>
        <v>2.7509999999999999</v>
      </c>
      <c r="AS60" s="157">
        <f t="shared" si="10"/>
        <v>0.48</v>
      </c>
      <c r="AT60" s="157">
        <f t="shared" si="11"/>
        <v>0.25800000000000001</v>
      </c>
      <c r="AU60" s="157">
        <v>0.5</v>
      </c>
      <c r="AV60" s="157">
        <f t="shared" si="16"/>
        <v>2.0241759744244896E-2</v>
      </c>
      <c r="AW60" s="157">
        <f t="shared" si="12"/>
        <v>1162.2978000000001</v>
      </c>
      <c r="AX60" s="157">
        <v>320</v>
      </c>
      <c r="AY60" s="157">
        <v>0.14848682000890109</v>
      </c>
      <c r="BA60" s="164">
        <v>41.387799999999999</v>
      </c>
      <c r="BB60" s="164">
        <v>38.724299999999999</v>
      </c>
      <c r="BC60" s="164">
        <v>18.028400000000001</v>
      </c>
      <c r="BD60" s="164">
        <v>2.63E-2</v>
      </c>
      <c r="BE60" s="164">
        <v>0.2051</v>
      </c>
      <c r="BF60" s="164">
        <v>0.25480000000000003</v>
      </c>
      <c r="BG60" s="164">
        <v>0.2525</v>
      </c>
      <c r="BL60" s="164">
        <v>98.879300000000001</v>
      </c>
      <c r="BM60" s="164">
        <v>0.80361989802398104</v>
      </c>
      <c r="BO60" s="166" t="s">
        <v>508</v>
      </c>
      <c r="BP60" s="166">
        <v>50</v>
      </c>
      <c r="BQ60" s="166" t="s">
        <v>453</v>
      </c>
      <c r="BR60" s="166">
        <v>22</v>
      </c>
      <c r="BS60" s="166" t="s">
        <v>589</v>
      </c>
      <c r="BT60" s="166" t="s">
        <v>486</v>
      </c>
      <c r="BU60" s="166">
        <v>0.71437430555555603</v>
      </c>
      <c r="BV60" s="166">
        <v>20.724</v>
      </c>
      <c r="BW60" s="166">
        <v>32</v>
      </c>
      <c r="BX60" s="166" t="s">
        <v>456</v>
      </c>
      <c r="BY60" s="166">
        <v>1</v>
      </c>
      <c r="BZ60" s="166">
        <v>297000</v>
      </c>
      <c r="CA60" s="166">
        <v>15000</v>
      </c>
      <c r="CB60" s="166">
        <v>9.6</v>
      </c>
      <c r="CC60" s="166">
        <v>1</v>
      </c>
      <c r="CD60" s="166">
        <v>7.12</v>
      </c>
      <c r="CE60" s="166">
        <v>0.42</v>
      </c>
      <c r="CF60" s="166">
        <v>0.97</v>
      </c>
      <c r="CG60" s="166">
        <v>0.39</v>
      </c>
      <c r="CH60" s="166">
        <v>2.97</v>
      </c>
      <c r="CI60" s="166">
        <v>0.17</v>
      </c>
      <c r="CJ60" s="166">
        <v>3810</v>
      </c>
      <c r="CK60" s="166">
        <v>120</v>
      </c>
      <c r="CL60" s="166">
        <v>28.79</v>
      </c>
      <c r="CM60" s="166">
        <v>0.81</v>
      </c>
      <c r="CN60" s="166">
        <v>18500</v>
      </c>
      <c r="CO60" s="166">
        <v>570</v>
      </c>
      <c r="CP60" s="166">
        <v>365</v>
      </c>
      <c r="CQ60" s="166">
        <v>16</v>
      </c>
      <c r="CR60" s="166">
        <v>171.6</v>
      </c>
      <c r="CS60" s="166">
        <v>9</v>
      </c>
      <c r="CT60" s="166">
        <v>1236</v>
      </c>
      <c r="CU60" s="166">
        <v>57</v>
      </c>
      <c r="CV60" s="166">
        <v>70700</v>
      </c>
      <c r="CW60" s="166">
        <v>3900</v>
      </c>
      <c r="CX60" s="166">
        <v>37</v>
      </c>
      <c r="CY60" s="166">
        <v>1.7</v>
      </c>
      <c r="CZ60" s="166">
        <v>93.7</v>
      </c>
      <c r="DA60" s="166">
        <v>7.7</v>
      </c>
      <c r="DB60" s="166">
        <v>54.3</v>
      </c>
      <c r="DC60" s="166">
        <v>3.1</v>
      </c>
      <c r="DD60" s="166">
        <v>121.3</v>
      </c>
      <c r="DE60" s="166">
        <v>6.2</v>
      </c>
      <c r="DF60" s="166">
        <v>24.1</v>
      </c>
      <c r="DG60" s="166">
        <v>1.2</v>
      </c>
      <c r="DH60" s="166">
        <v>1.76</v>
      </c>
      <c r="DI60" s="166">
        <v>0.25</v>
      </c>
      <c r="DJ60" s="166">
        <v>8.11</v>
      </c>
      <c r="DK60" s="166">
        <v>0.34</v>
      </c>
      <c r="DL60" s="166">
        <v>387</v>
      </c>
      <c r="DM60" s="166">
        <v>12</v>
      </c>
      <c r="DN60" s="166">
        <v>31.3</v>
      </c>
      <c r="DO60" s="166">
        <v>1.1000000000000001</v>
      </c>
      <c r="DP60" s="166">
        <v>141.4</v>
      </c>
      <c r="DQ60" s="166">
        <v>5.3</v>
      </c>
      <c r="DR60" s="166">
        <v>13.05</v>
      </c>
      <c r="DS60" s="166">
        <v>0.59</v>
      </c>
      <c r="DT60" s="166">
        <v>0.65</v>
      </c>
      <c r="DU60" s="166">
        <v>0.14000000000000001</v>
      </c>
      <c r="DV60" s="166">
        <v>0.17</v>
      </c>
      <c r="DW60" s="166">
        <v>0.12</v>
      </c>
      <c r="DX60" s="166">
        <v>0.107</v>
      </c>
      <c r="DY60" s="166">
        <v>2.8000000000000001E-2</v>
      </c>
      <c r="DZ60" s="166">
        <v>1.52</v>
      </c>
      <c r="EA60" s="166">
        <v>0.18</v>
      </c>
      <c r="ED60" s="166">
        <v>9.4E-2</v>
      </c>
      <c r="EE60" s="166">
        <v>1.9E-2</v>
      </c>
      <c r="EF60" s="166">
        <v>112.1</v>
      </c>
      <c r="EG60" s="166">
        <v>7.2</v>
      </c>
      <c r="EH60" s="166">
        <v>11.55</v>
      </c>
      <c r="EI60" s="166">
        <v>0.7</v>
      </c>
      <c r="EJ60" s="166">
        <v>28.9</v>
      </c>
      <c r="EK60" s="166">
        <v>1.5</v>
      </c>
      <c r="EL60" s="166">
        <v>4.03</v>
      </c>
      <c r="EM60" s="166">
        <v>0.23</v>
      </c>
      <c r="EN60" s="166">
        <v>19.3</v>
      </c>
      <c r="EO60" s="166">
        <v>1</v>
      </c>
      <c r="EP60" s="166">
        <v>5.74</v>
      </c>
      <c r="EQ60" s="166">
        <v>0.43</v>
      </c>
      <c r="ER60" s="166">
        <v>2.23</v>
      </c>
      <c r="ES60" s="166">
        <v>0.19</v>
      </c>
      <c r="ET60" s="166">
        <v>7.16</v>
      </c>
      <c r="EU60" s="166">
        <v>0.83</v>
      </c>
      <c r="EV60" s="166">
        <v>1.1020000000000001</v>
      </c>
      <c r="EW60" s="166">
        <v>9.9000000000000005E-2</v>
      </c>
      <c r="EX60" s="166">
        <v>6.29</v>
      </c>
      <c r="EY60" s="166">
        <v>0.51</v>
      </c>
      <c r="EZ60" s="166">
        <v>1.222</v>
      </c>
      <c r="FA60" s="166">
        <v>9.0999999999999998E-2</v>
      </c>
      <c r="FB60" s="166">
        <v>3.23</v>
      </c>
      <c r="FC60" s="166">
        <v>0.35</v>
      </c>
      <c r="FD60" s="166">
        <v>0.39500000000000002</v>
      </c>
      <c r="FE60" s="166">
        <v>6.3E-2</v>
      </c>
      <c r="FF60" s="166">
        <v>2.4900000000000002</v>
      </c>
      <c r="FG60" s="166">
        <v>0.38</v>
      </c>
      <c r="FH60" s="166">
        <v>0.32200000000000001</v>
      </c>
      <c r="FI60" s="166">
        <v>0.06</v>
      </c>
      <c r="FJ60" s="166">
        <v>3.77</v>
      </c>
      <c r="FK60" s="166">
        <v>0.5</v>
      </c>
      <c r="FL60" s="166">
        <v>0.72</v>
      </c>
      <c r="FM60" s="166">
        <v>0.13</v>
      </c>
      <c r="FN60" s="166">
        <v>0.122</v>
      </c>
      <c r="FO60" s="166">
        <v>4.7E-2</v>
      </c>
      <c r="FP60" s="166">
        <v>9.7000000000000003E-3</v>
      </c>
      <c r="FQ60" s="166">
        <v>8.3000000000000001E-3</v>
      </c>
      <c r="FR60" s="166">
        <v>1.04</v>
      </c>
      <c r="FS60" s="166">
        <v>0.14000000000000001</v>
      </c>
      <c r="FV60" s="166">
        <v>0.8</v>
      </c>
      <c r="FW60" s="166">
        <v>0.1</v>
      </c>
      <c r="FX60" s="166">
        <v>0.27</v>
      </c>
      <c r="FY60" s="166">
        <v>0.06</v>
      </c>
      <c r="FZ60">
        <v>3.2408986341168802E-2</v>
      </c>
      <c r="GA60">
        <v>4.9629872559739396E-4</v>
      </c>
      <c r="GB60">
        <v>163.77857944714</v>
      </c>
      <c r="GC60">
        <v>1</v>
      </c>
      <c r="GD60">
        <v>269.25198461109801</v>
      </c>
      <c r="GE60">
        <v>61.938080954554799</v>
      </c>
      <c r="GF60">
        <v>876.78821296202295</v>
      </c>
      <c r="GG60">
        <v>1067.43944465812</v>
      </c>
      <c r="GM60">
        <f t="shared" si="17"/>
        <v>0.96774193548387089</v>
      </c>
      <c r="GN60">
        <f t="shared" si="18"/>
        <v>0.94921689606074977</v>
      </c>
      <c r="GO60" s="309">
        <v>2.6552465017468752</v>
      </c>
      <c r="GP60" s="311">
        <v>4.0384451885688219E-2</v>
      </c>
      <c r="GQ60" s="310">
        <f t="shared" si="19"/>
        <v>1.5209304243172701E-2</v>
      </c>
    </row>
    <row r="61" spans="1:199" s="167" customFormat="1" x14ac:dyDescent="0.35">
      <c r="A61" s="162" t="s">
        <v>590</v>
      </c>
      <c r="B61" s="162" t="s">
        <v>462</v>
      </c>
      <c r="C61" s="163"/>
      <c r="D61" s="154">
        <v>2.3519000000000001</v>
      </c>
      <c r="E61" s="154">
        <v>13.7318</v>
      </c>
      <c r="F61" s="154">
        <v>0.28560000000000002</v>
      </c>
      <c r="G61" s="154">
        <v>10.867699999999999</v>
      </c>
      <c r="H61" s="154">
        <v>0.505</v>
      </c>
      <c r="I61" s="154">
        <v>2.6307</v>
      </c>
      <c r="J61" s="154">
        <v>49.598799999999997</v>
      </c>
      <c r="K61" s="154">
        <v>5.9783999999999997</v>
      </c>
      <c r="L61" s="154">
        <v>11.068899999999999</v>
      </c>
      <c r="M61" s="154">
        <v>0.20119999999999999</v>
      </c>
      <c r="N61" s="154">
        <v>1180.604012</v>
      </c>
      <c r="O61" s="154">
        <v>118</v>
      </c>
      <c r="P61" s="154">
        <v>0.30958116963035498</v>
      </c>
      <c r="Q61" s="154">
        <v>255.28440552651401</v>
      </c>
      <c r="R61" s="154">
        <v>268.34371082397598</v>
      </c>
      <c r="S61" s="163"/>
      <c r="T61">
        <v>1.22</v>
      </c>
      <c r="U61">
        <v>2.3860000000000001</v>
      </c>
      <c r="V61">
        <v>13.233000000000001</v>
      </c>
      <c r="W61">
        <v>0.28999999999999998</v>
      </c>
      <c r="X61">
        <v>11.026</v>
      </c>
      <c r="Y61">
        <v>0.51200000000000001</v>
      </c>
      <c r="Z61">
        <v>3.4609999999999999</v>
      </c>
      <c r="AA61">
        <v>51.545999999999999</v>
      </c>
      <c r="AB61">
        <v>6.0609999999999999</v>
      </c>
      <c r="AC61">
        <v>11.439</v>
      </c>
      <c r="AD61">
        <v>0.22600000000000001</v>
      </c>
      <c r="AE61" s="155">
        <f t="shared" si="13"/>
        <v>1166.3742461964039</v>
      </c>
      <c r="AF61" s="155">
        <f t="shared" si="14"/>
        <v>116.57775143252323</v>
      </c>
      <c r="AG61" s="155">
        <f t="shared" si="15"/>
        <v>0.98794704603833239</v>
      </c>
      <c r="AH61" s="163"/>
      <c r="AI61" s="157" t="str">
        <f t="shared" si="0"/>
        <v>LLg_LL4_24a</v>
      </c>
      <c r="AJ61" s="157">
        <f t="shared" si="1"/>
        <v>51.545999999999999</v>
      </c>
      <c r="AK61" s="157">
        <f t="shared" si="2"/>
        <v>3.4609999999999999</v>
      </c>
      <c r="AL61" s="157">
        <f t="shared" si="3"/>
        <v>13.233000000000001</v>
      </c>
      <c r="AM61" s="157">
        <f t="shared" si="4"/>
        <v>9.7231500000000004</v>
      </c>
      <c r="AN61" s="157">
        <f t="shared" si="5"/>
        <v>1.9064998093499999</v>
      </c>
      <c r="AO61" s="157">
        <f t="shared" si="6"/>
        <v>0.22600000000000001</v>
      </c>
      <c r="AP61" s="157">
        <f t="shared" si="7"/>
        <v>6.0609999999999999</v>
      </c>
      <c r="AQ61" s="157">
        <f t="shared" si="8"/>
        <v>11.026</v>
      </c>
      <c r="AR61" s="157">
        <f t="shared" si="9"/>
        <v>2.3860000000000001</v>
      </c>
      <c r="AS61" s="157">
        <f t="shared" si="10"/>
        <v>0.51200000000000001</v>
      </c>
      <c r="AT61" s="157">
        <f t="shared" si="11"/>
        <v>0.28999999999999998</v>
      </c>
      <c r="AU61" s="157">
        <v>0.5</v>
      </c>
      <c r="AV61" s="157">
        <f t="shared" si="16"/>
        <v>2.5220747433957125E-2</v>
      </c>
      <c r="AW61" s="157">
        <f t="shared" si="12"/>
        <v>1135.8261</v>
      </c>
      <c r="AX61" s="157">
        <v>420</v>
      </c>
      <c r="AY61" s="157">
        <v>0.1198434721457599</v>
      </c>
      <c r="AZ61" s="163"/>
      <c r="BA61" s="164">
        <v>40.520533333333297</v>
      </c>
      <c r="BB61" s="164">
        <v>38.6995</v>
      </c>
      <c r="BC61" s="164">
        <v>18.7116333333333</v>
      </c>
      <c r="BD61" s="164">
        <v>3.8466666666666698E-2</v>
      </c>
      <c r="BE61" s="164">
        <v>0.26973333333333299</v>
      </c>
      <c r="BF61" s="164">
        <v>0.25459999999999999</v>
      </c>
      <c r="BG61" s="164">
        <v>0.21440000000000001</v>
      </c>
      <c r="BH61" s="164"/>
      <c r="BI61" s="164"/>
      <c r="BJ61" s="164"/>
      <c r="BK61" s="164"/>
      <c r="BL61" s="164">
        <v>98.7089</v>
      </c>
      <c r="BM61" s="164">
        <v>0.79424402405635497</v>
      </c>
      <c r="BN61" s="163"/>
      <c r="BO61" s="166"/>
      <c r="BP61" s="166"/>
      <c r="BQ61" s="166" t="s">
        <v>464</v>
      </c>
      <c r="BR61" s="166">
        <v>7</v>
      </c>
      <c r="BS61" s="166" t="s">
        <v>591</v>
      </c>
      <c r="BT61" s="166" t="s">
        <v>455</v>
      </c>
      <c r="BU61" s="166">
        <v>0.53251967592592597</v>
      </c>
      <c r="BV61" s="166">
        <v>20.536000000000001</v>
      </c>
      <c r="BW61" s="166">
        <v>31</v>
      </c>
      <c r="BX61" s="166" t="s">
        <v>456</v>
      </c>
      <c r="BY61" s="166">
        <v>1</v>
      </c>
      <c r="BZ61" s="166">
        <v>8560000</v>
      </c>
      <c r="CA61" s="166">
        <v>570000</v>
      </c>
      <c r="CB61" s="166">
        <v>49.6</v>
      </c>
      <c r="CC61" s="166">
        <v>1</v>
      </c>
      <c r="CD61" s="166">
        <v>4.51</v>
      </c>
      <c r="CE61" s="166">
        <v>0.51</v>
      </c>
      <c r="CF61" s="166">
        <v>0.46</v>
      </c>
      <c r="CG61" s="166">
        <v>0.26</v>
      </c>
      <c r="CH61" s="166">
        <v>2.44</v>
      </c>
      <c r="CI61" s="166">
        <v>0.15</v>
      </c>
      <c r="CJ61" s="166">
        <v>3990</v>
      </c>
      <c r="CK61" s="166">
        <v>170</v>
      </c>
      <c r="CL61" s="166">
        <v>30.3</v>
      </c>
      <c r="CM61" s="166">
        <v>2.6</v>
      </c>
      <c r="CN61" s="166">
        <v>16370</v>
      </c>
      <c r="CO61" s="166">
        <v>930</v>
      </c>
      <c r="CP61" s="166">
        <v>343</v>
      </c>
      <c r="CQ61" s="166">
        <v>33</v>
      </c>
      <c r="CR61" s="166">
        <v>262</v>
      </c>
      <c r="CS61" s="166">
        <v>27</v>
      </c>
      <c r="CT61" s="166">
        <v>1190</v>
      </c>
      <c r="CU61" s="166">
        <v>100</v>
      </c>
      <c r="CV61" s="166">
        <v>83300</v>
      </c>
      <c r="CW61" s="166">
        <v>6300</v>
      </c>
      <c r="CX61" s="166">
        <v>39.6</v>
      </c>
      <c r="CY61" s="166">
        <v>2.2000000000000002</v>
      </c>
      <c r="CZ61" s="166">
        <v>79.400000000000006</v>
      </c>
      <c r="DA61" s="166">
        <v>4</v>
      </c>
      <c r="DB61" s="166">
        <v>149.19999999999999</v>
      </c>
      <c r="DC61" s="166">
        <v>7.5</v>
      </c>
      <c r="DD61" s="166">
        <v>115.4</v>
      </c>
      <c r="DE61" s="166">
        <v>6.3</v>
      </c>
      <c r="DF61" s="166">
        <v>20.2</v>
      </c>
      <c r="DG61" s="166">
        <v>1.2</v>
      </c>
      <c r="DH61" s="166">
        <v>1.32</v>
      </c>
      <c r="DI61" s="166">
        <v>0.21</v>
      </c>
      <c r="DJ61" s="166">
        <v>8.64</v>
      </c>
      <c r="DK61" s="166">
        <v>0.71</v>
      </c>
      <c r="DL61" s="166">
        <v>337</v>
      </c>
      <c r="DM61" s="166">
        <v>30</v>
      </c>
      <c r="DN61" s="166">
        <v>23.6</v>
      </c>
      <c r="DO61" s="166">
        <v>2.4</v>
      </c>
      <c r="DP61" s="166">
        <v>138</v>
      </c>
      <c r="DQ61" s="166">
        <v>15</v>
      </c>
      <c r="DR61" s="166">
        <v>13.1</v>
      </c>
      <c r="DS61" s="166">
        <v>1.4</v>
      </c>
      <c r="DT61" s="166">
        <v>0.86</v>
      </c>
      <c r="DU61" s="166">
        <v>0.18</v>
      </c>
      <c r="DV61" s="166"/>
      <c r="DW61" s="166"/>
      <c r="DX61" s="166">
        <v>9.6000000000000002E-2</v>
      </c>
      <c r="DY61" s="166">
        <v>1.7999999999999999E-2</v>
      </c>
      <c r="DZ61" s="166">
        <v>1.43</v>
      </c>
      <c r="EA61" s="166">
        <v>0.17</v>
      </c>
      <c r="EB61" s="166">
        <v>5.3999999999999999E-2</v>
      </c>
      <c r="EC61" s="166">
        <v>2.9000000000000001E-2</v>
      </c>
      <c r="ED61" s="166">
        <v>7.4999999999999997E-2</v>
      </c>
      <c r="EE61" s="166">
        <v>1.4E-2</v>
      </c>
      <c r="EF61" s="166">
        <v>105.3</v>
      </c>
      <c r="EG61" s="166">
        <v>6.9</v>
      </c>
      <c r="EH61" s="166">
        <v>11.6</v>
      </c>
      <c r="EI61" s="166">
        <v>0.67</v>
      </c>
      <c r="EJ61" s="166">
        <v>27.8</v>
      </c>
      <c r="EK61" s="166">
        <v>1.4</v>
      </c>
      <c r="EL61" s="166">
        <v>4</v>
      </c>
      <c r="EM61" s="166">
        <v>0.21</v>
      </c>
      <c r="EN61" s="166">
        <v>19.100000000000001</v>
      </c>
      <c r="EO61" s="166">
        <v>1.5</v>
      </c>
      <c r="EP61" s="166">
        <v>5.19</v>
      </c>
      <c r="EQ61" s="166">
        <v>0.52</v>
      </c>
      <c r="ER61" s="166">
        <v>1.81</v>
      </c>
      <c r="ES61" s="166">
        <v>0.24</v>
      </c>
      <c r="ET61" s="166">
        <v>5.61</v>
      </c>
      <c r="EU61" s="166">
        <v>0.61</v>
      </c>
      <c r="EV61" s="166">
        <v>0.876</v>
      </c>
      <c r="EW61" s="166">
        <v>7.2999999999999995E-2</v>
      </c>
      <c r="EX61" s="166">
        <v>4.92</v>
      </c>
      <c r="EY61" s="166">
        <v>0.42</v>
      </c>
      <c r="EZ61" s="166">
        <v>0.94499999999999995</v>
      </c>
      <c r="FA61" s="166">
        <v>9.7000000000000003E-2</v>
      </c>
      <c r="FB61" s="166">
        <v>2.38</v>
      </c>
      <c r="FC61" s="166">
        <v>0.24</v>
      </c>
      <c r="FD61" s="166">
        <v>0.30499999999999999</v>
      </c>
      <c r="FE61" s="166">
        <v>0.06</v>
      </c>
      <c r="FF61" s="166">
        <v>2.12</v>
      </c>
      <c r="FG61" s="166">
        <v>0.31</v>
      </c>
      <c r="FH61" s="166">
        <v>0.26300000000000001</v>
      </c>
      <c r="FI61" s="166">
        <v>3.5999999999999997E-2</v>
      </c>
      <c r="FJ61" s="166">
        <v>3.52</v>
      </c>
      <c r="FK61" s="166">
        <v>0.39</v>
      </c>
      <c r="FL61" s="166">
        <v>0.78300000000000003</v>
      </c>
      <c r="FM61" s="166">
        <v>6.8000000000000005E-2</v>
      </c>
      <c r="FN61" s="166">
        <v>0.151</v>
      </c>
      <c r="FO61" s="166">
        <v>3.4000000000000002E-2</v>
      </c>
      <c r="FP61" s="166">
        <v>0.05</v>
      </c>
      <c r="FQ61" s="166">
        <v>5.0999999999999997E-2</v>
      </c>
      <c r="FR61" s="166">
        <v>0.94</v>
      </c>
      <c r="FS61" s="166">
        <v>0.11</v>
      </c>
      <c r="FT61" s="166">
        <v>2.1999999999999999E-2</v>
      </c>
      <c r="FU61" s="166">
        <v>1.7000000000000001E-2</v>
      </c>
      <c r="FV61" s="166">
        <v>0.84399999999999997</v>
      </c>
      <c r="FW61" s="166">
        <v>7.6999999999999999E-2</v>
      </c>
      <c r="FX61" s="166">
        <v>0.312</v>
      </c>
      <c r="FY61" s="166">
        <v>4.4999999999999998E-2</v>
      </c>
      <c r="GF61" s="167">
        <v>1059.07133759716</v>
      </c>
      <c r="GG61" s="167">
        <v>1127.8003778390901</v>
      </c>
      <c r="GM61">
        <f t="shared" si="17"/>
        <v>1.0138613861386139</v>
      </c>
      <c r="GN61">
        <f t="shared" si="18"/>
        <v>0.98794704603833239</v>
      </c>
      <c r="GO61" s="309">
        <v>2.6928046549841569</v>
      </c>
      <c r="GP61" s="311">
        <v>4.2692841865747302E-2</v>
      </c>
      <c r="GQ61" s="310">
        <f t="shared" si="19"/>
        <v>1.5854414759246056E-2</v>
      </c>
    </row>
    <row r="62" spans="1:199" s="167" customFormat="1" x14ac:dyDescent="0.35">
      <c r="A62" s="162" t="s">
        <v>592</v>
      </c>
      <c r="B62" s="162" t="s">
        <v>462</v>
      </c>
      <c r="C62" s="163"/>
      <c r="D62" s="154">
        <v>2.4537</v>
      </c>
      <c r="E62" s="154">
        <v>13.9811</v>
      </c>
      <c r="F62" s="154">
        <v>0.30059999999999998</v>
      </c>
      <c r="G62" s="154">
        <v>10.914</v>
      </c>
      <c r="H62" s="154">
        <v>0.49109999999999998</v>
      </c>
      <c r="I62" s="154">
        <v>2.6337000000000002</v>
      </c>
      <c r="J62" s="154">
        <v>49.577800000000003</v>
      </c>
      <c r="K62" s="154">
        <v>6.0007000000000001</v>
      </c>
      <c r="L62" s="154">
        <v>11.2972</v>
      </c>
      <c r="M62" s="154">
        <v>0.23080000000000001</v>
      </c>
      <c r="N62" s="154">
        <v>1179.1026079999999</v>
      </c>
      <c r="O62" s="154">
        <v>104</v>
      </c>
      <c r="P62" s="154">
        <v>0.30678118052909098</v>
      </c>
      <c r="Q62" s="154">
        <v>328.61202216223302</v>
      </c>
      <c r="R62" s="154">
        <v>282.19634631320099</v>
      </c>
      <c r="S62" s="163"/>
      <c r="T62">
        <v>0.73</v>
      </c>
      <c r="U62">
        <v>2.4870000000000001</v>
      </c>
      <c r="V62">
        <v>13.32</v>
      </c>
      <c r="W62">
        <v>0.30499999999999999</v>
      </c>
      <c r="X62">
        <v>11.063000000000001</v>
      </c>
      <c r="Y62">
        <v>0.498</v>
      </c>
      <c r="Z62">
        <v>3.4830000000000001</v>
      </c>
      <c r="AA62">
        <v>51.658999999999999</v>
      </c>
      <c r="AB62">
        <v>5.9589999999999996</v>
      </c>
      <c r="AC62">
        <v>11.343</v>
      </c>
      <c r="AD62">
        <v>0.22700000000000001</v>
      </c>
      <c r="AE62" s="155">
        <f t="shared" si="13"/>
        <v>1170.5575379727984</v>
      </c>
      <c r="AF62" s="155">
        <f t="shared" si="14"/>
        <v>103.24630199543333</v>
      </c>
      <c r="AG62" s="155">
        <f t="shared" si="15"/>
        <v>0.99275290380224357</v>
      </c>
      <c r="AH62" s="163"/>
      <c r="AI62" s="157" t="str">
        <f t="shared" si="0"/>
        <v>LLg_LL4_24b</v>
      </c>
      <c r="AJ62" s="157">
        <f t="shared" si="1"/>
        <v>51.658999999999999</v>
      </c>
      <c r="AK62" s="157">
        <f t="shared" si="2"/>
        <v>3.4830000000000001</v>
      </c>
      <c r="AL62" s="157">
        <f t="shared" si="3"/>
        <v>13.32</v>
      </c>
      <c r="AM62" s="157">
        <f t="shared" si="4"/>
        <v>9.6415500000000005</v>
      </c>
      <c r="AN62" s="157">
        <f t="shared" si="5"/>
        <v>1.8904998109499997</v>
      </c>
      <c r="AO62" s="157">
        <f t="shared" si="6"/>
        <v>0.22700000000000001</v>
      </c>
      <c r="AP62" s="157">
        <f t="shared" si="7"/>
        <v>5.9589999999999996</v>
      </c>
      <c r="AQ62" s="157">
        <f t="shared" si="8"/>
        <v>11.063000000000001</v>
      </c>
      <c r="AR62" s="157">
        <f t="shared" si="9"/>
        <v>2.4870000000000001</v>
      </c>
      <c r="AS62" s="157">
        <f t="shared" si="10"/>
        <v>0.498</v>
      </c>
      <c r="AT62" s="157">
        <f t="shared" si="11"/>
        <v>0.30499999999999999</v>
      </c>
      <c r="AU62" s="157">
        <v>0.5</v>
      </c>
      <c r="AV62" s="157">
        <f t="shared" si="16"/>
        <v>3.2623053922588408E-2</v>
      </c>
      <c r="AW62" s="157">
        <f t="shared" si="12"/>
        <v>1133.7759000000001</v>
      </c>
      <c r="AX62" s="157">
        <v>540</v>
      </c>
      <c r="AY62" s="157">
        <v>9.5494711432998952E-2</v>
      </c>
      <c r="AZ62" s="163"/>
      <c r="BA62" s="164">
        <v>40.520533333333297</v>
      </c>
      <c r="BB62" s="164">
        <v>38.6995</v>
      </c>
      <c r="BC62" s="164">
        <v>18.7116333333333</v>
      </c>
      <c r="BD62" s="164">
        <v>3.8466666666666698E-2</v>
      </c>
      <c r="BE62" s="164">
        <v>0.26973333333333299</v>
      </c>
      <c r="BF62" s="164">
        <v>0.25459999999999999</v>
      </c>
      <c r="BG62" s="164">
        <v>0.21440000000000001</v>
      </c>
      <c r="BH62" s="164"/>
      <c r="BI62" s="164"/>
      <c r="BJ62" s="164"/>
      <c r="BK62" s="164"/>
      <c r="BL62" s="164">
        <v>98.7089</v>
      </c>
      <c r="BM62" s="164">
        <v>0.79424402405635497</v>
      </c>
      <c r="BN62" s="163"/>
      <c r="BO62" s="166"/>
      <c r="BP62" s="166"/>
      <c r="BQ62" s="166" t="s">
        <v>464</v>
      </c>
      <c r="BR62" s="166">
        <v>8</v>
      </c>
      <c r="BS62" s="166" t="s">
        <v>593</v>
      </c>
      <c r="BT62" s="166" t="s">
        <v>455</v>
      </c>
      <c r="BU62" s="166">
        <v>0.53381423611111101</v>
      </c>
      <c r="BV62" s="166">
        <v>21.651</v>
      </c>
      <c r="BW62" s="166">
        <v>33</v>
      </c>
      <c r="BX62" s="166" t="s">
        <v>456</v>
      </c>
      <c r="BY62" s="166">
        <v>1</v>
      </c>
      <c r="BZ62" s="166">
        <v>7920000</v>
      </c>
      <c r="CA62" s="166">
        <v>430000</v>
      </c>
      <c r="CB62" s="166">
        <v>49.6</v>
      </c>
      <c r="CC62" s="166">
        <v>1</v>
      </c>
      <c r="CD62" s="166">
        <v>4.8099999999999996</v>
      </c>
      <c r="CE62" s="166">
        <v>0.35</v>
      </c>
      <c r="CF62" s="166">
        <v>0.6</v>
      </c>
      <c r="CG62" s="166">
        <v>0.26</v>
      </c>
      <c r="CH62" s="166">
        <v>2.48</v>
      </c>
      <c r="CI62" s="166">
        <v>0.26</v>
      </c>
      <c r="CJ62" s="166">
        <v>3940</v>
      </c>
      <c r="CK62" s="166">
        <v>130</v>
      </c>
      <c r="CL62" s="166">
        <v>31.3</v>
      </c>
      <c r="CM62" s="166">
        <v>2.6</v>
      </c>
      <c r="CN62" s="166">
        <v>15410</v>
      </c>
      <c r="CO62" s="166">
        <v>770</v>
      </c>
      <c r="CP62" s="166">
        <v>344</v>
      </c>
      <c r="CQ62" s="166">
        <v>23</v>
      </c>
      <c r="CR62" s="166">
        <v>266</v>
      </c>
      <c r="CS62" s="166">
        <v>17</v>
      </c>
      <c r="CT62" s="166">
        <v>1297</v>
      </c>
      <c r="CU62" s="166">
        <v>72</v>
      </c>
      <c r="CV62" s="166">
        <v>91000</v>
      </c>
      <c r="CW62" s="166">
        <v>5100</v>
      </c>
      <c r="CX62" s="166">
        <v>41.9</v>
      </c>
      <c r="CY62" s="166">
        <v>2.7</v>
      </c>
      <c r="CZ62" s="166">
        <v>82.2</v>
      </c>
      <c r="DA62" s="166">
        <v>5.4</v>
      </c>
      <c r="DB62" s="166">
        <v>156.19999999999999</v>
      </c>
      <c r="DC62" s="166">
        <v>8.1999999999999993</v>
      </c>
      <c r="DD62" s="166">
        <v>115.2</v>
      </c>
      <c r="DE62" s="166">
        <v>8.5</v>
      </c>
      <c r="DF62" s="166">
        <v>21.5</v>
      </c>
      <c r="DG62" s="166">
        <v>1.5</v>
      </c>
      <c r="DH62" s="166">
        <v>1.65</v>
      </c>
      <c r="DI62" s="166">
        <v>0.33</v>
      </c>
      <c r="DJ62" s="166">
        <v>9.41</v>
      </c>
      <c r="DK62" s="166">
        <v>0.97</v>
      </c>
      <c r="DL62" s="166">
        <v>359</v>
      </c>
      <c r="DM62" s="166">
        <v>30</v>
      </c>
      <c r="DN62" s="166">
        <v>24.9</v>
      </c>
      <c r="DO62" s="166">
        <v>1.7</v>
      </c>
      <c r="DP62" s="166">
        <v>140.5</v>
      </c>
      <c r="DQ62" s="166">
        <v>8.6999999999999993</v>
      </c>
      <c r="DR62" s="166">
        <v>13.87</v>
      </c>
      <c r="DS62" s="166">
        <v>0.79</v>
      </c>
      <c r="DT62" s="166">
        <v>0.96</v>
      </c>
      <c r="DU62" s="166">
        <v>0.17</v>
      </c>
      <c r="DV62" s="166"/>
      <c r="DW62" s="166"/>
      <c r="DX62" s="166">
        <v>0.11</v>
      </c>
      <c r="DY62" s="166">
        <v>2.8000000000000001E-2</v>
      </c>
      <c r="DZ62" s="166">
        <v>1.54</v>
      </c>
      <c r="EA62" s="166">
        <v>0.17</v>
      </c>
      <c r="EB62" s="166">
        <v>3.4000000000000002E-2</v>
      </c>
      <c r="EC62" s="166">
        <v>2.1000000000000001E-2</v>
      </c>
      <c r="ED62" s="166">
        <v>6.7000000000000004E-2</v>
      </c>
      <c r="EE62" s="166">
        <v>1.4E-2</v>
      </c>
      <c r="EF62" s="166">
        <v>120</v>
      </c>
      <c r="EG62" s="166">
        <v>7</v>
      </c>
      <c r="EH62" s="166">
        <v>12.28</v>
      </c>
      <c r="EI62" s="166">
        <v>0.57999999999999996</v>
      </c>
      <c r="EJ62" s="166">
        <v>29</v>
      </c>
      <c r="EK62" s="166">
        <v>1.1000000000000001</v>
      </c>
      <c r="EL62" s="166">
        <v>4.37</v>
      </c>
      <c r="EM62" s="166">
        <v>0.3</v>
      </c>
      <c r="EN62" s="166">
        <v>20.7</v>
      </c>
      <c r="EO62" s="166">
        <v>1.7</v>
      </c>
      <c r="EP62" s="166">
        <v>5.56</v>
      </c>
      <c r="EQ62" s="166">
        <v>0.56000000000000005</v>
      </c>
      <c r="ER62" s="166">
        <v>1.86</v>
      </c>
      <c r="ES62" s="166">
        <v>0.16</v>
      </c>
      <c r="ET62" s="166">
        <v>5.42</v>
      </c>
      <c r="EU62" s="166">
        <v>0.47</v>
      </c>
      <c r="EV62" s="166">
        <v>0.88900000000000001</v>
      </c>
      <c r="EW62" s="166">
        <v>7.2999999999999995E-2</v>
      </c>
      <c r="EX62" s="166">
        <v>5.12</v>
      </c>
      <c r="EY62" s="166">
        <v>0.37</v>
      </c>
      <c r="EZ62" s="166">
        <v>0.95199999999999996</v>
      </c>
      <c r="FA62" s="166">
        <v>8.4000000000000005E-2</v>
      </c>
      <c r="FB62" s="166">
        <v>2.4</v>
      </c>
      <c r="FC62" s="166">
        <v>0.21</v>
      </c>
      <c r="FD62" s="166">
        <v>0.373</v>
      </c>
      <c r="FE62" s="166">
        <v>4.8000000000000001E-2</v>
      </c>
      <c r="FF62" s="166">
        <v>1.93</v>
      </c>
      <c r="FG62" s="166">
        <v>0.21</v>
      </c>
      <c r="FH62" s="166">
        <v>0.29799999999999999</v>
      </c>
      <c r="FI62" s="166">
        <v>3.7999999999999999E-2</v>
      </c>
      <c r="FJ62" s="166">
        <v>3.97</v>
      </c>
      <c r="FK62" s="166">
        <v>0.41</v>
      </c>
      <c r="FL62" s="166">
        <v>0.84</v>
      </c>
      <c r="FM62" s="166">
        <v>7.3999999999999996E-2</v>
      </c>
      <c r="FN62" s="166">
        <v>0.13100000000000001</v>
      </c>
      <c r="FO62" s="166">
        <v>3.6999999999999998E-2</v>
      </c>
      <c r="FP62" s="166">
        <v>1.66E-2</v>
      </c>
      <c r="FQ62" s="166">
        <v>8.5000000000000006E-3</v>
      </c>
      <c r="FR62" s="166">
        <v>0.97</v>
      </c>
      <c r="FS62" s="166">
        <v>0.1</v>
      </c>
      <c r="FT62" s="166">
        <v>2.7E-2</v>
      </c>
      <c r="FU62" s="166">
        <v>1.4E-2</v>
      </c>
      <c r="FV62" s="166">
        <v>0.94099999999999995</v>
      </c>
      <c r="FW62" s="166">
        <v>9.0999999999999998E-2</v>
      </c>
      <c r="FX62" s="166">
        <v>0.28599999999999998</v>
      </c>
      <c r="FY62" s="166">
        <v>4.2000000000000003E-2</v>
      </c>
      <c r="GF62" s="167">
        <v>1077.3879140117201</v>
      </c>
      <c r="GG62" s="167">
        <v>1133.46169719451</v>
      </c>
      <c r="GM62">
        <f t="shared" si="17"/>
        <v>1.0140500916310324</v>
      </c>
      <c r="GN62">
        <f t="shared" si="18"/>
        <v>0.99275290380224357</v>
      </c>
      <c r="GO62" s="309">
        <v>2.6986795449919398</v>
      </c>
      <c r="GP62" s="311">
        <v>4.2768252305876338E-2</v>
      </c>
      <c r="GQ62" s="310">
        <f t="shared" si="19"/>
        <v>1.5847843952144409E-2</v>
      </c>
    </row>
    <row r="63" spans="1:199" x14ac:dyDescent="0.35">
      <c r="A63" s="162" t="s">
        <v>594</v>
      </c>
      <c r="B63" s="162" t="s">
        <v>451</v>
      </c>
      <c r="D63" s="154">
        <v>2.7625999999999999</v>
      </c>
      <c r="E63" s="154">
        <v>14.401999999999999</v>
      </c>
      <c r="F63" s="154">
        <v>0.38900000000000001</v>
      </c>
      <c r="G63" s="154">
        <v>10.4276</v>
      </c>
      <c r="H63" s="154">
        <v>0.71889999999999998</v>
      </c>
      <c r="I63" s="154">
        <v>3.4018000000000002</v>
      </c>
      <c r="J63" s="154">
        <v>49.761699999999998</v>
      </c>
      <c r="K63" s="154">
        <v>4.0362</v>
      </c>
      <c r="L63" s="154">
        <v>10.6539</v>
      </c>
      <c r="M63" s="154">
        <v>0.19969999999999999</v>
      </c>
      <c r="N63" s="154">
        <v>1332.2458160000001</v>
      </c>
      <c r="O63" s="154">
        <v>180</v>
      </c>
      <c r="P63" s="154">
        <v>0.45589326316182299</v>
      </c>
      <c r="Q63" s="154">
        <v>251.79647869404201</v>
      </c>
      <c r="R63" s="154">
        <v>298.45426373399403</v>
      </c>
      <c r="T63" s="155">
        <v>5.73</v>
      </c>
      <c r="U63" s="155">
        <v>2.6789999999999998</v>
      </c>
      <c r="V63" s="155">
        <v>13.965</v>
      </c>
      <c r="W63" s="155">
        <v>0.377</v>
      </c>
      <c r="X63" s="155">
        <v>10.111000000000001</v>
      </c>
      <c r="Y63" s="155">
        <v>0.69699999999999995</v>
      </c>
      <c r="Z63" s="155">
        <v>3.2989999999999999</v>
      </c>
      <c r="AA63" s="155">
        <v>50.347000000000001</v>
      </c>
      <c r="AB63" s="155">
        <v>5.8860000000000001</v>
      </c>
      <c r="AC63" s="155">
        <v>11.824999999999999</v>
      </c>
      <c r="AD63" s="155">
        <v>0.19400000000000001</v>
      </c>
      <c r="AE63" s="155">
        <f t="shared" si="13"/>
        <v>1260.0452246287716</v>
      </c>
      <c r="AF63" s="155">
        <f t="shared" si="14"/>
        <v>170.24496358649392</v>
      </c>
      <c r="AG63" s="155">
        <f t="shared" si="15"/>
        <v>0.94580535325829951</v>
      </c>
      <c r="AI63" s="157" t="str">
        <f t="shared" si="0"/>
        <v>LLg_LL1_79</v>
      </c>
      <c r="AJ63" s="157">
        <f t="shared" si="1"/>
        <v>50.347000000000001</v>
      </c>
      <c r="AK63" s="157">
        <f t="shared" si="2"/>
        <v>3.2989999999999999</v>
      </c>
      <c r="AL63" s="157">
        <f t="shared" si="3"/>
        <v>13.965</v>
      </c>
      <c r="AM63" s="157">
        <f t="shared" si="4"/>
        <v>10.05125</v>
      </c>
      <c r="AN63" s="157">
        <f t="shared" si="5"/>
        <v>1.9708331362499998</v>
      </c>
      <c r="AO63" s="157">
        <f t="shared" si="6"/>
        <v>0.19400000000000001</v>
      </c>
      <c r="AP63" s="157">
        <f t="shared" si="7"/>
        <v>5.8860000000000001</v>
      </c>
      <c r="AQ63" s="157">
        <f t="shared" si="8"/>
        <v>10.111000000000001</v>
      </c>
      <c r="AR63" s="157">
        <f t="shared" si="9"/>
        <v>2.6789999999999998</v>
      </c>
      <c r="AS63" s="157">
        <f t="shared" si="10"/>
        <v>0.69699999999999995</v>
      </c>
      <c r="AT63" s="157">
        <f t="shared" si="11"/>
        <v>0.377</v>
      </c>
      <c r="AU63" s="157">
        <v>0.43118628881284699</v>
      </c>
      <c r="AV63" s="157">
        <f t="shared" si="16"/>
        <v>2.3815045748041427E-2</v>
      </c>
      <c r="AW63" s="157">
        <f t="shared" si="12"/>
        <v>1132.3086000000001</v>
      </c>
      <c r="AX63" s="157">
        <v>390</v>
      </c>
      <c r="AY63" s="157">
        <v>9.838401405462531E-2</v>
      </c>
      <c r="BA63" s="164">
        <v>37.54345</v>
      </c>
      <c r="BB63" s="164">
        <v>36.893999999999998</v>
      </c>
      <c r="BC63" s="164">
        <v>20.109400000000001</v>
      </c>
      <c r="BD63" s="164">
        <v>2.64E-2</v>
      </c>
      <c r="BE63" s="164">
        <v>0.25095000000000001</v>
      </c>
      <c r="BF63" s="164">
        <v>0.27660000000000001</v>
      </c>
      <c r="BG63" s="164">
        <v>0.16864999999999999</v>
      </c>
      <c r="BL63" s="164">
        <v>95.269350000000003</v>
      </c>
      <c r="BM63" s="164">
        <v>0.76894221965172704</v>
      </c>
      <c r="BQ63" s="166" t="s">
        <v>464</v>
      </c>
      <c r="BR63" s="166">
        <v>9</v>
      </c>
      <c r="BS63" s="166" t="s">
        <v>595</v>
      </c>
      <c r="BT63" s="166" t="s">
        <v>455</v>
      </c>
      <c r="BU63" s="166">
        <v>0.53512581018518501</v>
      </c>
      <c r="BV63" s="166">
        <v>21.699000000000002</v>
      </c>
      <c r="BW63" s="166">
        <v>34</v>
      </c>
      <c r="BX63" s="166" t="s">
        <v>456</v>
      </c>
      <c r="BY63" s="166">
        <v>1</v>
      </c>
      <c r="BZ63" s="166">
        <v>7690000</v>
      </c>
      <c r="CA63" s="166">
        <v>380000</v>
      </c>
      <c r="CB63" s="166">
        <v>49.8</v>
      </c>
      <c r="CC63" s="166">
        <v>1</v>
      </c>
      <c r="CD63" s="166">
        <v>5.45</v>
      </c>
      <c r="CE63" s="166">
        <v>0.5</v>
      </c>
      <c r="CF63" s="166">
        <v>0.64</v>
      </c>
      <c r="CG63" s="166">
        <v>0.31</v>
      </c>
      <c r="CH63" s="166">
        <v>2.94</v>
      </c>
      <c r="CI63" s="166">
        <v>0.38</v>
      </c>
      <c r="CJ63" s="166">
        <v>5480</v>
      </c>
      <c r="CK63" s="166">
        <v>230</v>
      </c>
      <c r="CL63" s="166">
        <v>33.5</v>
      </c>
      <c r="CM63" s="166">
        <v>3.1</v>
      </c>
      <c r="CN63" s="166">
        <v>20500</v>
      </c>
      <c r="CO63" s="166">
        <v>1300</v>
      </c>
      <c r="CP63" s="166">
        <v>347</v>
      </c>
      <c r="CQ63" s="166">
        <v>24</v>
      </c>
      <c r="CR63" s="166">
        <v>115.7</v>
      </c>
      <c r="CS63" s="166">
        <v>6</v>
      </c>
      <c r="CT63" s="166">
        <v>1203</v>
      </c>
      <c r="CU63" s="166">
        <v>67</v>
      </c>
      <c r="CV63" s="166">
        <v>86800</v>
      </c>
      <c r="CW63" s="166">
        <v>5200</v>
      </c>
      <c r="CX63" s="166">
        <v>33</v>
      </c>
      <c r="CY63" s="166">
        <v>1.5</v>
      </c>
      <c r="CZ63" s="166">
        <v>40.9</v>
      </c>
      <c r="DA63" s="166">
        <v>3.6</v>
      </c>
      <c r="DB63" s="166">
        <v>145.4</v>
      </c>
      <c r="DC63" s="166">
        <v>7.1</v>
      </c>
      <c r="DD63" s="166">
        <v>119.4</v>
      </c>
      <c r="DE63" s="166">
        <v>8.6</v>
      </c>
      <c r="DF63" s="166">
        <v>22.8</v>
      </c>
      <c r="DG63" s="166">
        <v>2.2999999999999998</v>
      </c>
      <c r="DH63" s="166">
        <v>1.59</v>
      </c>
      <c r="DI63" s="166">
        <v>0.28000000000000003</v>
      </c>
      <c r="DJ63" s="166">
        <v>14</v>
      </c>
      <c r="DK63" s="166">
        <v>1.4</v>
      </c>
      <c r="DL63" s="166">
        <v>403</v>
      </c>
      <c r="DM63" s="166">
        <v>41</v>
      </c>
      <c r="DN63" s="166">
        <v>27.9</v>
      </c>
      <c r="DO63" s="166">
        <v>2</v>
      </c>
      <c r="DP63" s="166">
        <v>183</v>
      </c>
      <c r="DQ63" s="166">
        <v>12</v>
      </c>
      <c r="DR63" s="166">
        <v>18.7</v>
      </c>
      <c r="DS63" s="166">
        <v>1.1000000000000001</v>
      </c>
      <c r="DT63" s="166">
        <v>1.38</v>
      </c>
      <c r="DU63" s="166">
        <v>0.25</v>
      </c>
      <c r="DX63" s="166">
        <v>0.13700000000000001</v>
      </c>
      <c r="DY63" s="166">
        <v>3.7999999999999999E-2</v>
      </c>
      <c r="DZ63" s="166">
        <v>1.97</v>
      </c>
      <c r="EA63" s="166">
        <v>0.32</v>
      </c>
      <c r="EB63" s="166">
        <v>6.9000000000000006E-2</v>
      </c>
      <c r="EC63" s="166">
        <v>3.1E-2</v>
      </c>
      <c r="ED63" s="166">
        <v>0.152</v>
      </c>
      <c r="EE63" s="166">
        <v>2.1999999999999999E-2</v>
      </c>
      <c r="EF63" s="166">
        <v>163.4</v>
      </c>
      <c r="EG63" s="166">
        <v>8.8000000000000007</v>
      </c>
      <c r="EH63" s="166">
        <v>17.2</v>
      </c>
      <c r="EI63" s="166">
        <v>0.92</v>
      </c>
      <c r="EJ63" s="166">
        <v>41.5</v>
      </c>
      <c r="EK63" s="166">
        <v>2.4</v>
      </c>
      <c r="EL63" s="166">
        <v>5.94</v>
      </c>
      <c r="EM63" s="166">
        <v>0.42</v>
      </c>
      <c r="EN63" s="166">
        <v>27.2</v>
      </c>
      <c r="EO63" s="166">
        <v>2.1</v>
      </c>
      <c r="EP63" s="166">
        <v>7.29</v>
      </c>
      <c r="EQ63" s="166">
        <v>0.9</v>
      </c>
      <c r="ER63" s="166">
        <v>2.1</v>
      </c>
      <c r="ES63" s="166">
        <v>0.14000000000000001</v>
      </c>
      <c r="ET63" s="166">
        <v>6.95</v>
      </c>
      <c r="EU63" s="166">
        <v>0.6</v>
      </c>
      <c r="EV63" s="166">
        <v>1.036</v>
      </c>
      <c r="EW63" s="166">
        <v>5.6000000000000001E-2</v>
      </c>
      <c r="EX63" s="166">
        <v>5.85</v>
      </c>
      <c r="EY63" s="166">
        <v>0.44</v>
      </c>
      <c r="EZ63" s="166">
        <v>1.155</v>
      </c>
      <c r="FA63" s="166">
        <v>8.1000000000000003E-2</v>
      </c>
      <c r="FB63" s="166">
        <v>3.04</v>
      </c>
      <c r="FC63" s="166">
        <v>0.28000000000000003</v>
      </c>
      <c r="FD63" s="166">
        <v>0.44900000000000001</v>
      </c>
      <c r="FE63" s="166">
        <v>6.7000000000000004E-2</v>
      </c>
      <c r="FF63" s="166">
        <v>2.4900000000000002</v>
      </c>
      <c r="FG63" s="166">
        <v>0.25</v>
      </c>
      <c r="FH63" s="166">
        <v>0.28199999999999997</v>
      </c>
      <c r="FI63" s="166">
        <v>3.5000000000000003E-2</v>
      </c>
      <c r="FJ63" s="166">
        <v>4.8899999999999997</v>
      </c>
      <c r="FK63" s="166">
        <v>0.4</v>
      </c>
      <c r="FL63" s="166">
        <v>1.22</v>
      </c>
      <c r="FM63" s="166">
        <v>0.11</v>
      </c>
      <c r="FN63" s="166">
        <v>0.221</v>
      </c>
      <c r="FO63" s="166">
        <v>6.0999999999999999E-2</v>
      </c>
      <c r="FP63" s="166">
        <v>3.5000000000000003E-2</v>
      </c>
      <c r="FQ63" s="166">
        <v>1.2E-2</v>
      </c>
      <c r="FR63" s="166">
        <v>1.34</v>
      </c>
      <c r="FS63" s="166">
        <v>0.16</v>
      </c>
      <c r="FT63" s="166">
        <v>0.03</v>
      </c>
      <c r="FU63" s="166">
        <v>1.0999999999999999E-2</v>
      </c>
      <c r="FV63" s="166">
        <v>1.4</v>
      </c>
      <c r="FW63" s="166">
        <v>0.13</v>
      </c>
      <c r="FX63" s="166">
        <v>0.53</v>
      </c>
      <c r="FY63" s="166">
        <v>7.5999999999999998E-2</v>
      </c>
      <c r="GF63">
        <v>870.78875634820599</v>
      </c>
      <c r="GG63">
        <v>1117.6724042969799</v>
      </c>
      <c r="GM63">
        <f t="shared" si="17"/>
        <v>0.96953679232160239</v>
      </c>
      <c r="GN63">
        <f t="shared" si="18"/>
        <v>0.94580535325829951</v>
      </c>
      <c r="GO63" s="309">
        <v>2.6658009928950772</v>
      </c>
      <c r="GP63" s="311">
        <v>3.9520491111705892E-2</v>
      </c>
      <c r="GQ63" s="310">
        <f t="shared" si="19"/>
        <v>1.4824996770965406E-2</v>
      </c>
    </row>
    <row r="64" spans="1:199" x14ac:dyDescent="0.35">
      <c r="A64" s="162" t="s">
        <v>596</v>
      </c>
      <c r="B64" s="162" t="s">
        <v>555</v>
      </c>
      <c r="D64" s="154">
        <v>2.6191</v>
      </c>
      <c r="E64" s="154">
        <v>14.4755</v>
      </c>
      <c r="F64" s="154">
        <v>0.23130000000000001</v>
      </c>
      <c r="G64" s="154">
        <v>11.3157</v>
      </c>
      <c r="H64" s="154">
        <v>0.49380000000000002</v>
      </c>
      <c r="I64" s="154">
        <v>2.4411999999999998</v>
      </c>
      <c r="J64" s="154">
        <v>51.764699999999998</v>
      </c>
      <c r="K64" s="154">
        <v>6.1014999999999997</v>
      </c>
      <c r="L64" s="154">
        <v>8.6159999999999997</v>
      </c>
      <c r="M64" s="154">
        <v>0.11849999999999999</v>
      </c>
      <c r="N64" s="154">
        <v>735.68795999999998</v>
      </c>
      <c r="O64" s="154">
        <v>86</v>
      </c>
      <c r="P64" s="154">
        <v>0.20872888382676</v>
      </c>
      <c r="Q64" s="154">
        <v>37.298120687250197</v>
      </c>
      <c r="R64" s="154">
        <v>268.13149168294802</v>
      </c>
      <c r="T64" s="155">
        <v>13.45</v>
      </c>
      <c r="U64" s="155">
        <v>2.3210000000000002</v>
      </c>
      <c r="V64" s="155">
        <v>12.827</v>
      </c>
      <c r="W64" s="155">
        <v>0.20499999999999999</v>
      </c>
      <c r="X64" s="155">
        <v>10.109</v>
      </c>
      <c r="Y64" s="155">
        <v>0.438</v>
      </c>
      <c r="Z64" s="155">
        <v>2.1629999999999998</v>
      </c>
      <c r="AA64" s="155">
        <v>50.557000000000002</v>
      </c>
      <c r="AB64" s="155">
        <v>9.5269999999999992</v>
      </c>
      <c r="AC64" s="155">
        <v>11.337999999999999</v>
      </c>
      <c r="AD64" s="155">
        <v>0.16200000000000001</v>
      </c>
      <c r="AE64" s="155">
        <f t="shared" si="13"/>
        <v>648.46889378580875</v>
      </c>
      <c r="AF64" s="155">
        <f t="shared" si="14"/>
        <v>75.804319083296605</v>
      </c>
      <c r="AG64" s="155">
        <f t="shared" si="15"/>
        <v>0.88144557073600704</v>
      </c>
      <c r="AI64" s="157" t="str">
        <f t="shared" si="0"/>
        <v>LLG_LL7_270</v>
      </c>
      <c r="AJ64" s="157">
        <f t="shared" si="1"/>
        <v>50.557000000000002</v>
      </c>
      <c r="AK64" s="157">
        <f t="shared" si="2"/>
        <v>2.1629999999999998</v>
      </c>
      <c r="AL64" s="157">
        <f t="shared" si="3"/>
        <v>12.827</v>
      </c>
      <c r="AM64" s="157">
        <f t="shared" si="4"/>
        <v>9.6372999999999998</v>
      </c>
      <c r="AN64" s="157">
        <f t="shared" si="5"/>
        <v>1.8896664776999998</v>
      </c>
      <c r="AO64" s="157">
        <f t="shared" si="6"/>
        <v>0.16200000000000001</v>
      </c>
      <c r="AP64" s="157">
        <f t="shared" si="7"/>
        <v>9.5269999999999992</v>
      </c>
      <c r="AQ64" s="157">
        <f t="shared" si="8"/>
        <v>10.109</v>
      </c>
      <c r="AR64" s="157">
        <f t="shared" si="9"/>
        <v>2.3210000000000002</v>
      </c>
      <c r="AS64" s="157">
        <f t="shared" si="10"/>
        <v>0.438</v>
      </c>
      <c r="AT64" s="157">
        <f t="shared" si="11"/>
        <v>0.20499999999999999</v>
      </c>
      <c r="AU64" s="157">
        <v>0.5</v>
      </c>
      <c r="AV64" s="157">
        <f t="shared" si="16"/>
        <v>3.2876263276553721E-3</v>
      </c>
      <c r="AW64" s="157">
        <f t="shared" si="12"/>
        <v>1205.4927</v>
      </c>
      <c r="AX64" s="157">
        <v>80</v>
      </c>
      <c r="AY64" s="157">
        <v>0.56916237464034836</v>
      </c>
      <c r="BA64" s="164">
        <v>44.0563</v>
      </c>
      <c r="BB64" s="164">
        <v>39.583599999999997</v>
      </c>
      <c r="BC64" s="164">
        <v>14.5623</v>
      </c>
      <c r="BD64" s="164">
        <v>4.9000000000000002E-2</v>
      </c>
      <c r="BE64" s="164">
        <v>0.21920000000000001</v>
      </c>
      <c r="BF64" s="164">
        <v>0.17460000000000001</v>
      </c>
      <c r="BG64" s="164">
        <v>0.3458</v>
      </c>
      <c r="BL64" s="164">
        <v>98.990899999999996</v>
      </c>
      <c r="BM64" s="164">
        <v>0.84357456063016301</v>
      </c>
      <c r="BO64" s="166" t="s">
        <v>458</v>
      </c>
      <c r="BP64" s="166">
        <v>25</v>
      </c>
      <c r="BQ64" s="166" t="s">
        <v>453</v>
      </c>
      <c r="BR64" s="166" t="s">
        <v>459</v>
      </c>
      <c r="BS64" s="166" t="s">
        <v>597</v>
      </c>
      <c r="BT64" s="166" t="s">
        <v>455</v>
      </c>
      <c r="BU64" s="166">
        <v>0.67422685185185205</v>
      </c>
      <c r="BV64" s="166">
        <v>20.001000000000001</v>
      </c>
      <c r="BW64" s="166">
        <v>38</v>
      </c>
      <c r="BX64" s="166" t="s">
        <v>456</v>
      </c>
      <c r="BY64" s="166">
        <v>1</v>
      </c>
      <c r="BZ64" s="166">
        <v>64200</v>
      </c>
      <c r="CA64" s="166">
        <v>4700</v>
      </c>
      <c r="CB64" s="166">
        <v>11.3</v>
      </c>
      <c r="CC64" s="166">
        <v>1</v>
      </c>
      <c r="CH64" s="166">
        <v>2.8</v>
      </c>
      <c r="CI64" s="166">
        <v>0.28999999999999998</v>
      </c>
      <c r="CJ64" s="166">
        <v>3910</v>
      </c>
      <c r="CK64" s="166">
        <v>180</v>
      </c>
      <c r="CL64" s="166">
        <v>24.6</v>
      </c>
      <c r="CM64" s="166">
        <v>1.8</v>
      </c>
      <c r="CN64" s="166">
        <v>15260</v>
      </c>
      <c r="CO64" s="166">
        <v>970</v>
      </c>
      <c r="CP64" s="166">
        <v>306</v>
      </c>
      <c r="CQ64" s="166">
        <v>23</v>
      </c>
      <c r="CR64" s="166">
        <v>327</v>
      </c>
      <c r="CS64" s="166">
        <v>29</v>
      </c>
      <c r="CT64" s="166">
        <v>1169</v>
      </c>
      <c r="CU64" s="166">
        <v>95</v>
      </c>
      <c r="CV64" s="166">
        <v>68800</v>
      </c>
      <c r="CW64" s="166">
        <v>6000</v>
      </c>
      <c r="CZ64" s="166">
        <v>132</v>
      </c>
      <c r="DA64" s="166">
        <v>14</v>
      </c>
      <c r="DB64" s="166">
        <v>83.090909090909093</v>
      </c>
      <c r="DC64" s="166">
        <v>7</v>
      </c>
      <c r="DF64" s="166">
        <v>24.3</v>
      </c>
      <c r="DG64" s="166">
        <v>2.2999999999999998</v>
      </c>
      <c r="DH64" s="166">
        <v>2.77</v>
      </c>
      <c r="DI64" s="166">
        <v>0.96</v>
      </c>
      <c r="DJ64" s="166">
        <v>8.7899999999999991</v>
      </c>
      <c r="DK64" s="166">
        <v>0.96</v>
      </c>
      <c r="DL64" s="166">
        <v>320</v>
      </c>
      <c r="DM64" s="166">
        <v>19</v>
      </c>
      <c r="DN64" s="166">
        <v>25.4</v>
      </c>
      <c r="DO64" s="166">
        <v>1.7</v>
      </c>
      <c r="DP64" s="166">
        <v>132.69999999999999</v>
      </c>
      <c r="DQ64" s="166">
        <v>7.4</v>
      </c>
      <c r="DR64" s="166">
        <v>14</v>
      </c>
      <c r="DS64" s="166">
        <v>1.1000000000000001</v>
      </c>
      <c r="DT64" s="166">
        <v>0.92</v>
      </c>
      <c r="DU64" s="166">
        <v>0.34</v>
      </c>
      <c r="DZ64" s="166">
        <v>1.43</v>
      </c>
      <c r="EA64" s="166">
        <v>0.44</v>
      </c>
      <c r="EF64" s="166">
        <v>102.6</v>
      </c>
      <c r="EG64" s="166">
        <v>8.9</v>
      </c>
      <c r="EH64" s="166">
        <v>11.4</v>
      </c>
      <c r="EI64" s="166">
        <v>1.2</v>
      </c>
      <c r="EJ64" s="166">
        <v>28.8</v>
      </c>
      <c r="EK64" s="166">
        <v>1.8</v>
      </c>
      <c r="EL64" s="166">
        <v>4.05</v>
      </c>
      <c r="EM64" s="166">
        <v>0.35</v>
      </c>
      <c r="EN64" s="166">
        <v>18.7</v>
      </c>
      <c r="EO64" s="166">
        <v>1.4</v>
      </c>
      <c r="EP64" s="166">
        <v>5.8</v>
      </c>
      <c r="EQ64" s="166">
        <v>1</v>
      </c>
      <c r="ER64" s="166">
        <v>1.9</v>
      </c>
      <c r="ES64" s="166">
        <v>0.26</v>
      </c>
      <c r="ET64" s="166">
        <v>6</v>
      </c>
      <c r="EU64" s="166">
        <v>1</v>
      </c>
      <c r="EV64" s="166">
        <v>0.8</v>
      </c>
      <c r="EW64" s="166">
        <v>0.15</v>
      </c>
      <c r="EX64" s="166">
        <v>5.22</v>
      </c>
      <c r="EY64" s="166">
        <v>0.67</v>
      </c>
      <c r="EZ64" s="166">
        <v>1.1399999999999999</v>
      </c>
      <c r="FA64" s="166">
        <v>0.17</v>
      </c>
      <c r="FB64" s="166">
        <v>2.4500000000000002</v>
      </c>
      <c r="FC64" s="166">
        <v>0.4</v>
      </c>
      <c r="FD64" s="166">
        <v>0.35099999999999998</v>
      </c>
      <c r="FE64" s="166">
        <v>7.8E-2</v>
      </c>
      <c r="FF64" s="166">
        <v>2.21</v>
      </c>
      <c r="FG64" s="166">
        <v>0.48</v>
      </c>
      <c r="FH64" s="166">
        <v>0.34200000000000003</v>
      </c>
      <c r="FI64" s="166">
        <v>7.0000000000000007E-2</v>
      </c>
      <c r="FJ64" s="166">
        <v>3.86</v>
      </c>
      <c r="FK64" s="166">
        <v>0.68</v>
      </c>
      <c r="FL64" s="166">
        <v>0.88</v>
      </c>
      <c r="FM64" s="166">
        <v>0.16</v>
      </c>
      <c r="FN64" s="166">
        <v>0.31</v>
      </c>
      <c r="FO64" s="166">
        <v>0.1</v>
      </c>
      <c r="FP64" s="166">
        <v>3.6999999999999998E-2</v>
      </c>
      <c r="FQ64" s="166">
        <v>2.7E-2</v>
      </c>
      <c r="FR64" s="166">
        <v>1.1599999999999999</v>
      </c>
      <c r="FS64" s="166">
        <v>0.19</v>
      </c>
      <c r="FV64" s="166">
        <v>0.84</v>
      </c>
      <c r="FW64" s="166">
        <v>0.16</v>
      </c>
      <c r="FX64" s="166">
        <v>0.252</v>
      </c>
      <c r="FY64" s="166">
        <v>7.6999999999999999E-2</v>
      </c>
      <c r="GF64">
        <v>822.01091073742305</v>
      </c>
      <c r="GG64">
        <v>1273.94394419016</v>
      </c>
      <c r="GM64">
        <f t="shared" si="17"/>
        <v>0.8869987849331713</v>
      </c>
      <c r="GN64">
        <f t="shared" si="18"/>
        <v>0.88144557073600704</v>
      </c>
      <c r="GO64" s="309">
        <v>2.6499573279608351</v>
      </c>
      <c r="GP64" s="311">
        <v>4.1503580652179628E-2</v>
      </c>
      <c r="GQ64" s="310">
        <f t="shared" si="19"/>
        <v>1.566198074748509E-2</v>
      </c>
    </row>
    <row r="65" spans="1:199" x14ac:dyDescent="0.35">
      <c r="A65" s="162" t="s">
        <v>598</v>
      </c>
      <c r="B65" s="162" t="s">
        <v>555</v>
      </c>
      <c r="D65" s="154">
        <v>2.3376999999999999</v>
      </c>
      <c r="E65" s="154">
        <v>14.0518</v>
      </c>
      <c r="F65" s="154">
        <v>0.28720000000000001</v>
      </c>
      <c r="G65" s="154">
        <v>12.159599999999999</v>
      </c>
      <c r="H65" s="154">
        <v>0.51029999999999998</v>
      </c>
      <c r="I65" s="154">
        <v>2.6360000000000001</v>
      </c>
      <c r="J65" s="154">
        <v>51.052300000000002</v>
      </c>
      <c r="K65" s="154">
        <v>5.7846000000000002</v>
      </c>
      <c r="L65" s="154">
        <v>9.0357000000000003</v>
      </c>
      <c r="M65" s="154">
        <v>0.22539999999999999</v>
      </c>
      <c r="N65" s="154">
        <v>958.39621999999997</v>
      </c>
      <c r="O65" s="154">
        <v>137</v>
      </c>
      <c r="P65" s="154">
        <v>0.24259526532136899</v>
      </c>
      <c r="Q65" s="154">
        <v>107.22571915701</v>
      </c>
      <c r="R65" s="154">
        <v>345.12095730328599</v>
      </c>
      <c r="T65" s="155">
        <v>12.02</v>
      </c>
      <c r="U65" s="155">
        <v>2.1030000000000002</v>
      </c>
      <c r="V65" s="155">
        <v>12.643000000000001</v>
      </c>
      <c r="W65" s="155">
        <v>0.25800000000000001</v>
      </c>
      <c r="X65" s="155">
        <v>11.013999999999999</v>
      </c>
      <c r="Y65" s="155">
        <v>0.45900000000000002</v>
      </c>
      <c r="Z65" s="155">
        <v>2.3719999999999999</v>
      </c>
      <c r="AA65" s="155">
        <v>50.167999999999999</v>
      </c>
      <c r="AB65" s="155">
        <v>9.0039999999999996</v>
      </c>
      <c r="AC65" s="155">
        <v>11.332000000000001</v>
      </c>
      <c r="AD65" s="155">
        <v>0.25600000000000001</v>
      </c>
      <c r="AE65" s="155">
        <f t="shared" si="13"/>
        <v>855.55813247634342</v>
      </c>
      <c r="AF65" s="155">
        <f t="shared" si="14"/>
        <v>122.29958935904303</v>
      </c>
      <c r="AG65" s="155">
        <f t="shared" si="15"/>
        <v>0.8926977325477593</v>
      </c>
      <c r="AI65" s="157" t="str">
        <f t="shared" si="0"/>
        <v>LLg_LL7_204</v>
      </c>
      <c r="AJ65" s="157">
        <f t="shared" si="1"/>
        <v>50.167999999999999</v>
      </c>
      <c r="AK65" s="157">
        <f t="shared" si="2"/>
        <v>2.3719999999999999</v>
      </c>
      <c r="AL65" s="157">
        <f t="shared" si="3"/>
        <v>12.643000000000001</v>
      </c>
      <c r="AM65" s="157">
        <f t="shared" si="4"/>
        <v>9.632200000000001</v>
      </c>
      <c r="AN65" s="157">
        <f t="shared" si="5"/>
        <v>1.8886664778</v>
      </c>
      <c r="AO65" s="157">
        <f t="shared" si="6"/>
        <v>0.25600000000000001</v>
      </c>
      <c r="AP65" s="157">
        <f t="shared" si="7"/>
        <v>9.0039999999999996</v>
      </c>
      <c r="AQ65" s="157">
        <f t="shared" si="8"/>
        <v>11.013999999999999</v>
      </c>
      <c r="AR65" s="157">
        <f t="shared" si="9"/>
        <v>2.1030000000000002</v>
      </c>
      <c r="AS65" s="157">
        <f t="shared" si="10"/>
        <v>0.45900000000000002</v>
      </c>
      <c r="AT65" s="157">
        <f t="shared" si="11"/>
        <v>0.25800000000000001</v>
      </c>
      <c r="AU65" s="157">
        <v>0.5</v>
      </c>
      <c r="AV65" s="157">
        <f t="shared" si="16"/>
        <v>9.5720156362265676E-3</v>
      </c>
      <c r="AW65" s="157">
        <f t="shared" si="12"/>
        <v>1194.9803999999999</v>
      </c>
      <c r="AX65" s="157">
        <v>170</v>
      </c>
      <c r="AY65" s="157">
        <v>0.27980417584063572</v>
      </c>
      <c r="BA65" s="164">
        <v>43.433549999999997</v>
      </c>
      <c r="BB65" s="164">
        <v>39.597000000000001</v>
      </c>
      <c r="BC65" s="164">
        <v>15.16615</v>
      </c>
      <c r="BD65" s="164">
        <v>4.8099999999999997E-2</v>
      </c>
      <c r="BE65" s="164">
        <v>0.2351</v>
      </c>
      <c r="BF65" s="164">
        <v>0.20695</v>
      </c>
      <c r="BG65" s="164">
        <v>0.32190000000000002</v>
      </c>
      <c r="BL65" s="164">
        <v>99.008700000000005</v>
      </c>
      <c r="BM65" s="164">
        <v>0.83619740074732596</v>
      </c>
      <c r="BO65" s="166" t="s">
        <v>452</v>
      </c>
      <c r="BP65" s="166">
        <v>40</v>
      </c>
      <c r="BQ65" s="166" t="s">
        <v>453</v>
      </c>
      <c r="BR65" s="166">
        <v>11</v>
      </c>
      <c r="BS65" s="166" t="s">
        <v>599</v>
      </c>
      <c r="BT65" s="166" t="s">
        <v>455</v>
      </c>
      <c r="BU65" s="166">
        <v>0.60962997685185205</v>
      </c>
      <c r="BV65" s="166">
        <v>21.224</v>
      </c>
      <c r="BW65" s="166">
        <v>32</v>
      </c>
      <c r="BX65" s="166" t="s">
        <v>456</v>
      </c>
      <c r="BY65" s="166">
        <v>1</v>
      </c>
      <c r="BZ65" s="166">
        <v>262000</v>
      </c>
      <c r="CA65" s="166">
        <v>14000</v>
      </c>
      <c r="CB65" s="166">
        <v>12.2</v>
      </c>
      <c r="CC65" s="166">
        <v>1</v>
      </c>
      <c r="CD65" s="166">
        <v>4.03</v>
      </c>
      <c r="CE65" s="166">
        <v>0.4</v>
      </c>
      <c r="CH65" s="166">
        <v>2.41</v>
      </c>
      <c r="CI65" s="166">
        <v>0.17</v>
      </c>
      <c r="CJ65" s="166">
        <v>3970</v>
      </c>
      <c r="CK65" s="166">
        <v>180</v>
      </c>
      <c r="CL65" s="166">
        <v>26.7</v>
      </c>
      <c r="CM65" s="166">
        <v>1</v>
      </c>
      <c r="CN65" s="166">
        <v>13500</v>
      </c>
      <c r="CO65" s="166">
        <v>530</v>
      </c>
      <c r="CP65" s="166">
        <v>286</v>
      </c>
      <c r="CQ65" s="166">
        <v>17</v>
      </c>
      <c r="CR65" s="166">
        <v>300</v>
      </c>
      <c r="CS65" s="166">
        <v>19</v>
      </c>
      <c r="CT65" s="166">
        <v>1030</v>
      </c>
      <c r="CU65" s="166">
        <v>67</v>
      </c>
      <c r="CV65" s="166">
        <v>69900</v>
      </c>
      <c r="CW65" s="166">
        <v>4800</v>
      </c>
      <c r="CX65" s="166">
        <v>37.200000000000003</v>
      </c>
      <c r="CY65" s="166">
        <v>2.4</v>
      </c>
      <c r="CZ65" s="166">
        <v>102.9</v>
      </c>
      <c r="DA65" s="166">
        <v>4.8</v>
      </c>
      <c r="DB65" s="166">
        <v>66.3</v>
      </c>
      <c r="DC65" s="166">
        <v>4.3</v>
      </c>
      <c r="DD65" s="166">
        <v>111</v>
      </c>
      <c r="DE65" s="166">
        <v>5.5</v>
      </c>
      <c r="DF65" s="166">
        <v>21.7</v>
      </c>
      <c r="DG65" s="166">
        <v>1.6</v>
      </c>
      <c r="DH65" s="166">
        <v>1.83</v>
      </c>
      <c r="DI65" s="166">
        <v>0.32</v>
      </c>
      <c r="DJ65" s="166">
        <v>9.67</v>
      </c>
      <c r="DK65" s="166">
        <v>0.68</v>
      </c>
      <c r="DL65" s="166">
        <v>352</v>
      </c>
      <c r="DM65" s="166">
        <v>14</v>
      </c>
      <c r="DN65" s="166">
        <v>23.3</v>
      </c>
      <c r="DO65" s="166">
        <v>1.2</v>
      </c>
      <c r="DP65" s="166">
        <v>132.9</v>
      </c>
      <c r="DQ65" s="166">
        <v>9.4</v>
      </c>
      <c r="DR65" s="166">
        <v>13.03</v>
      </c>
      <c r="DS65" s="166">
        <v>0.81</v>
      </c>
      <c r="DT65" s="166">
        <v>0.82</v>
      </c>
      <c r="DU65" s="166">
        <v>0.22</v>
      </c>
      <c r="DV65" s="166">
        <v>0.2</v>
      </c>
      <c r="DW65" s="166">
        <v>0.17</v>
      </c>
      <c r="DX65" s="166">
        <v>0.11700000000000001</v>
      </c>
      <c r="DY65" s="166">
        <v>3.6999999999999998E-2</v>
      </c>
      <c r="DZ65" s="166">
        <v>1.61</v>
      </c>
      <c r="EA65" s="166">
        <v>0.22</v>
      </c>
      <c r="EB65" s="166">
        <v>8.5000000000000006E-2</v>
      </c>
      <c r="EC65" s="166">
        <v>5.8999999999999997E-2</v>
      </c>
      <c r="ED65" s="166">
        <v>0.14000000000000001</v>
      </c>
      <c r="EE65" s="166">
        <v>3.3000000000000002E-2</v>
      </c>
      <c r="EF65" s="166">
        <v>117.5</v>
      </c>
      <c r="EG65" s="166">
        <v>8.5</v>
      </c>
      <c r="EH65" s="166">
        <v>11.92</v>
      </c>
      <c r="EI65" s="166">
        <v>0.65</v>
      </c>
      <c r="EJ65" s="166">
        <v>29.4</v>
      </c>
      <c r="EK65" s="166">
        <v>1.3</v>
      </c>
      <c r="EL65" s="166">
        <v>4.17</v>
      </c>
      <c r="EM65" s="166">
        <v>0.28000000000000003</v>
      </c>
      <c r="EN65" s="166">
        <v>21.3</v>
      </c>
      <c r="EO65" s="166">
        <v>1.5</v>
      </c>
      <c r="EP65" s="166">
        <v>5.18</v>
      </c>
      <c r="EQ65" s="166">
        <v>0.68</v>
      </c>
      <c r="ER65" s="166">
        <v>1.92</v>
      </c>
      <c r="ES65" s="166">
        <v>0.22</v>
      </c>
      <c r="ET65" s="166">
        <v>5.52</v>
      </c>
      <c r="EU65" s="166">
        <v>0.64</v>
      </c>
      <c r="EV65" s="166">
        <v>0.872</v>
      </c>
      <c r="EW65" s="166">
        <v>9.5000000000000001E-2</v>
      </c>
      <c r="EX65" s="166">
        <v>5.08</v>
      </c>
      <c r="EY65" s="166">
        <v>0.47</v>
      </c>
      <c r="EZ65" s="166">
        <v>0.9</v>
      </c>
      <c r="FA65" s="166">
        <v>0.11</v>
      </c>
      <c r="FB65" s="166">
        <v>2.37</v>
      </c>
      <c r="FC65" s="166">
        <v>0.27</v>
      </c>
      <c r="FD65" s="166">
        <v>0.39800000000000002</v>
      </c>
      <c r="FE65" s="166">
        <v>6.2E-2</v>
      </c>
      <c r="FF65" s="166">
        <v>1.82</v>
      </c>
      <c r="FG65" s="166">
        <v>0.25</v>
      </c>
      <c r="FH65" s="166">
        <v>0.317</v>
      </c>
      <c r="FI65" s="166">
        <v>7.0000000000000007E-2</v>
      </c>
      <c r="FJ65" s="166">
        <v>3.54</v>
      </c>
      <c r="FK65" s="166">
        <v>0.55000000000000004</v>
      </c>
      <c r="FL65" s="166">
        <v>0.755</v>
      </c>
      <c r="FM65" s="166">
        <v>7.8E-2</v>
      </c>
      <c r="FN65" s="166">
        <v>0.221</v>
      </c>
      <c r="FO65" s="166">
        <v>8.6999999999999994E-2</v>
      </c>
      <c r="FP65" s="166">
        <v>3.5000000000000003E-2</v>
      </c>
      <c r="FQ65" s="166">
        <v>1.7000000000000001E-2</v>
      </c>
      <c r="FR65" s="166">
        <v>1.06</v>
      </c>
      <c r="FS65" s="166">
        <v>0.11</v>
      </c>
      <c r="FT65" s="166">
        <v>5.0999999999999997E-2</v>
      </c>
      <c r="FU65" s="166">
        <v>0.03</v>
      </c>
      <c r="FV65" s="166">
        <v>0.94</v>
      </c>
      <c r="FW65" s="166">
        <v>0.12</v>
      </c>
      <c r="FX65" s="166">
        <v>0.34899999999999998</v>
      </c>
      <c r="FY65" s="166">
        <v>7.8E-2</v>
      </c>
      <c r="FZ65">
        <v>0.124651212655001</v>
      </c>
      <c r="GA65">
        <v>1.90201042453809E-3</v>
      </c>
      <c r="GB65">
        <v>627.66344009756904</v>
      </c>
      <c r="GC65">
        <v>1</v>
      </c>
      <c r="GD65">
        <v>1031.8786955204</v>
      </c>
      <c r="GE65">
        <v>237.37090098235299</v>
      </c>
      <c r="GF65">
        <v>908.17658883723095</v>
      </c>
      <c r="GG65">
        <v>1325.0927883690599</v>
      </c>
      <c r="GM65">
        <f t="shared" si="17"/>
        <v>0.89947089947089953</v>
      </c>
      <c r="GN65">
        <f t="shared" si="18"/>
        <v>0.8926977325477593</v>
      </c>
      <c r="GO65" s="309">
        <v>2.6648193463148631</v>
      </c>
      <c r="GP65" s="311">
        <v>4.22021613538529E-2</v>
      </c>
      <c r="GQ65" s="310">
        <f t="shared" si="19"/>
        <v>1.5836781360887973E-2</v>
      </c>
    </row>
    <row r="66" spans="1:199" x14ac:dyDescent="0.35">
      <c r="A66" s="162" t="s">
        <v>600</v>
      </c>
      <c r="B66" s="162" t="s">
        <v>555</v>
      </c>
      <c r="D66" s="154">
        <v>2.8153000000000001</v>
      </c>
      <c r="E66" s="154">
        <v>13.799899999999999</v>
      </c>
      <c r="F66" s="154">
        <v>0.30030000000000001</v>
      </c>
      <c r="G66" s="154">
        <v>10.844799999999999</v>
      </c>
      <c r="H66" s="154">
        <v>0.41889999999999999</v>
      </c>
      <c r="I66" s="154">
        <v>2.6404000000000001</v>
      </c>
      <c r="J66" s="154">
        <v>51.143900000000002</v>
      </c>
      <c r="K66" s="154">
        <v>6.0808</v>
      </c>
      <c r="L66" s="154">
        <v>9.7848000000000006</v>
      </c>
      <c r="M66" s="154">
        <v>9.4600000000000004E-2</v>
      </c>
      <c r="N66" s="154">
        <v>1177.1007360000001</v>
      </c>
      <c r="O66" s="154">
        <v>141</v>
      </c>
      <c r="P66" s="154">
        <v>0.23221179536881001</v>
      </c>
      <c r="Q66" s="154">
        <v>136.213829435609</v>
      </c>
      <c r="R66" s="154">
        <v>511.13386601250801</v>
      </c>
      <c r="T66" s="155">
        <v>8.26</v>
      </c>
      <c r="U66" s="155">
        <v>2.633</v>
      </c>
      <c r="V66" s="155">
        <v>12.907</v>
      </c>
      <c r="W66" s="155">
        <v>0.28100000000000003</v>
      </c>
      <c r="X66" s="155">
        <v>10.193</v>
      </c>
      <c r="Y66" s="155">
        <v>0.39200000000000002</v>
      </c>
      <c r="Z66" s="155">
        <v>2.4700000000000002</v>
      </c>
      <c r="AA66" s="155">
        <v>50.838000000000001</v>
      </c>
      <c r="AB66" s="155">
        <v>8.4309999999999992</v>
      </c>
      <c r="AC66" s="155">
        <v>11.337999999999999</v>
      </c>
      <c r="AD66" s="155">
        <v>0.129</v>
      </c>
      <c r="AE66" s="155">
        <f t="shared" si="13"/>
        <v>1087.2905375946796</v>
      </c>
      <c r="AF66" s="155">
        <f t="shared" si="14"/>
        <v>130.24200997598373</v>
      </c>
      <c r="AG66" s="155">
        <f t="shared" si="15"/>
        <v>0.92370219841123224</v>
      </c>
      <c r="AI66" s="157" t="str">
        <f t="shared" ref="AI66:AI129" si="20">A66</f>
        <v>LLg_LL7_106b</v>
      </c>
      <c r="AJ66" s="157">
        <f t="shared" ref="AJ66:AJ129" si="21">AA66</f>
        <v>50.838000000000001</v>
      </c>
      <c r="AK66" s="157">
        <f t="shared" ref="AK66:AK129" si="22">Z66</f>
        <v>2.4700000000000002</v>
      </c>
      <c r="AL66" s="157">
        <f t="shared" ref="AL66:AL129" si="23">V66</f>
        <v>12.907</v>
      </c>
      <c r="AM66" s="157">
        <f t="shared" ref="AM66:AM129" si="24">AC66*0.85</f>
        <v>9.6372999999999998</v>
      </c>
      <c r="AN66" s="157">
        <f t="shared" ref="AN66:AN129" si="25">AC66*0.15*1.111111</f>
        <v>1.8896664776999998</v>
      </c>
      <c r="AO66" s="157">
        <f t="shared" ref="AO66:AO129" si="26">AD66</f>
        <v>0.129</v>
      </c>
      <c r="AP66" s="157">
        <f t="shared" ref="AP66:AP129" si="27">AB66</f>
        <v>8.4309999999999992</v>
      </c>
      <c r="AQ66" s="157">
        <f t="shared" ref="AQ66:AQ129" si="28">X66</f>
        <v>10.193</v>
      </c>
      <c r="AR66" s="157">
        <f t="shared" ref="AR66:AR129" si="29">U66</f>
        <v>2.633</v>
      </c>
      <c r="AS66" s="157">
        <f t="shared" ref="AS66:AS129" si="30">Y66</f>
        <v>0.39200000000000002</v>
      </c>
      <c r="AT66" s="157">
        <f t="shared" ref="AT66:AT129" si="31">W66</f>
        <v>0.28100000000000003</v>
      </c>
      <c r="AU66" s="157">
        <v>0.5</v>
      </c>
      <c r="AV66" s="157">
        <f t="shared" si="16"/>
        <v>1.2582101370368465E-2</v>
      </c>
      <c r="AW66" s="157">
        <f t="shared" ref="AW66:AW129" si="32">20.1*AB66+1014</f>
        <v>1183.4630999999999</v>
      </c>
      <c r="AX66" s="157">
        <v>210</v>
      </c>
      <c r="AY66" s="157">
        <v>0.22339777145926279</v>
      </c>
      <c r="BA66" s="164">
        <v>43.262349999999998</v>
      </c>
      <c r="BB66" s="164">
        <v>39.555549999999997</v>
      </c>
      <c r="BC66" s="164">
        <v>16.13655</v>
      </c>
      <c r="BD66" s="164">
        <v>3.0550000000000001E-2</v>
      </c>
      <c r="BE66" s="164">
        <v>0.24024999999999999</v>
      </c>
      <c r="BF66" s="164">
        <v>0.2324</v>
      </c>
      <c r="BG66" s="164">
        <v>0.32479999999999998</v>
      </c>
      <c r="BL66" s="164">
        <v>99.782399999999996</v>
      </c>
      <c r="BM66" s="164">
        <v>0.82695982390239098</v>
      </c>
      <c r="BO66" s="166" t="s">
        <v>463</v>
      </c>
      <c r="BP66" s="166">
        <v>50</v>
      </c>
      <c r="BQ66" s="166" t="s">
        <v>464</v>
      </c>
      <c r="BR66" s="166">
        <v>11</v>
      </c>
      <c r="BS66" s="166" t="s">
        <v>601</v>
      </c>
      <c r="BT66" s="166" t="s">
        <v>455</v>
      </c>
      <c r="BU66" s="166">
        <v>0.537746296296296</v>
      </c>
      <c r="BV66" s="166">
        <v>21.744</v>
      </c>
      <c r="BW66" s="166">
        <v>34</v>
      </c>
      <c r="BX66" s="166" t="s">
        <v>456</v>
      </c>
      <c r="BY66" s="166">
        <v>1</v>
      </c>
      <c r="BZ66" s="166">
        <v>8410000</v>
      </c>
      <c r="CA66" s="166">
        <v>520000</v>
      </c>
      <c r="CB66" s="166">
        <v>51.1</v>
      </c>
      <c r="CC66" s="166">
        <v>1</v>
      </c>
      <c r="CD66" s="166">
        <v>6.4</v>
      </c>
      <c r="CE66" s="166">
        <v>0.65</v>
      </c>
      <c r="CF66" s="166">
        <v>1.01</v>
      </c>
      <c r="CG66" s="166">
        <v>0.4</v>
      </c>
      <c r="CH66" s="166">
        <v>3</v>
      </c>
      <c r="CI66" s="166">
        <v>0.16</v>
      </c>
      <c r="CJ66" s="166">
        <v>3750</v>
      </c>
      <c r="CK66" s="166">
        <v>120</v>
      </c>
      <c r="CL66" s="166">
        <v>28.5</v>
      </c>
      <c r="CM66" s="166">
        <v>2.2999999999999998</v>
      </c>
      <c r="CN66" s="166">
        <v>15880</v>
      </c>
      <c r="CO66" s="166">
        <v>700</v>
      </c>
      <c r="CP66" s="166">
        <v>334</v>
      </c>
      <c r="CQ66" s="166">
        <v>32</v>
      </c>
      <c r="CR66" s="166">
        <v>227</v>
      </c>
      <c r="CS66" s="166">
        <v>21</v>
      </c>
      <c r="CT66" s="166">
        <v>1173</v>
      </c>
      <c r="CU66" s="166">
        <v>94</v>
      </c>
      <c r="CV66" s="166">
        <v>77000</v>
      </c>
      <c r="CW66" s="166">
        <v>6200</v>
      </c>
      <c r="CX66" s="166">
        <v>33.5</v>
      </c>
      <c r="CY66" s="166">
        <v>2</v>
      </c>
      <c r="CZ66" s="166">
        <v>107.7</v>
      </c>
      <c r="DA66" s="166">
        <v>6.6</v>
      </c>
      <c r="DB66" s="166">
        <v>44.9</v>
      </c>
      <c r="DC66" s="166">
        <v>3</v>
      </c>
      <c r="DD66" s="166">
        <v>113.9</v>
      </c>
      <c r="DE66" s="166">
        <v>6.6</v>
      </c>
      <c r="DF66" s="166">
        <v>24.3</v>
      </c>
      <c r="DG66" s="166">
        <v>1.6</v>
      </c>
      <c r="DH66" s="166">
        <v>1.81</v>
      </c>
      <c r="DI66" s="166">
        <v>0.3</v>
      </c>
      <c r="DJ66" s="166">
        <v>7.74</v>
      </c>
      <c r="DK66" s="166">
        <v>0.79</v>
      </c>
      <c r="DL66" s="166">
        <v>325</v>
      </c>
      <c r="DM66" s="166">
        <v>30</v>
      </c>
      <c r="DN66" s="166">
        <v>28.7</v>
      </c>
      <c r="DO66" s="166">
        <v>2.8</v>
      </c>
      <c r="DP66" s="166">
        <v>136</v>
      </c>
      <c r="DQ66" s="166">
        <v>14</v>
      </c>
      <c r="DR66" s="166">
        <v>13.2</v>
      </c>
      <c r="DS66" s="166">
        <v>1.2</v>
      </c>
      <c r="DT66" s="166">
        <v>0.68</v>
      </c>
      <c r="DU66" s="166">
        <v>0.13</v>
      </c>
      <c r="DV66" s="166">
        <v>0.18</v>
      </c>
      <c r="DW66" s="166">
        <v>0.12</v>
      </c>
      <c r="DX66" s="166">
        <v>0.14599999999999999</v>
      </c>
      <c r="DY66" s="166">
        <v>3.6999999999999998E-2</v>
      </c>
      <c r="DZ66" s="166">
        <v>1.57</v>
      </c>
      <c r="EA66" s="166">
        <v>0.13</v>
      </c>
      <c r="EB66" s="166">
        <v>4.1000000000000002E-2</v>
      </c>
      <c r="EC66" s="166">
        <v>2.1000000000000001E-2</v>
      </c>
      <c r="ED66" s="166">
        <v>8.8999999999999996E-2</v>
      </c>
      <c r="EE66" s="166">
        <v>1.2999999999999999E-2</v>
      </c>
      <c r="EF66" s="166">
        <v>97.1</v>
      </c>
      <c r="EG66" s="166">
        <v>7.4</v>
      </c>
      <c r="EH66" s="166">
        <v>10.5</v>
      </c>
      <c r="EI66" s="166">
        <v>0.52</v>
      </c>
      <c r="EJ66" s="166">
        <v>26.24</v>
      </c>
      <c r="EK66" s="166">
        <v>0.95</v>
      </c>
      <c r="EL66" s="166">
        <v>3.95</v>
      </c>
      <c r="EM66" s="166">
        <v>0.23</v>
      </c>
      <c r="EN66" s="166">
        <v>18.899999999999999</v>
      </c>
      <c r="EO66" s="166">
        <v>1.7</v>
      </c>
      <c r="EP66" s="166">
        <v>6.26</v>
      </c>
      <c r="EQ66" s="166">
        <v>0.85</v>
      </c>
      <c r="ER66" s="166">
        <v>2.2999999999999998</v>
      </c>
      <c r="ES66" s="166">
        <v>0.28999999999999998</v>
      </c>
      <c r="ET66" s="166">
        <v>6.87</v>
      </c>
      <c r="EU66" s="166">
        <v>0.77</v>
      </c>
      <c r="EV66" s="166">
        <v>1.1100000000000001</v>
      </c>
      <c r="EW66" s="166">
        <v>0.11</v>
      </c>
      <c r="EX66" s="166">
        <v>6.13</v>
      </c>
      <c r="EY66" s="166">
        <v>0.44</v>
      </c>
      <c r="EZ66" s="166">
        <v>1.1599999999999999</v>
      </c>
      <c r="FA66" s="166">
        <v>0.1</v>
      </c>
      <c r="FB66" s="166">
        <v>2.97</v>
      </c>
      <c r="FC66" s="166">
        <v>0.27</v>
      </c>
      <c r="FD66" s="166">
        <v>0.38</v>
      </c>
      <c r="FE66" s="166">
        <v>4.5999999999999999E-2</v>
      </c>
      <c r="FF66" s="166">
        <v>2.67</v>
      </c>
      <c r="FG66" s="166">
        <v>0.39</v>
      </c>
      <c r="FH66" s="166">
        <v>0.36299999999999999</v>
      </c>
      <c r="FI66" s="166">
        <v>5.8000000000000003E-2</v>
      </c>
      <c r="FJ66" s="166">
        <v>3.68</v>
      </c>
      <c r="FK66" s="166">
        <v>0.42</v>
      </c>
      <c r="FL66" s="166">
        <v>0.79300000000000004</v>
      </c>
      <c r="FM66" s="166">
        <v>7.3999999999999996E-2</v>
      </c>
      <c r="FN66" s="166">
        <v>0.161</v>
      </c>
      <c r="FO66" s="166">
        <v>4.9000000000000002E-2</v>
      </c>
      <c r="FP66" s="166">
        <v>1.5299999999999999E-2</v>
      </c>
      <c r="FQ66" s="166">
        <v>8.3999999999999995E-3</v>
      </c>
      <c r="FR66" s="166">
        <v>0.83</v>
      </c>
      <c r="FS66" s="166">
        <v>0.11</v>
      </c>
      <c r="FT66" s="166">
        <v>3.5000000000000003E-2</v>
      </c>
      <c r="FU66" s="166">
        <v>3.1E-2</v>
      </c>
      <c r="FV66" s="166">
        <v>0.76600000000000001</v>
      </c>
      <c r="FW66" s="166">
        <v>7.4999999999999997E-2</v>
      </c>
      <c r="FX66" s="166">
        <v>0.30199999999999999</v>
      </c>
      <c r="FY66" s="166">
        <v>4.8000000000000001E-2</v>
      </c>
      <c r="FZ66">
        <v>0.15217855746082401</v>
      </c>
      <c r="GA66">
        <v>2.3197055993257102E-3</v>
      </c>
      <c r="GB66">
        <v>765.50284777748504</v>
      </c>
      <c r="GC66">
        <v>0</v>
      </c>
      <c r="GD66">
        <v>1258.48668174618</v>
      </c>
      <c r="GE66">
        <v>289.49925879584902</v>
      </c>
      <c r="GF66">
        <v>915.69914382587297</v>
      </c>
      <c r="GG66">
        <v>1198.9374550293101</v>
      </c>
      <c r="GM66">
        <f t="shared" si="17"/>
        <v>0.93578419670565771</v>
      </c>
      <c r="GN66">
        <f t="shared" si="18"/>
        <v>0.92370219841123224</v>
      </c>
      <c r="GO66" s="309">
        <v>2.6666381530522809</v>
      </c>
      <c r="GP66" s="311">
        <v>4.154628481206734E-2</v>
      </c>
      <c r="GQ66" s="310">
        <f t="shared" si="19"/>
        <v>1.5580023395567461E-2</v>
      </c>
    </row>
    <row r="67" spans="1:199" x14ac:dyDescent="0.35">
      <c r="A67" s="162" t="s">
        <v>602</v>
      </c>
      <c r="B67" s="162" t="s">
        <v>546</v>
      </c>
      <c r="D67" s="154">
        <v>2.4308999999999998</v>
      </c>
      <c r="E67" s="154">
        <v>14.586399999999999</v>
      </c>
      <c r="F67" s="154">
        <v>0.45679999999999998</v>
      </c>
      <c r="G67" s="154">
        <v>12.0678</v>
      </c>
      <c r="H67" s="154">
        <v>0.53449999999999998</v>
      </c>
      <c r="I67" s="154">
        <v>2.415</v>
      </c>
      <c r="J67" s="154">
        <v>49.853900000000003</v>
      </c>
      <c r="K67" s="154">
        <v>6.1348000000000003</v>
      </c>
      <c r="L67" s="154">
        <v>9.5128000000000004</v>
      </c>
      <c r="M67" s="154">
        <v>0.15140000000000001</v>
      </c>
      <c r="N67" s="154">
        <v>988.92476799999997</v>
      </c>
      <c r="O67" s="154">
        <v>157</v>
      </c>
      <c r="P67" s="154">
        <v>0.23855677748326601</v>
      </c>
      <c r="Q67" s="154">
        <v>173.226937044604</v>
      </c>
      <c r="R67" s="154">
        <v>398.40042620105299</v>
      </c>
      <c r="T67" s="155">
        <v>9.8699999999999992</v>
      </c>
      <c r="U67" s="155">
        <v>2.2320000000000002</v>
      </c>
      <c r="V67" s="155">
        <v>13.395</v>
      </c>
      <c r="W67" s="155">
        <v>0.41899999999999998</v>
      </c>
      <c r="X67" s="155">
        <v>11.143000000000001</v>
      </c>
      <c r="Y67" s="155">
        <v>0.49099999999999999</v>
      </c>
      <c r="Z67" s="155">
        <v>2.218</v>
      </c>
      <c r="AA67" s="155">
        <v>49.329000000000001</v>
      </c>
      <c r="AB67" s="155">
        <v>8.8659999999999997</v>
      </c>
      <c r="AC67" s="155">
        <v>11.332000000000001</v>
      </c>
      <c r="AD67" s="155">
        <v>0.184</v>
      </c>
      <c r="AE67" s="155">
        <f t="shared" ref="AE67:AE130" si="33">N67*AG67</f>
        <v>900.08625466460364</v>
      </c>
      <c r="AF67" s="155">
        <f t="shared" ref="AF67:AF130" si="34">O67*AG67</f>
        <v>142.89614999544918</v>
      </c>
      <c r="AG67" s="155">
        <f t="shared" ref="AG67:AG130" si="35">1/(1+T67/100)</f>
        <v>0.91016656048056799</v>
      </c>
      <c r="AI67" s="157" t="str">
        <f t="shared" si="20"/>
        <v>LLg_LL8_3001</v>
      </c>
      <c r="AJ67" s="157">
        <f t="shared" si="21"/>
        <v>49.329000000000001</v>
      </c>
      <c r="AK67" s="157">
        <f t="shared" si="22"/>
        <v>2.218</v>
      </c>
      <c r="AL67" s="157">
        <f t="shared" si="23"/>
        <v>13.395</v>
      </c>
      <c r="AM67" s="157">
        <f t="shared" si="24"/>
        <v>9.632200000000001</v>
      </c>
      <c r="AN67" s="157">
        <f t="shared" si="25"/>
        <v>1.8886664778</v>
      </c>
      <c r="AO67" s="157">
        <f t="shared" si="26"/>
        <v>0.184</v>
      </c>
      <c r="AP67" s="157">
        <f t="shared" si="27"/>
        <v>8.8659999999999997</v>
      </c>
      <c r="AQ67" s="157">
        <f t="shared" si="28"/>
        <v>11.143000000000001</v>
      </c>
      <c r="AR67" s="157">
        <f t="shared" si="29"/>
        <v>2.2320000000000002</v>
      </c>
      <c r="AS67" s="157">
        <f t="shared" si="30"/>
        <v>0.49099999999999999</v>
      </c>
      <c r="AT67" s="157">
        <f t="shared" si="31"/>
        <v>0.41899999999999998</v>
      </c>
      <c r="AU67" s="157">
        <v>0.5</v>
      </c>
      <c r="AV67" s="157">
        <f t="shared" ref="AV67:AV130" si="36">Q67*AG67/10^4</f>
        <v>1.576653654724711E-2</v>
      </c>
      <c r="AW67" s="157">
        <f t="shared" si="32"/>
        <v>1192.2066</v>
      </c>
      <c r="AX67" s="157">
        <v>270</v>
      </c>
      <c r="AY67" s="157">
        <v>0.18393822601614429</v>
      </c>
      <c r="BA67" s="164">
        <v>43.501199999999997</v>
      </c>
      <c r="BB67" s="164">
        <v>39.705449999999999</v>
      </c>
      <c r="BC67" s="164">
        <v>15.244999999999999</v>
      </c>
      <c r="BD67" s="164">
        <v>4.725E-2</v>
      </c>
      <c r="BE67" s="164">
        <v>0.28625</v>
      </c>
      <c r="BF67" s="164">
        <v>0.20924999999999999</v>
      </c>
      <c r="BG67" s="164">
        <v>0.32640000000000002</v>
      </c>
      <c r="BL67" s="164">
        <v>99.320750000000004</v>
      </c>
      <c r="BM67" s="164">
        <v>0.83569968819454998</v>
      </c>
      <c r="BO67" s="166" t="s">
        <v>463</v>
      </c>
      <c r="BP67" s="166">
        <v>50</v>
      </c>
      <c r="BQ67" s="166" t="s">
        <v>464</v>
      </c>
      <c r="BR67" s="166">
        <v>12</v>
      </c>
      <c r="BS67" s="166" t="s">
        <v>603</v>
      </c>
      <c r="BT67" s="166" t="s">
        <v>455</v>
      </c>
      <c r="BU67" s="166">
        <v>0.53906736111111098</v>
      </c>
      <c r="BV67" s="166">
        <v>21.975999999999999</v>
      </c>
      <c r="BW67" s="166">
        <v>34</v>
      </c>
      <c r="BX67" s="166" t="s">
        <v>456</v>
      </c>
      <c r="BY67" s="166">
        <v>1</v>
      </c>
      <c r="BZ67" s="166">
        <v>8140000</v>
      </c>
      <c r="CA67" s="166">
        <v>770000</v>
      </c>
      <c r="CB67" s="166">
        <v>49.9</v>
      </c>
      <c r="CC67" s="166">
        <v>1</v>
      </c>
      <c r="CD67" s="166">
        <v>4.92</v>
      </c>
      <c r="CE67" s="166">
        <v>0.47</v>
      </c>
      <c r="CF67" s="166">
        <v>1.03</v>
      </c>
      <c r="CG67" s="166">
        <v>0.33</v>
      </c>
      <c r="CH67" s="166">
        <v>2.6</v>
      </c>
      <c r="CI67" s="166">
        <v>0.28000000000000003</v>
      </c>
      <c r="CJ67" s="166">
        <v>4130</v>
      </c>
      <c r="CK67" s="166">
        <v>170</v>
      </c>
      <c r="CL67" s="166">
        <v>31.5</v>
      </c>
      <c r="CM67" s="166">
        <v>3.8</v>
      </c>
      <c r="CN67" s="166">
        <v>14470</v>
      </c>
      <c r="CO67" s="166">
        <v>630</v>
      </c>
      <c r="CP67" s="166">
        <v>342</v>
      </c>
      <c r="CQ67" s="166">
        <v>37</v>
      </c>
      <c r="CR67" s="166">
        <v>279</v>
      </c>
      <c r="CS67" s="166">
        <v>24</v>
      </c>
      <c r="CT67" s="166">
        <v>1158</v>
      </c>
      <c r="CU67" s="166">
        <v>74</v>
      </c>
      <c r="CV67" s="166">
        <v>76400</v>
      </c>
      <c r="CW67" s="166">
        <v>4600</v>
      </c>
      <c r="CX67" s="166">
        <v>37.6</v>
      </c>
      <c r="CY67" s="166">
        <v>2.2000000000000002</v>
      </c>
      <c r="CZ67" s="166">
        <v>110.8</v>
      </c>
      <c r="DA67" s="166">
        <v>6.6</v>
      </c>
      <c r="DB67" s="166">
        <v>130.80000000000001</v>
      </c>
      <c r="DC67" s="166">
        <v>7.1</v>
      </c>
      <c r="DD67" s="166">
        <v>99.7</v>
      </c>
      <c r="DE67" s="166">
        <v>6.3</v>
      </c>
      <c r="DF67" s="166">
        <v>21.5</v>
      </c>
      <c r="DG67" s="166">
        <v>1.7</v>
      </c>
      <c r="DH67" s="166">
        <v>1.75</v>
      </c>
      <c r="DI67" s="166">
        <v>0.36</v>
      </c>
      <c r="DJ67" s="166">
        <v>9.14</v>
      </c>
      <c r="DK67" s="166">
        <v>0.98</v>
      </c>
      <c r="DL67" s="166">
        <v>372</v>
      </c>
      <c r="DM67" s="166">
        <v>41</v>
      </c>
      <c r="DN67" s="166">
        <v>24</v>
      </c>
      <c r="DO67" s="166">
        <v>2.7</v>
      </c>
      <c r="DP67" s="166">
        <v>148</v>
      </c>
      <c r="DQ67" s="166">
        <v>15</v>
      </c>
      <c r="DR67" s="166">
        <v>14.3</v>
      </c>
      <c r="DS67" s="166">
        <v>1.2</v>
      </c>
      <c r="DT67" s="166">
        <v>0.92</v>
      </c>
      <c r="DU67" s="166">
        <v>0.27</v>
      </c>
      <c r="DV67" s="166">
        <v>0.106</v>
      </c>
      <c r="DW67" s="166">
        <v>7.8E-2</v>
      </c>
      <c r="DX67" s="166">
        <v>0.112</v>
      </c>
      <c r="DY67" s="166">
        <v>2.8000000000000001E-2</v>
      </c>
      <c r="DZ67" s="166">
        <v>1.58</v>
      </c>
      <c r="EA67" s="166">
        <v>0.22</v>
      </c>
      <c r="EB67" s="166">
        <v>0.10199999999999999</v>
      </c>
      <c r="EC67" s="166">
        <v>5.1999999999999998E-2</v>
      </c>
      <c r="ED67" s="166">
        <v>9.4E-2</v>
      </c>
      <c r="EE67" s="166">
        <v>2.5999999999999999E-2</v>
      </c>
      <c r="EF67" s="166">
        <v>114.5</v>
      </c>
      <c r="EG67" s="166">
        <v>6.4</v>
      </c>
      <c r="EH67" s="166">
        <v>12.74</v>
      </c>
      <c r="EI67" s="166">
        <v>0.59</v>
      </c>
      <c r="EJ67" s="166">
        <v>31.3</v>
      </c>
      <c r="EK67" s="166">
        <v>1.7</v>
      </c>
      <c r="EL67" s="166">
        <v>4.72</v>
      </c>
      <c r="EM67" s="166">
        <v>0.38</v>
      </c>
      <c r="EN67" s="166">
        <v>22.2</v>
      </c>
      <c r="EO67" s="166">
        <v>2.2000000000000002</v>
      </c>
      <c r="EP67" s="166">
        <v>5.83</v>
      </c>
      <c r="EQ67" s="166">
        <v>0.69</v>
      </c>
      <c r="ER67" s="166">
        <v>2.0099999999999998</v>
      </c>
      <c r="ES67" s="166">
        <v>0.26</v>
      </c>
      <c r="ET67" s="166">
        <v>5.35</v>
      </c>
      <c r="EU67" s="166">
        <v>0.59</v>
      </c>
      <c r="EV67" s="166">
        <v>0.80700000000000005</v>
      </c>
      <c r="EW67" s="166">
        <v>8.1000000000000003E-2</v>
      </c>
      <c r="EX67" s="166">
        <v>4.9400000000000004</v>
      </c>
      <c r="EY67" s="166">
        <v>0.41</v>
      </c>
      <c r="EZ67" s="166">
        <v>0.90900000000000003</v>
      </c>
      <c r="FA67" s="166">
        <v>9.6000000000000002E-2</v>
      </c>
      <c r="FB67" s="166">
        <v>2.5</v>
      </c>
      <c r="FC67" s="166">
        <v>0.25</v>
      </c>
      <c r="FD67" s="166">
        <v>0.34899999999999998</v>
      </c>
      <c r="FE67" s="166">
        <v>5.8999999999999997E-2</v>
      </c>
      <c r="FF67" s="166">
        <v>2.04</v>
      </c>
      <c r="FG67" s="166">
        <v>0.33</v>
      </c>
      <c r="FH67" s="166">
        <v>0.29799999999999999</v>
      </c>
      <c r="FI67" s="166">
        <v>4.5999999999999999E-2</v>
      </c>
      <c r="FJ67" s="166">
        <v>3.92</v>
      </c>
      <c r="FK67" s="166">
        <v>0.46</v>
      </c>
      <c r="FL67" s="166">
        <v>0.94099999999999995</v>
      </c>
      <c r="FM67" s="166">
        <v>9.0999999999999998E-2</v>
      </c>
      <c r="FN67" s="166">
        <v>0.14299999999999999</v>
      </c>
      <c r="FO67" s="166">
        <v>0.04</v>
      </c>
      <c r="FP67" s="166">
        <v>3.9E-2</v>
      </c>
      <c r="FQ67" s="166">
        <v>1.2999999999999999E-2</v>
      </c>
      <c r="FR67" s="166">
        <v>0.95</v>
      </c>
      <c r="FS67" s="166">
        <v>0.13</v>
      </c>
      <c r="FV67" s="166">
        <v>0.89800000000000002</v>
      </c>
      <c r="FW67" s="166">
        <v>9.1999999999999998E-2</v>
      </c>
      <c r="FX67" s="166">
        <v>0.35899999999999999</v>
      </c>
      <c r="FY67" s="166">
        <v>5.0999999999999997E-2</v>
      </c>
      <c r="FZ67">
        <v>0.14857424774790901</v>
      </c>
      <c r="GA67">
        <v>2.2514086994104301E-3</v>
      </c>
      <c r="GB67">
        <v>742.96487080544205</v>
      </c>
      <c r="GC67">
        <v>0</v>
      </c>
      <c r="GD67">
        <v>1221.43424760415</v>
      </c>
      <c r="GE67">
        <v>280.97580568642201</v>
      </c>
      <c r="GF67">
        <v>945.66732526613703</v>
      </c>
      <c r="GG67">
        <v>1287.6943253577599</v>
      </c>
      <c r="GM67">
        <f t="shared" ref="GM67:GM130" si="37">Y67/H67</f>
        <v>0.91861552853133777</v>
      </c>
      <c r="GN67">
        <f t="shared" ref="GN67:GN130" si="38">1/(1+T67/100)</f>
        <v>0.91016656048056799</v>
      </c>
      <c r="GO67" s="309">
        <v>2.6798263496689971</v>
      </c>
      <c r="GP67" s="311">
        <v>4.3212483510854563E-2</v>
      </c>
      <c r="GQ67" s="310">
        <f t="shared" ref="GQ67:GQ130" si="39">GP67/GO67</f>
        <v>1.612510583612704E-2</v>
      </c>
    </row>
    <row r="68" spans="1:199" x14ac:dyDescent="0.35">
      <c r="A68" s="162" t="s">
        <v>604</v>
      </c>
      <c r="B68" s="162" t="s">
        <v>568</v>
      </c>
      <c r="D68" s="154">
        <v>2.9853000000000001</v>
      </c>
      <c r="E68" s="154">
        <v>13.215299999999999</v>
      </c>
      <c r="F68" s="154">
        <v>0.4637</v>
      </c>
      <c r="G68" s="154">
        <v>9.1682000000000006</v>
      </c>
      <c r="H68" s="154">
        <v>0.77059999999999995</v>
      </c>
      <c r="I68" s="154">
        <v>3.8933</v>
      </c>
      <c r="J68" s="154">
        <v>50.090400000000002</v>
      </c>
      <c r="K68" s="154">
        <v>4.4010999999999996</v>
      </c>
      <c r="L68" s="154">
        <v>12.7035</v>
      </c>
      <c r="M68" s="154">
        <v>0.1908</v>
      </c>
      <c r="N68" s="154">
        <v>1849.2292600000001</v>
      </c>
      <c r="O68" s="154">
        <v>234</v>
      </c>
      <c r="P68" s="154">
        <v>0.87507114047408097</v>
      </c>
      <c r="Q68" s="154">
        <v>342.517301185289</v>
      </c>
      <c r="R68" s="154">
        <v>473.71199430471398</v>
      </c>
      <c r="T68" s="155">
        <v>2.12</v>
      </c>
      <c r="U68" s="155">
        <v>2.9580000000000002</v>
      </c>
      <c r="V68" s="155">
        <v>13.095000000000001</v>
      </c>
      <c r="W68" s="155">
        <v>0.45900000000000002</v>
      </c>
      <c r="X68" s="155">
        <v>9.0839999999999996</v>
      </c>
      <c r="Y68" s="155">
        <v>0.76400000000000001</v>
      </c>
      <c r="Z68" s="155">
        <v>3.8580000000000001</v>
      </c>
      <c r="AA68" s="155">
        <v>50.427</v>
      </c>
      <c r="AB68" s="155">
        <v>5.3070000000000004</v>
      </c>
      <c r="AC68" s="155">
        <v>12.798999999999999</v>
      </c>
      <c r="AD68" s="155">
        <v>0.189</v>
      </c>
      <c r="AE68" s="155">
        <f t="shared" si="33"/>
        <v>1810.8394633764196</v>
      </c>
      <c r="AF68" s="155">
        <f t="shared" si="34"/>
        <v>229.14218566392478</v>
      </c>
      <c r="AG68" s="155">
        <f t="shared" si="35"/>
        <v>0.97924010967489217</v>
      </c>
      <c r="AI68" s="157" t="str">
        <f t="shared" si="20"/>
        <v>LLg_LL3_130</v>
      </c>
      <c r="AJ68" s="157">
        <f t="shared" si="21"/>
        <v>50.427</v>
      </c>
      <c r="AK68" s="157">
        <f t="shared" si="22"/>
        <v>3.8580000000000001</v>
      </c>
      <c r="AL68" s="157">
        <f t="shared" si="23"/>
        <v>13.095000000000001</v>
      </c>
      <c r="AM68" s="157">
        <f t="shared" si="24"/>
        <v>10.879149999999999</v>
      </c>
      <c r="AN68" s="157">
        <f t="shared" si="25"/>
        <v>2.1331664533499999</v>
      </c>
      <c r="AO68" s="157">
        <f t="shared" si="26"/>
        <v>0.189</v>
      </c>
      <c r="AP68" s="157">
        <f t="shared" si="27"/>
        <v>5.3070000000000004</v>
      </c>
      <c r="AQ68" s="157">
        <f t="shared" si="28"/>
        <v>9.0839999999999996</v>
      </c>
      <c r="AR68" s="157">
        <f t="shared" si="29"/>
        <v>2.9580000000000002</v>
      </c>
      <c r="AS68" s="157">
        <f t="shared" si="30"/>
        <v>0.76400000000000001</v>
      </c>
      <c r="AT68" s="157">
        <f t="shared" si="31"/>
        <v>0.45900000000000002</v>
      </c>
      <c r="AU68" s="157">
        <v>0.85690475957117196</v>
      </c>
      <c r="AV68" s="157">
        <f t="shared" si="36"/>
        <v>3.3540667957823046E-2</v>
      </c>
      <c r="AW68" s="157">
        <f t="shared" si="32"/>
        <v>1120.6707000000001</v>
      </c>
      <c r="AX68" s="157">
        <v>580</v>
      </c>
      <c r="AY68" s="157">
        <v>0.24010715005642791</v>
      </c>
      <c r="BA68" s="164">
        <v>36.970500000000001</v>
      </c>
      <c r="BB68" s="164">
        <v>38.141750000000002</v>
      </c>
      <c r="BC68" s="164">
        <v>23.815449999999998</v>
      </c>
      <c r="BD68" s="164">
        <v>1.985E-2</v>
      </c>
      <c r="BE68" s="164">
        <v>0.2263</v>
      </c>
      <c r="BF68" s="164">
        <v>0.33105000000000001</v>
      </c>
      <c r="BG68" s="164">
        <v>0.2198</v>
      </c>
      <c r="BL68" s="164">
        <v>99.724649999999997</v>
      </c>
      <c r="BM68" s="164">
        <v>0.73454817832059405</v>
      </c>
      <c r="BO68" s="166" t="s">
        <v>534</v>
      </c>
      <c r="BP68" s="166">
        <v>30</v>
      </c>
      <c r="BQ68" s="166" t="s">
        <v>453</v>
      </c>
      <c r="BR68" s="166" t="s">
        <v>535</v>
      </c>
      <c r="BS68" s="166" t="s">
        <v>605</v>
      </c>
      <c r="BT68" s="166" t="s">
        <v>455</v>
      </c>
      <c r="BU68" s="166">
        <v>2.8289351851851899E-2</v>
      </c>
      <c r="BV68" s="166">
        <v>24.178000000000001</v>
      </c>
      <c r="BW68" s="166">
        <v>37</v>
      </c>
      <c r="BX68" s="166" t="s">
        <v>456</v>
      </c>
      <c r="BY68" s="166">
        <v>1</v>
      </c>
      <c r="BZ68" s="166">
        <v>118000</v>
      </c>
      <c r="CA68" s="166">
        <v>8400</v>
      </c>
      <c r="CB68" s="166">
        <v>9.1999999999999993</v>
      </c>
      <c r="CC68" s="166">
        <v>1</v>
      </c>
      <c r="CD68" s="166">
        <v>8.25</v>
      </c>
      <c r="CE68" s="166">
        <v>0.72</v>
      </c>
      <c r="CF68" s="166">
        <v>1.52</v>
      </c>
      <c r="CG68" s="166">
        <v>0.65</v>
      </c>
      <c r="CH68" s="166">
        <v>2.79</v>
      </c>
      <c r="CI68" s="166">
        <v>0.14000000000000001</v>
      </c>
      <c r="CJ68" s="166">
        <v>6200</v>
      </c>
      <c r="CK68" s="166">
        <v>180</v>
      </c>
      <c r="CL68" s="166">
        <v>29</v>
      </c>
      <c r="CM68" s="166">
        <v>1.6</v>
      </c>
      <c r="CN68" s="166">
        <v>23700</v>
      </c>
      <c r="CO68" s="166">
        <v>1000</v>
      </c>
      <c r="CP68" s="166">
        <v>430</v>
      </c>
      <c r="CQ68" s="166">
        <v>20</v>
      </c>
      <c r="CR68" s="166">
        <v>30.9</v>
      </c>
      <c r="CS68" s="166">
        <v>3</v>
      </c>
      <c r="CT68" s="166">
        <v>1385</v>
      </c>
      <c r="CU68" s="166">
        <v>59</v>
      </c>
      <c r="CV68" s="166">
        <v>99700</v>
      </c>
      <c r="CW68" s="166">
        <v>4300</v>
      </c>
      <c r="CX68" s="166">
        <v>41.1</v>
      </c>
      <c r="CY68" s="166">
        <v>2.2999999999999998</v>
      </c>
      <c r="CZ68" s="166">
        <v>66.3</v>
      </c>
      <c r="DA68" s="166">
        <v>3.8</v>
      </c>
      <c r="DB68" s="166">
        <v>98.2</v>
      </c>
      <c r="DC68" s="166">
        <v>4.7</v>
      </c>
      <c r="DD68" s="166">
        <v>165</v>
      </c>
      <c r="DE68" s="166">
        <v>10</v>
      </c>
      <c r="DF68" s="166">
        <v>28.3</v>
      </c>
      <c r="DG68" s="166">
        <v>2.1</v>
      </c>
      <c r="DH68" s="166">
        <v>1.63</v>
      </c>
      <c r="DI68" s="166">
        <v>0.51</v>
      </c>
      <c r="DJ68" s="166">
        <v>15.08</v>
      </c>
      <c r="DK68" s="166">
        <v>0.99</v>
      </c>
      <c r="DL68" s="166">
        <v>404</v>
      </c>
      <c r="DM68" s="166">
        <v>19</v>
      </c>
      <c r="DN68" s="166">
        <v>35.799999999999997</v>
      </c>
      <c r="DO68" s="166">
        <v>1.7</v>
      </c>
      <c r="DP68" s="166">
        <v>220</v>
      </c>
      <c r="DQ68" s="166">
        <v>10</v>
      </c>
      <c r="DR68" s="166">
        <v>24.2</v>
      </c>
      <c r="DS68" s="166">
        <v>1.2</v>
      </c>
      <c r="DT68" s="166">
        <v>1.42</v>
      </c>
      <c r="DU68" s="166">
        <v>0.32</v>
      </c>
      <c r="DV68" s="166">
        <v>0.32</v>
      </c>
      <c r="DW68" s="166">
        <v>0.24</v>
      </c>
      <c r="DX68" s="166">
        <v>0.13700000000000001</v>
      </c>
      <c r="DY68" s="166">
        <v>4.1000000000000002E-2</v>
      </c>
      <c r="DZ68" s="166">
        <v>2.11</v>
      </c>
      <c r="EA68" s="166">
        <v>0.23</v>
      </c>
      <c r="EB68" s="166">
        <v>0.13800000000000001</v>
      </c>
      <c r="EC68" s="166">
        <v>9.2999999999999999E-2</v>
      </c>
      <c r="ED68" s="166">
        <v>0.13200000000000001</v>
      </c>
      <c r="EE68" s="166">
        <v>2.5999999999999999E-2</v>
      </c>
      <c r="EF68" s="166">
        <v>176.7</v>
      </c>
      <c r="EG68" s="166">
        <v>9.8000000000000007</v>
      </c>
      <c r="EH68" s="166">
        <v>19.82</v>
      </c>
      <c r="EI68" s="166">
        <v>0.97</v>
      </c>
      <c r="EJ68" s="166">
        <v>48</v>
      </c>
      <c r="EK68" s="166">
        <v>2.2999999999999998</v>
      </c>
      <c r="EL68" s="166">
        <v>6.5</v>
      </c>
      <c r="EM68" s="166">
        <v>0.33</v>
      </c>
      <c r="EN68" s="166">
        <v>30.6</v>
      </c>
      <c r="EO68" s="166">
        <v>1.5</v>
      </c>
      <c r="EP68" s="166">
        <v>8.1999999999999993</v>
      </c>
      <c r="EQ68" s="166">
        <v>0.85</v>
      </c>
      <c r="ER68" s="166">
        <v>2.58</v>
      </c>
      <c r="ES68" s="166">
        <v>0.2</v>
      </c>
      <c r="ET68" s="166">
        <v>7.53</v>
      </c>
      <c r="EU68" s="166">
        <v>0.69</v>
      </c>
      <c r="EV68" s="166">
        <v>1.41</v>
      </c>
      <c r="EW68" s="166">
        <v>0.14000000000000001</v>
      </c>
      <c r="EX68" s="166">
        <v>7.63</v>
      </c>
      <c r="EY68" s="166">
        <v>0.76</v>
      </c>
      <c r="EZ68" s="166">
        <v>1.46</v>
      </c>
      <c r="FA68" s="166">
        <v>0.15</v>
      </c>
      <c r="FB68" s="166">
        <v>3.51</v>
      </c>
      <c r="FC68" s="166">
        <v>0.37</v>
      </c>
      <c r="FD68" s="166">
        <v>0.56499999999999995</v>
      </c>
      <c r="FE68" s="166">
        <v>0.09</v>
      </c>
      <c r="FF68" s="166">
        <v>3.05</v>
      </c>
      <c r="FG68" s="166">
        <v>0.41</v>
      </c>
      <c r="FH68" s="166">
        <v>0.438</v>
      </c>
      <c r="FI68" s="166">
        <v>7.6999999999999999E-2</v>
      </c>
      <c r="FJ68" s="166">
        <v>5.73</v>
      </c>
      <c r="FK68" s="166">
        <v>0.54</v>
      </c>
      <c r="FL68" s="166">
        <v>1.46</v>
      </c>
      <c r="FM68" s="166">
        <v>0.15</v>
      </c>
      <c r="FN68" s="166">
        <v>0.28999999999999998</v>
      </c>
      <c r="FO68" s="166">
        <v>0.1</v>
      </c>
      <c r="FP68" s="166">
        <v>5.2999999999999999E-2</v>
      </c>
      <c r="FQ68" s="166">
        <v>2.3E-2</v>
      </c>
      <c r="FR68" s="166">
        <v>1.52</v>
      </c>
      <c r="FS68" s="166">
        <v>0.2</v>
      </c>
      <c r="FT68" s="166">
        <v>4.8000000000000001E-2</v>
      </c>
      <c r="FU68" s="166">
        <v>4.5999999999999999E-2</v>
      </c>
      <c r="FV68" s="166">
        <v>1.47</v>
      </c>
      <c r="FW68" s="166">
        <v>0.12</v>
      </c>
      <c r="FX68" s="166">
        <v>0.54300000000000004</v>
      </c>
      <c r="FY68" s="166">
        <v>8.3000000000000004E-2</v>
      </c>
      <c r="GF68">
        <v>1045.6670016514099</v>
      </c>
      <c r="GG68">
        <v>1180.41443266244</v>
      </c>
      <c r="GM68">
        <f t="shared" si="37"/>
        <v>0.99143524526343119</v>
      </c>
      <c r="GN68">
        <f t="shared" si="38"/>
        <v>0.97924010967489217</v>
      </c>
      <c r="GO68" s="309">
        <v>2.6604559195135509</v>
      </c>
      <c r="GP68" s="311">
        <v>4.1609522950357872E-2</v>
      </c>
      <c r="GQ68" s="310">
        <f t="shared" si="39"/>
        <v>1.5639997131757E-2</v>
      </c>
    </row>
    <row r="69" spans="1:199" x14ac:dyDescent="0.35">
      <c r="A69" s="162" t="s">
        <v>606</v>
      </c>
      <c r="B69" s="162" t="s">
        <v>607</v>
      </c>
      <c r="D69" s="154">
        <v>3.0870000000000002</v>
      </c>
      <c r="E69" s="154">
        <v>12.9261</v>
      </c>
      <c r="F69" s="154">
        <v>0.4783</v>
      </c>
      <c r="G69" s="154">
        <v>8.9697999999999993</v>
      </c>
      <c r="H69" s="154">
        <v>0.76829999999999998</v>
      </c>
      <c r="I69" s="154">
        <v>3.6802000000000001</v>
      </c>
      <c r="J69" s="154">
        <v>49.555900000000001</v>
      </c>
      <c r="K69" s="154">
        <v>4.6074000000000002</v>
      </c>
      <c r="L69" s="154">
        <v>12.4716</v>
      </c>
      <c r="M69" s="154">
        <v>0.23250000000000001</v>
      </c>
      <c r="N69" s="154">
        <v>1687.077628</v>
      </c>
      <c r="O69" s="154">
        <v>213</v>
      </c>
      <c r="P69" s="154">
        <v>0.77828619475643501</v>
      </c>
      <c r="Q69" s="154">
        <v>341.79594330820601</v>
      </c>
      <c r="R69" s="154">
        <v>440.61321234121903</v>
      </c>
      <c r="T69" s="155">
        <v>1.68</v>
      </c>
      <c r="U69" s="155">
        <v>3.1080000000000001</v>
      </c>
      <c r="V69" s="155">
        <v>13.013</v>
      </c>
      <c r="W69" s="155">
        <v>0.48199999999999998</v>
      </c>
      <c r="X69" s="155">
        <v>9.0299999999999994</v>
      </c>
      <c r="Y69" s="155">
        <v>0.77300000000000002</v>
      </c>
      <c r="Z69" s="155">
        <v>3.7050000000000001</v>
      </c>
      <c r="AA69" s="155">
        <v>50.52</v>
      </c>
      <c r="AB69" s="155">
        <v>5.3369999999999997</v>
      </c>
      <c r="AC69" s="155">
        <v>12.819000000000001</v>
      </c>
      <c r="AD69" s="155">
        <v>0.23400000000000001</v>
      </c>
      <c r="AE69" s="155">
        <f t="shared" si="33"/>
        <v>1659.2030173092055</v>
      </c>
      <c r="AF69" s="155">
        <f t="shared" si="34"/>
        <v>209.48072383949648</v>
      </c>
      <c r="AG69" s="155">
        <f t="shared" si="35"/>
        <v>0.98347757671125102</v>
      </c>
      <c r="AI69" s="157" t="str">
        <f t="shared" si="20"/>
        <v>LL11_500_b</v>
      </c>
      <c r="AJ69" s="157">
        <f t="shared" si="21"/>
        <v>50.52</v>
      </c>
      <c r="AK69" s="157">
        <f t="shared" si="22"/>
        <v>3.7050000000000001</v>
      </c>
      <c r="AL69" s="157">
        <f t="shared" si="23"/>
        <v>13.013</v>
      </c>
      <c r="AM69" s="157">
        <f t="shared" si="24"/>
        <v>10.89615</v>
      </c>
      <c r="AN69" s="157">
        <f t="shared" si="25"/>
        <v>2.1364997863499999</v>
      </c>
      <c r="AO69" s="157">
        <f t="shared" si="26"/>
        <v>0.23400000000000001</v>
      </c>
      <c r="AP69" s="157">
        <f t="shared" si="27"/>
        <v>5.3369999999999997</v>
      </c>
      <c r="AQ69" s="157">
        <f t="shared" si="28"/>
        <v>9.0299999999999994</v>
      </c>
      <c r="AR69" s="157">
        <f t="shared" si="29"/>
        <v>3.1080000000000001</v>
      </c>
      <c r="AS69" s="157">
        <f t="shared" si="30"/>
        <v>0.77300000000000002</v>
      </c>
      <c r="AT69" s="157">
        <f t="shared" si="31"/>
        <v>0.48199999999999998</v>
      </c>
      <c r="AU69" s="157">
        <v>0.76542702080687997</v>
      </c>
      <c r="AV69" s="157">
        <f t="shared" si="36"/>
        <v>3.361486460544906E-2</v>
      </c>
      <c r="AW69" s="157">
        <f t="shared" si="32"/>
        <v>1121.2737</v>
      </c>
      <c r="AX69" s="157">
        <v>550</v>
      </c>
      <c r="AY69" s="157">
        <v>0.20374716290054071</v>
      </c>
      <c r="BA69" s="164">
        <v>36.99935</v>
      </c>
      <c r="BB69" s="164">
        <v>37.819249999999997</v>
      </c>
      <c r="BC69" s="164">
        <v>23.689450000000001</v>
      </c>
      <c r="BD69" s="164">
        <v>2.7699999999999999E-2</v>
      </c>
      <c r="BE69" s="164">
        <v>0.22525000000000001</v>
      </c>
      <c r="BF69" s="164">
        <v>0.29249999999999998</v>
      </c>
      <c r="BG69" s="164">
        <v>0.18784999999999999</v>
      </c>
      <c r="BL69" s="164">
        <v>99.241299999999995</v>
      </c>
      <c r="BM69" s="164">
        <v>0.73573293694482</v>
      </c>
      <c r="BO69" s="166" t="s">
        <v>608</v>
      </c>
      <c r="BP69" s="166">
        <v>40</v>
      </c>
      <c r="BQ69" s="166" t="s">
        <v>453</v>
      </c>
      <c r="BR69" s="166">
        <v>17</v>
      </c>
      <c r="BS69" s="166" t="s">
        <v>609</v>
      </c>
      <c r="BT69" s="166" t="s">
        <v>610</v>
      </c>
      <c r="BU69" s="166">
        <v>1.0025462962963E-2</v>
      </c>
      <c r="BV69" s="166">
        <v>8.2841000000000005</v>
      </c>
      <c r="BW69" s="166">
        <v>13</v>
      </c>
      <c r="BX69" s="166" t="s">
        <v>456</v>
      </c>
      <c r="BY69" s="166">
        <v>1</v>
      </c>
      <c r="BZ69" s="166">
        <v>251000</v>
      </c>
      <c r="CA69" s="166">
        <v>7800</v>
      </c>
      <c r="CB69" s="166">
        <v>9</v>
      </c>
      <c r="CC69" s="166">
        <v>1</v>
      </c>
      <c r="CD69" s="166">
        <v>6.99</v>
      </c>
      <c r="CE69" s="166">
        <v>0.87</v>
      </c>
      <c r="CF69" s="166">
        <v>1.27</v>
      </c>
      <c r="CG69" s="166">
        <v>0.56999999999999995</v>
      </c>
      <c r="CH69" s="166">
        <v>2.9</v>
      </c>
      <c r="CI69" s="166">
        <v>0.19</v>
      </c>
      <c r="CJ69" s="166">
        <v>6170</v>
      </c>
      <c r="CK69" s="166">
        <v>310</v>
      </c>
      <c r="CL69" s="166">
        <v>25</v>
      </c>
      <c r="CM69" s="166">
        <v>1.4</v>
      </c>
      <c r="CN69" s="166">
        <v>18500</v>
      </c>
      <c r="CO69" s="166">
        <v>1200</v>
      </c>
      <c r="CP69" s="166">
        <v>384</v>
      </c>
      <c r="CQ69" s="166">
        <v>25</v>
      </c>
      <c r="CR69" s="166">
        <v>39.700000000000003</v>
      </c>
      <c r="CS69" s="166">
        <v>5.5</v>
      </c>
      <c r="CT69" s="166">
        <v>1295</v>
      </c>
      <c r="CU69" s="166">
        <v>91</v>
      </c>
      <c r="CV69" s="166">
        <v>112100</v>
      </c>
      <c r="CW69" s="166">
        <v>6300</v>
      </c>
      <c r="CX69" s="166">
        <v>38.299999999999997</v>
      </c>
      <c r="CY69" s="166">
        <v>2</v>
      </c>
      <c r="CZ69" s="166">
        <v>61</v>
      </c>
      <c r="DA69" s="166">
        <v>5</v>
      </c>
      <c r="DB69" s="166">
        <v>108.9</v>
      </c>
      <c r="DC69" s="166">
        <v>8.4</v>
      </c>
      <c r="DD69" s="166">
        <v>149.30000000000001</v>
      </c>
      <c r="DE69" s="166">
        <v>6.3</v>
      </c>
      <c r="DF69" s="166">
        <v>25.5</v>
      </c>
      <c r="DG69" s="166">
        <v>2.2999999999999998</v>
      </c>
      <c r="DH69" s="166">
        <v>1.3</v>
      </c>
      <c r="DI69" s="166">
        <v>0.55000000000000004</v>
      </c>
      <c r="DJ69" s="166">
        <v>14.3</v>
      </c>
      <c r="DK69" s="166">
        <v>1.1000000000000001</v>
      </c>
      <c r="DL69" s="166">
        <v>372</v>
      </c>
      <c r="DM69" s="166">
        <v>20</v>
      </c>
      <c r="DN69" s="166">
        <v>30.3</v>
      </c>
      <c r="DO69" s="166">
        <v>1.5</v>
      </c>
      <c r="DP69" s="166">
        <v>190</v>
      </c>
      <c r="DQ69" s="166">
        <v>12</v>
      </c>
      <c r="DR69" s="166">
        <v>21.7</v>
      </c>
      <c r="DS69" s="166">
        <v>1.6</v>
      </c>
      <c r="DT69" s="166">
        <v>1.29</v>
      </c>
      <c r="DU69" s="166">
        <v>0.4</v>
      </c>
      <c r="DV69" s="166">
        <v>0.24</v>
      </c>
      <c r="DW69" s="166">
        <v>0.22</v>
      </c>
      <c r="DX69" s="166">
        <v>9.7000000000000003E-2</v>
      </c>
      <c r="DY69" s="166">
        <v>2.4E-2</v>
      </c>
      <c r="DZ69" s="166">
        <v>2.34</v>
      </c>
      <c r="EA69" s="166">
        <v>0.36</v>
      </c>
      <c r="EB69" s="166">
        <v>7.4999999999999997E-2</v>
      </c>
      <c r="EC69" s="166">
        <v>4.7E-2</v>
      </c>
      <c r="ED69" s="166">
        <v>0.11700000000000001</v>
      </c>
      <c r="EE69" s="166">
        <v>2.1000000000000001E-2</v>
      </c>
      <c r="EF69" s="166">
        <v>179.6</v>
      </c>
      <c r="EG69" s="166">
        <v>8.1999999999999993</v>
      </c>
      <c r="EH69" s="166">
        <v>18.21</v>
      </c>
      <c r="EI69" s="166">
        <v>0.93</v>
      </c>
      <c r="EJ69" s="166">
        <v>45</v>
      </c>
      <c r="EK69" s="166">
        <v>1.3</v>
      </c>
      <c r="EL69" s="166">
        <v>6.49</v>
      </c>
      <c r="EM69" s="166">
        <v>0.39</v>
      </c>
      <c r="EN69" s="166">
        <v>30.4</v>
      </c>
      <c r="EO69" s="166">
        <v>1.3</v>
      </c>
      <c r="EP69" s="166">
        <v>7.5</v>
      </c>
      <c r="EQ69" s="166">
        <v>1</v>
      </c>
      <c r="ER69" s="166">
        <v>2.44</v>
      </c>
      <c r="ES69" s="166">
        <v>0.28000000000000003</v>
      </c>
      <c r="ET69" s="166">
        <v>7.6</v>
      </c>
      <c r="EU69" s="166">
        <v>1.2</v>
      </c>
      <c r="EV69" s="166">
        <v>1.18</v>
      </c>
      <c r="EW69" s="166">
        <v>0.13</v>
      </c>
      <c r="EX69" s="166">
        <v>5.88</v>
      </c>
      <c r="EY69" s="166">
        <v>0.7</v>
      </c>
      <c r="EZ69" s="166">
        <v>1.2</v>
      </c>
      <c r="FA69" s="166">
        <v>0.13</v>
      </c>
      <c r="FB69" s="166">
        <v>3.54</v>
      </c>
      <c r="FC69" s="166">
        <v>0.38</v>
      </c>
      <c r="FD69" s="166">
        <v>0.40200000000000002</v>
      </c>
      <c r="FE69" s="166">
        <v>8.5000000000000006E-2</v>
      </c>
      <c r="FF69" s="166">
        <v>2.61</v>
      </c>
      <c r="FG69" s="166">
        <v>0.54</v>
      </c>
      <c r="FH69" s="166">
        <v>0.38800000000000001</v>
      </c>
      <c r="FI69" s="166">
        <v>8.5000000000000006E-2</v>
      </c>
      <c r="FJ69" s="166">
        <v>4.8499999999999996</v>
      </c>
      <c r="FK69" s="166">
        <v>0.76</v>
      </c>
      <c r="FL69" s="166">
        <v>1.21</v>
      </c>
      <c r="FM69" s="166">
        <v>0.15</v>
      </c>
      <c r="FN69" s="166">
        <v>0.27</v>
      </c>
      <c r="FO69" s="166">
        <v>0.11</v>
      </c>
      <c r="FP69" s="166">
        <v>4.2999999999999997E-2</v>
      </c>
      <c r="FQ69" s="166">
        <v>2.8000000000000001E-2</v>
      </c>
      <c r="FR69" s="166">
        <v>1.59</v>
      </c>
      <c r="FS69" s="166">
        <v>0.22</v>
      </c>
      <c r="FT69" s="166">
        <v>3.2000000000000001E-2</v>
      </c>
      <c r="FU69" s="166">
        <v>1.7000000000000001E-2</v>
      </c>
      <c r="FV69" s="166">
        <v>1.41</v>
      </c>
      <c r="FW69" s="166">
        <v>0.14000000000000001</v>
      </c>
      <c r="FX69" s="166">
        <v>0.49199999999999999</v>
      </c>
      <c r="FY69" s="166">
        <v>9.8000000000000004E-2</v>
      </c>
      <c r="GF69">
        <v>1051.6854093499601</v>
      </c>
      <c r="GG69">
        <v>1152.8965577009101</v>
      </c>
      <c r="GH69">
        <v>4.5199999999999996</v>
      </c>
      <c r="GI69">
        <v>221.1</v>
      </c>
      <c r="GM69">
        <f t="shared" si="37"/>
        <v>1.0061174020564885</v>
      </c>
      <c r="GN69">
        <f t="shared" si="38"/>
        <v>0.98347757671125102</v>
      </c>
      <c r="GO69" s="309">
        <v>2.663378345321969</v>
      </c>
      <c r="GP69" s="311">
        <v>4.1414345094601672E-2</v>
      </c>
      <c r="GQ69" s="310">
        <f t="shared" si="39"/>
        <v>1.5549553884202358E-2</v>
      </c>
    </row>
    <row r="70" spans="1:199" x14ac:dyDescent="0.35">
      <c r="A70" s="162" t="s">
        <v>611</v>
      </c>
      <c r="B70" s="162" t="s">
        <v>612</v>
      </c>
      <c r="D70" s="154">
        <v>3.0164</v>
      </c>
      <c r="E70" s="154">
        <v>12.698700000000001</v>
      </c>
      <c r="F70" s="154">
        <v>0.45550000000000002</v>
      </c>
      <c r="G70" s="154">
        <v>9.2127999999999997</v>
      </c>
      <c r="H70" s="154">
        <v>0.80889999999999995</v>
      </c>
      <c r="I70" s="154">
        <v>4.2257999999999996</v>
      </c>
      <c r="J70" s="154">
        <v>49.432600000000001</v>
      </c>
      <c r="K70" s="154">
        <v>4.7686000000000002</v>
      </c>
      <c r="L70" s="154">
        <v>11.943</v>
      </c>
      <c r="M70" s="154">
        <v>0.1784</v>
      </c>
      <c r="N70" s="154">
        <v>1911.7877599999999</v>
      </c>
      <c r="O70" s="154">
        <v>271</v>
      </c>
      <c r="P70" s="154">
        <v>0.758277641613884</v>
      </c>
      <c r="Q70" s="154">
        <v>310.08068280905297</v>
      </c>
      <c r="R70" s="154">
        <v>442.31655693884301</v>
      </c>
      <c r="T70" s="155">
        <v>1.82</v>
      </c>
      <c r="U70" s="155">
        <v>3.0339999999999998</v>
      </c>
      <c r="V70" s="155">
        <v>12.775</v>
      </c>
      <c r="W70" s="155">
        <v>0.45800000000000002</v>
      </c>
      <c r="X70" s="155">
        <v>9.2680000000000007</v>
      </c>
      <c r="Y70" s="155">
        <v>0.81399999999999995</v>
      </c>
      <c r="Z70" s="155">
        <v>4.2510000000000003</v>
      </c>
      <c r="AA70" s="155">
        <v>50.417000000000002</v>
      </c>
      <c r="AB70" s="155">
        <v>5.5739999999999998</v>
      </c>
      <c r="AC70" s="155">
        <v>12.276</v>
      </c>
      <c r="AD70" s="155">
        <v>0.17899999999999999</v>
      </c>
      <c r="AE70" s="155">
        <f t="shared" si="33"/>
        <v>1877.6151640149283</v>
      </c>
      <c r="AF70" s="155">
        <f t="shared" si="34"/>
        <v>266.15596150068751</v>
      </c>
      <c r="AG70" s="155">
        <f t="shared" si="35"/>
        <v>0.98212531919072876</v>
      </c>
      <c r="AI70" s="157" t="str">
        <f t="shared" si="20"/>
        <v>LL12_514</v>
      </c>
      <c r="AJ70" s="157">
        <f t="shared" si="21"/>
        <v>50.417000000000002</v>
      </c>
      <c r="AK70" s="157">
        <f t="shared" si="22"/>
        <v>4.2510000000000003</v>
      </c>
      <c r="AL70" s="157">
        <f t="shared" si="23"/>
        <v>12.775</v>
      </c>
      <c r="AM70" s="157">
        <f t="shared" si="24"/>
        <v>10.4346</v>
      </c>
      <c r="AN70" s="157">
        <f t="shared" si="25"/>
        <v>2.0459997953999998</v>
      </c>
      <c r="AO70" s="157">
        <f t="shared" si="26"/>
        <v>0.17899999999999999</v>
      </c>
      <c r="AP70" s="157">
        <f t="shared" si="27"/>
        <v>5.5739999999999998</v>
      </c>
      <c r="AQ70" s="157">
        <f t="shared" si="28"/>
        <v>9.2680000000000007</v>
      </c>
      <c r="AR70" s="157">
        <f t="shared" si="29"/>
        <v>3.0339999999999998</v>
      </c>
      <c r="AS70" s="157">
        <f t="shared" si="30"/>
        <v>0.81399999999999995</v>
      </c>
      <c r="AT70" s="157">
        <f t="shared" si="31"/>
        <v>0.45800000000000002</v>
      </c>
      <c r="AU70" s="157">
        <v>0.74472367080522905</v>
      </c>
      <c r="AV70" s="157">
        <f t="shared" si="36"/>
        <v>3.0453808957872024E-2</v>
      </c>
      <c r="AW70" s="157">
        <f t="shared" si="32"/>
        <v>1126.0373999999999</v>
      </c>
      <c r="AX70" s="157">
        <v>500</v>
      </c>
      <c r="AY70" s="157">
        <v>0.2154975290402637</v>
      </c>
      <c r="BA70" s="164">
        <v>38.636850000000003</v>
      </c>
      <c r="BB70" s="164">
        <v>38.414299999999997</v>
      </c>
      <c r="BC70" s="164">
        <v>22.624400000000001</v>
      </c>
      <c r="BD70" s="164">
        <v>2.5950000000000001E-2</v>
      </c>
      <c r="BE70" s="164">
        <v>0.22225</v>
      </c>
      <c r="BF70" s="164">
        <v>0.28970000000000001</v>
      </c>
      <c r="BG70" s="164">
        <v>0.20935000000000001</v>
      </c>
      <c r="BL70" s="164">
        <v>100.42274999999999</v>
      </c>
      <c r="BM70" s="164">
        <v>0.75272780950269103</v>
      </c>
      <c r="BO70" s="166" t="s">
        <v>613</v>
      </c>
      <c r="BP70" s="166">
        <v>40</v>
      </c>
      <c r="BQ70" s="166" t="s">
        <v>453</v>
      </c>
      <c r="BR70" s="166">
        <v>29</v>
      </c>
      <c r="BS70" s="166" t="s">
        <v>614</v>
      </c>
      <c r="BT70" s="166" t="s">
        <v>610</v>
      </c>
      <c r="BU70" s="166">
        <v>7.3495370370370403E-4</v>
      </c>
      <c r="BV70" s="166">
        <v>24.247</v>
      </c>
      <c r="BW70" s="166">
        <v>37</v>
      </c>
      <c r="BX70" s="166" t="s">
        <v>456</v>
      </c>
      <c r="BY70" s="166">
        <v>1</v>
      </c>
      <c r="BZ70" s="166">
        <v>323000</v>
      </c>
      <c r="CA70" s="166">
        <v>15000</v>
      </c>
      <c r="CB70" s="166">
        <v>9.1999999999999993</v>
      </c>
      <c r="CC70" s="166">
        <v>1</v>
      </c>
      <c r="CD70" s="166">
        <v>7.25</v>
      </c>
      <c r="CE70" s="166">
        <v>0.45</v>
      </c>
      <c r="CF70" s="166">
        <v>1.39</v>
      </c>
      <c r="CG70" s="166">
        <v>0.36</v>
      </c>
      <c r="CH70" s="166">
        <v>3.1</v>
      </c>
      <c r="CI70" s="166">
        <v>0.11</v>
      </c>
      <c r="CJ70" s="166">
        <v>6730</v>
      </c>
      <c r="CK70" s="166">
        <v>230</v>
      </c>
      <c r="CL70" s="166">
        <v>28.15</v>
      </c>
      <c r="CM70" s="166">
        <v>0.89</v>
      </c>
      <c r="CN70" s="166">
        <v>24740</v>
      </c>
      <c r="CO70" s="166">
        <v>760</v>
      </c>
      <c r="CP70" s="166">
        <v>444</v>
      </c>
      <c r="CQ70" s="166">
        <v>17</v>
      </c>
      <c r="CR70" s="166">
        <v>65</v>
      </c>
      <c r="CS70" s="166">
        <v>3.5</v>
      </c>
      <c r="CT70" s="166">
        <v>1356</v>
      </c>
      <c r="CU70" s="166">
        <v>54</v>
      </c>
      <c r="CV70" s="166">
        <v>117200</v>
      </c>
      <c r="CW70" s="166">
        <v>4200</v>
      </c>
      <c r="CX70" s="166">
        <v>40.799999999999997</v>
      </c>
      <c r="CY70" s="166">
        <v>1.2</v>
      </c>
      <c r="CZ70" s="166">
        <v>69.5</v>
      </c>
      <c r="DA70" s="166">
        <v>3</v>
      </c>
      <c r="DB70" s="166">
        <v>136.1</v>
      </c>
      <c r="DC70" s="166">
        <v>5.3</v>
      </c>
      <c r="DD70" s="166">
        <v>152</v>
      </c>
      <c r="DE70" s="166">
        <v>7.6</v>
      </c>
      <c r="DF70" s="166">
        <v>26.9</v>
      </c>
      <c r="DG70" s="166">
        <v>1.2</v>
      </c>
      <c r="DH70" s="166">
        <v>1.8</v>
      </c>
      <c r="DI70" s="166">
        <v>0.25</v>
      </c>
      <c r="DJ70" s="166">
        <v>15.67</v>
      </c>
      <c r="DK70" s="166">
        <v>0.69</v>
      </c>
      <c r="DL70" s="166">
        <v>381</v>
      </c>
      <c r="DM70" s="166">
        <v>13</v>
      </c>
      <c r="DN70" s="166">
        <v>33</v>
      </c>
      <c r="DO70" s="166">
        <v>1.4</v>
      </c>
      <c r="DP70" s="166">
        <v>221.3</v>
      </c>
      <c r="DQ70" s="166">
        <v>9</v>
      </c>
      <c r="DR70" s="166">
        <v>24.5</v>
      </c>
      <c r="DS70" s="166">
        <v>1</v>
      </c>
      <c r="DT70" s="166">
        <v>1.39</v>
      </c>
      <c r="DU70" s="166">
        <v>0.23</v>
      </c>
      <c r="DV70" s="166">
        <v>0.14499999999999999</v>
      </c>
      <c r="DW70" s="166">
        <v>9.1999999999999998E-2</v>
      </c>
      <c r="DX70" s="166">
        <v>0.153</v>
      </c>
      <c r="DY70" s="166">
        <v>2.8000000000000001E-2</v>
      </c>
      <c r="DZ70" s="166">
        <v>2.8</v>
      </c>
      <c r="EA70" s="166">
        <v>0.19</v>
      </c>
      <c r="EB70" s="166">
        <v>0.155</v>
      </c>
      <c r="EC70" s="166">
        <v>4.3999999999999997E-2</v>
      </c>
      <c r="ED70" s="166">
        <v>0.16400000000000001</v>
      </c>
      <c r="EE70" s="166">
        <v>1.6E-2</v>
      </c>
      <c r="EF70" s="166">
        <v>192.9</v>
      </c>
      <c r="EG70" s="166">
        <v>6.1</v>
      </c>
      <c r="EH70" s="166">
        <v>20.52</v>
      </c>
      <c r="EI70" s="166">
        <v>0.75</v>
      </c>
      <c r="EJ70" s="166">
        <v>51.2</v>
      </c>
      <c r="EK70" s="166">
        <v>1.8</v>
      </c>
      <c r="EL70" s="166">
        <v>7.18</v>
      </c>
      <c r="EM70" s="166">
        <v>0.32</v>
      </c>
      <c r="EN70" s="166">
        <v>33.200000000000003</v>
      </c>
      <c r="EO70" s="166">
        <v>1.2</v>
      </c>
      <c r="EP70" s="166">
        <v>8.6199999999999992</v>
      </c>
      <c r="EQ70" s="166">
        <v>0.41</v>
      </c>
      <c r="ER70" s="166">
        <v>2.73</v>
      </c>
      <c r="ES70" s="166">
        <v>0.17</v>
      </c>
      <c r="ET70" s="166">
        <v>8.34</v>
      </c>
      <c r="EU70" s="166">
        <v>0.56000000000000005</v>
      </c>
      <c r="EV70" s="166">
        <v>1.3480000000000001</v>
      </c>
      <c r="EW70" s="166">
        <v>8.7999999999999995E-2</v>
      </c>
      <c r="EX70" s="166">
        <v>7.3</v>
      </c>
      <c r="EY70" s="166">
        <v>0.37</v>
      </c>
      <c r="EZ70" s="166">
        <v>1.373</v>
      </c>
      <c r="FA70" s="166">
        <v>9.2999999999999999E-2</v>
      </c>
      <c r="FB70" s="166">
        <v>3.7</v>
      </c>
      <c r="FC70" s="166">
        <v>0.26</v>
      </c>
      <c r="FD70" s="166">
        <v>0.44800000000000001</v>
      </c>
      <c r="FE70" s="166">
        <v>4.2999999999999997E-2</v>
      </c>
      <c r="FF70" s="166">
        <v>2.84</v>
      </c>
      <c r="FG70" s="166">
        <v>0.2</v>
      </c>
      <c r="FH70" s="166">
        <v>0.36</v>
      </c>
      <c r="FI70" s="166">
        <v>0.04</v>
      </c>
      <c r="FJ70" s="166">
        <v>5.92</v>
      </c>
      <c r="FK70" s="166">
        <v>0.43</v>
      </c>
      <c r="FL70" s="166">
        <v>1.4350000000000001</v>
      </c>
      <c r="FM70" s="166">
        <v>0.09</v>
      </c>
      <c r="FN70" s="166">
        <v>0.29799999999999999</v>
      </c>
      <c r="FO70" s="166">
        <v>6.2E-2</v>
      </c>
      <c r="FP70" s="166">
        <v>4.1000000000000002E-2</v>
      </c>
      <c r="FQ70" s="166">
        <v>1.2E-2</v>
      </c>
      <c r="FR70" s="166">
        <v>1.8</v>
      </c>
      <c r="FS70" s="166">
        <v>0.14000000000000001</v>
      </c>
      <c r="FT70" s="166">
        <v>2.3400000000000001E-2</v>
      </c>
      <c r="FU70" s="166">
        <v>9.7000000000000003E-3</v>
      </c>
      <c r="FV70" s="166">
        <v>1.51</v>
      </c>
      <c r="FW70" s="166">
        <v>9.8000000000000004E-2</v>
      </c>
      <c r="FX70" s="166">
        <v>0.53700000000000003</v>
      </c>
      <c r="FY70" s="166">
        <v>5.2999999999999999E-2</v>
      </c>
      <c r="GF70">
        <v>1045.37531613338</v>
      </c>
      <c r="GG70">
        <v>1150.9589923646299</v>
      </c>
      <c r="GH70">
        <v>4.66</v>
      </c>
      <c r="GI70">
        <v>214.5</v>
      </c>
      <c r="GM70">
        <f t="shared" si="37"/>
        <v>1.0063048584497465</v>
      </c>
      <c r="GN70">
        <f t="shared" si="38"/>
        <v>0.98212531919072876</v>
      </c>
      <c r="GO70" s="309">
        <v>2.6610479350096878</v>
      </c>
      <c r="GP70" s="311">
        <v>4.1695777096634107E-2</v>
      </c>
      <c r="GQ70" s="310">
        <f t="shared" si="39"/>
        <v>1.5668931231215235E-2</v>
      </c>
    </row>
    <row r="71" spans="1:199" x14ac:dyDescent="0.35">
      <c r="A71" s="162" t="s">
        <v>615</v>
      </c>
      <c r="B71" s="162" t="s">
        <v>546</v>
      </c>
      <c r="D71" s="154">
        <v>2.7997999999999998</v>
      </c>
      <c r="E71" s="154">
        <v>15.545199999999999</v>
      </c>
      <c r="F71" s="154">
        <v>0.30359999999999998</v>
      </c>
      <c r="G71" s="154">
        <v>11.996600000000001</v>
      </c>
      <c r="H71" s="154">
        <v>0.61439999999999995</v>
      </c>
      <c r="I71" s="154">
        <v>3.1846000000000001</v>
      </c>
      <c r="J71" s="154">
        <v>51.714799999999997</v>
      </c>
      <c r="K71" s="154">
        <v>3.6663000000000001</v>
      </c>
      <c r="L71" s="154">
        <v>8.9608000000000008</v>
      </c>
      <c r="M71" s="154">
        <v>0.2145</v>
      </c>
      <c r="N71" s="154">
        <v>1291.2074399999999</v>
      </c>
      <c r="O71" s="154">
        <v>205</v>
      </c>
      <c r="P71" s="154">
        <v>0.23640328909092501</v>
      </c>
      <c r="Q71" s="154">
        <v>237.93042207124699</v>
      </c>
      <c r="R71" s="154">
        <v>394.62040638545602</v>
      </c>
      <c r="T71" s="155">
        <v>18.649999999999999</v>
      </c>
      <c r="U71" s="155">
        <v>2.3570000000000002</v>
      </c>
      <c r="V71" s="155">
        <v>13.085000000000001</v>
      </c>
      <c r="W71" s="155">
        <v>0.25600000000000001</v>
      </c>
      <c r="X71" s="155">
        <v>10.218</v>
      </c>
      <c r="Y71" s="155">
        <v>0.51700000000000002</v>
      </c>
      <c r="Z71" s="155">
        <v>2.681</v>
      </c>
      <c r="AA71" s="155">
        <v>49.753999999999998</v>
      </c>
      <c r="AB71" s="155">
        <v>9.1839999999999993</v>
      </c>
      <c r="AC71" s="155">
        <v>11.332000000000001</v>
      </c>
      <c r="AD71" s="155">
        <v>0.249</v>
      </c>
      <c r="AE71" s="155">
        <f t="shared" si="33"/>
        <v>1088.2490012642222</v>
      </c>
      <c r="AF71" s="155">
        <f t="shared" si="34"/>
        <v>172.77707543194268</v>
      </c>
      <c r="AG71" s="155">
        <f t="shared" si="35"/>
        <v>0.84281500210703741</v>
      </c>
      <c r="AI71" s="157" t="str">
        <f t="shared" si="20"/>
        <v>LL8_435</v>
      </c>
      <c r="AJ71" s="157">
        <f t="shared" si="21"/>
        <v>49.753999999999998</v>
      </c>
      <c r="AK71" s="157">
        <f t="shared" si="22"/>
        <v>2.681</v>
      </c>
      <c r="AL71" s="157">
        <f t="shared" si="23"/>
        <v>13.085000000000001</v>
      </c>
      <c r="AM71" s="157">
        <f t="shared" si="24"/>
        <v>9.632200000000001</v>
      </c>
      <c r="AN71" s="157">
        <f t="shared" si="25"/>
        <v>1.8886664778</v>
      </c>
      <c r="AO71" s="157">
        <f t="shared" si="26"/>
        <v>0.249</v>
      </c>
      <c r="AP71" s="157">
        <f t="shared" si="27"/>
        <v>9.1839999999999993</v>
      </c>
      <c r="AQ71" s="157">
        <f t="shared" si="28"/>
        <v>10.218</v>
      </c>
      <c r="AR71" s="157">
        <f t="shared" si="29"/>
        <v>2.3570000000000002</v>
      </c>
      <c r="AS71" s="157">
        <f t="shared" si="30"/>
        <v>0.51700000000000002</v>
      </c>
      <c r="AT71" s="157">
        <f t="shared" si="31"/>
        <v>0.25600000000000001</v>
      </c>
      <c r="AU71" s="157">
        <v>0.5</v>
      </c>
      <c r="AV71" s="157">
        <f t="shared" si="36"/>
        <v>2.0053132917930636E-2</v>
      </c>
      <c r="AW71" s="157">
        <f t="shared" si="32"/>
        <v>1198.5984000000001</v>
      </c>
      <c r="AX71" s="157">
        <v>310</v>
      </c>
      <c r="AY71" s="157">
        <v>0.16362871702239071</v>
      </c>
      <c r="BA71" s="164">
        <v>44.505800000000001</v>
      </c>
      <c r="BB71" s="164">
        <v>40.027500000000003</v>
      </c>
      <c r="BC71" s="164">
        <v>15.034050000000001</v>
      </c>
      <c r="BD71" s="164">
        <v>3.3950000000000001E-2</v>
      </c>
      <c r="BE71" s="164">
        <v>0.25559999999999999</v>
      </c>
      <c r="BF71" s="164">
        <v>0.2084</v>
      </c>
      <c r="BG71" s="164">
        <v>0.27700000000000002</v>
      </c>
      <c r="BL71" s="164">
        <v>100.34225000000001</v>
      </c>
      <c r="BM71" s="164">
        <v>0.84068562755137299</v>
      </c>
      <c r="BO71" s="166" t="s">
        <v>616</v>
      </c>
      <c r="BP71" s="166">
        <v>30</v>
      </c>
      <c r="BQ71" s="166" t="s">
        <v>453</v>
      </c>
      <c r="BR71" s="166" t="s">
        <v>617</v>
      </c>
      <c r="BS71" s="166" t="s">
        <v>618</v>
      </c>
      <c r="BT71" s="166" t="s">
        <v>610</v>
      </c>
      <c r="BU71" s="166">
        <v>0.60787557870370401</v>
      </c>
      <c r="BV71" s="166">
        <v>6.0755999999999997</v>
      </c>
      <c r="BW71" s="166">
        <v>9</v>
      </c>
      <c r="BX71" s="166" t="s">
        <v>456</v>
      </c>
      <c r="BY71" s="166">
        <v>1</v>
      </c>
      <c r="BZ71" s="166">
        <v>203000</v>
      </c>
      <c r="CA71" s="166">
        <v>17000</v>
      </c>
      <c r="CB71" s="166">
        <v>12</v>
      </c>
      <c r="CC71" s="166">
        <v>1</v>
      </c>
      <c r="CD71" s="166">
        <v>5.58</v>
      </c>
      <c r="CE71" s="166">
        <v>0.71</v>
      </c>
      <c r="CH71" s="166">
        <v>2.4500000000000002</v>
      </c>
      <c r="CI71" s="166">
        <v>0.11</v>
      </c>
      <c r="CJ71" s="166">
        <v>4620</v>
      </c>
      <c r="CK71" s="166">
        <v>410</v>
      </c>
      <c r="CL71" s="166">
        <v>31.2</v>
      </c>
      <c r="CM71" s="166">
        <v>4.2</v>
      </c>
      <c r="CN71" s="166">
        <v>16600</v>
      </c>
      <c r="CO71" s="166">
        <v>18000</v>
      </c>
      <c r="CP71" s="166">
        <v>1300</v>
      </c>
      <c r="CQ71" s="166">
        <v>17</v>
      </c>
      <c r="CR71" s="166">
        <v>244</v>
      </c>
      <c r="CS71" s="166">
        <v>28</v>
      </c>
      <c r="CT71" s="166">
        <v>1236</v>
      </c>
      <c r="CU71" s="166">
        <v>63</v>
      </c>
      <c r="CV71" s="166">
        <v>86700</v>
      </c>
      <c r="CW71" s="166">
        <v>5500</v>
      </c>
      <c r="CX71" s="166">
        <v>29.3</v>
      </c>
      <c r="CY71" s="166">
        <v>3.4</v>
      </c>
      <c r="CZ71" s="166">
        <v>25.2</v>
      </c>
      <c r="DA71" s="166">
        <v>4.2</v>
      </c>
      <c r="DB71" s="166">
        <v>17.399999999999999</v>
      </c>
      <c r="DC71" s="166">
        <v>2.7</v>
      </c>
      <c r="DD71" s="166">
        <v>135</v>
      </c>
      <c r="DE71" s="166">
        <v>11</v>
      </c>
      <c r="DF71" s="166">
        <v>22.4</v>
      </c>
      <c r="DG71" s="166">
        <v>2.9</v>
      </c>
      <c r="DH71" s="166">
        <v>1.01</v>
      </c>
      <c r="DI71" s="166">
        <v>0.63</v>
      </c>
      <c r="DJ71" s="166">
        <v>9.23</v>
      </c>
      <c r="DK71" s="166">
        <v>0.78</v>
      </c>
      <c r="DL71" s="166">
        <v>378</v>
      </c>
      <c r="DM71" s="166">
        <v>27</v>
      </c>
      <c r="DN71" s="166">
        <v>25.1</v>
      </c>
      <c r="DO71" s="166">
        <v>1.7</v>
      </c>
      <c r="DP71" s="166">
        <v>164</v>
      </c>
      <c r="DQ71" s="166">
        <v>12</v>
      </c>
      <c r="DR71" s="166">
        <v>16.5</v>
      </c>
      <c r="DS71" s="166">
        <v>1.1000000000000001</v>
      </c>
      <c r="DT71" s="166">
        <v>1.05</v>
      </c>
      <c r="DU71" s="166">
        <v>0.39</v>
      </c>
      <c r="DV71" s="166">
        <v>0.18</v>
      </c>
      <c r="DW71" s="166">
        <v>0.36</v>
      </c>
      <c r="DX71" s="166">
        <v>0.104</v>
      </c>
      <c r="DY71" s="166">
        <v>5.0999999999999997E-2</v>
      </c>
      <c r="DZ71" s="166">
        <v>1.85</v>
      </c>
      <c r="EA71" s="166">
        <v>0.8</v>
      </c>
      <c r="ED71" s="166">
        <v>7.4999999999999997E-2</v>
      </c>
      <c r="EE71" s="166">
        <v>4.7E-2</v>
      </c>
      <c r="EF71" s="166">
        <v>136.1</v>
      </c>
      <c r="EG71" s="166">
        <v>5.3</v>
      </c>
      <c r="EH71" s="166">
        <v>14.15</v>
      </c>
      <c r="EI71" s="166">
        <v>0.84</v>
      </c>
      <c r="EJ71" s="166">
        <v>37.6</v>
      </c>
      <c r="EK71" s="166">
        <v>2.7</v>
      </c>
      <c r="EL71" s="166">
        <v>5.74</v>
      </c>
      <c r="EM71" s="166">
        <v>0.65</v>
      </c>
      <c r="EN71" s="166">
        <v>24.2</v>
      </c>
      <c r="EO71" s="166">
        <v>2.2000000000000002</v>
      </c>
      <c r="EP71" s="166">
        <v>6.4</v>
      </c>
      <c r="EQ71" s="166">
        <v>1.2</v>
      </c>
      <c r="ER71" s="166">
        <v>2.0299999999999998</v>
      </c>
      <c r="ES71" s="166">
        <v>0.44</v>
      </c>
      <c r="ET71" s="166">
        <v>7.5</v>
      </c>
      <c r="EU71" s="166">
        <v>1.2</v>
      </c>
      <c r="EV71" s="166">
        <v>0.89</v>
      </c>
      <c r="EW71" s="166">
        <v>0.17</v>
      </c>
      <c r="EX71" s="166">
        <v>6</v>
      </c>
      <c r="EY71" s="166">
        <v>1.1000000000000001</v>
      </c>
      <c r="EZ71" s="166">
        <v>1.1100000000000001</v>
      </c>
      <c r="FA71" s="166">
        <v>0.28999999999999998</v>
      </c>
      <c r="FB71" s="166">
        <v>2.79</v>
      </c>
      <c r="FC71" s="166">
        <v>0.65</v>
      </c>
      <c r="FD71" s="166">
        <v>0.35</v>
      </c>
      <c r="FE71" s="166">
        <v>0.1</v>
      </c>
      <c r="FF71" s="166">
        <v>2.7</v>
      </c>
      <c r="FG71" s="166">
        <v>0.49</v>
      </c>
      <c r="FH71" s="166">
        <v>0.221</v>
      </c>
      <c r="FI71" s="166">
        <v>0.09</v>
      </c>
      <c r="FJ71" s="166">
        <v>4.29</v>
      </c>
      <c r="FK71" s="166">
        <v>0.82</v>
      </c>
      <c r="FL71" s="166">
        <v>1.1399999999999999</v>
      </c>
      <c r="FM71" s="166">
        <v>0.18</v>
      </c>
      <c r="FN71" s="166">
        <v>0.14699999999999999</v>
      </c>
      <c r="FO71" s="166">
        <v>8.5000000000000006E-2</v>
      </c>
      <c r="FR71" s="166">
        <v>1.1100000000000001</v>
      </c>
      <c r="FS71" s="166">
        <v>0.28000000000000003</v>
      </c>
      <c r="FV71" s="166">
        <v>1.04</v>
      </c>
      <c r="FW71" s="166">
        <v>0.24</v>
      </c>
      <c r="FX71" s="166">
        <v>0.42</v>
      </c>
      <c r="FY71" s="166">
        <v>0.1</v>
      </c>
      <c r="GF71">
        <v>735.82625057636903</v>
      </c>
      <c r="GG71">
        <v>1285.66841303103</v>
      </c>
      <c r="GH71">
        <v>4.72</v>
      </c>
      <c r="GI71">
        <v>187</v>
      </c>
      <c r="GM71">
        <f t="shared" si="37"/>
        <v>0.84147135416666674</v>
      </c>
      <c r="GN71">
        <f t="shared" si="38"/>
        <v>0.84281500210703741</v>
      </c>
      <c r="GO71" s="309">
        <v>2.6556074642564891</v>
      </c>
      <c r="GP71" s="311">
        <v>3.8051150379198068E-2</v>
      </c>
      <c r="GQ71" s="310">
        <f t="shared" si="39"/>
        <v>1.432860499578824E-2</v>
      </c>
    </row>
    <row r="72" spans="1:199" x14ac:dyDescent="0.35">
      <c r="A72" s="162" t="s">
        <v>619</v>
      </c>
      <c r="B72" s="162" t="s">
        <v>451</v>
      </c>
      <c r="D72" s="154">
        <v>2.9817999999999998</v>
      </c>
      <c r="E72" s="154">
        <v>13.465400000000001</v>
      </c>
      <c r="F72" s="154">
        <v>0.41289999999999999</v>
      </c>
      <c r="G72" s="154">
        <v>9.4223999999999997</v>
      </c>
      <c r="H72" s="154">
        <v>0.76139999999999997</v>
      </c>
      <c r="I72" s="154">
        <v>3.7473000000000001</v>
      </c>
      <c r="J72" s="154">
        <v>50.680700000000002</v>
      </c>
      <c r="K72" s="154">
        <v>4.5301999999999998</v>
      </c>
      <c r="L72" s="154">
        <v>10.9519</v>
      </c>
      <c r="M72" s="154">
        <v>0.15609999999999999</v>
      </c>
      <c r="N72" s="154">
        <v>1588.9858999999999</v>
      </c>
      <c r="O72" s="154">
        <v>210</v>
      </c>
      <c r="P72" s="154">
        <v>0.44794152466162102</v>
      </c>
      <c r="Q72" s="154">
        <v>323.75653471659001</v>
      </c>
      <c r="R72" s="154">
        <v>400.28975386684101</v>
      </c>
      <c r="T72" s="155">
        <v>4.07</v>
      </c>
      <c r="U72" s="155">
        <v>2.9289999999999998</v>
      </c>
      <c r="V72" s="155">
        <v>13.228999999999999</v>
      </c>
      <c r="W72" s="155">
        <v>0.40600000000000003</v>
      </c>
      <c r="X72" s="155">
        <v>9.2569999999999997</v>
      </c>
      <c r="Y72" s="155">
        <v>0.748</v>
      </c>
      <c r="Z72" s="155">
        <v>3.6819999999999999</v>
      </c>
      <c r="AA72" s="155">
        <v>51.307000000000002</v>
      </c>
      <c r="AB72" s="155">
        <v>5.9370000000000003</v>
      </c>
      <c r="AC72" s="155">
        <v>11.734</v>
      </c>
      <c r="AD72" s="155">
        <v>0.153</v>
      </c>
      <c r="AE72" s="155">
        <f t="shared" si="33"/>
        <v>1526.8433746516769</v>
      </c>
      <c r="AF72" s="155">
        <f t="shared" si="34"/>
        <v>201.7872585759585</v>
      </c>
      <c r="AG72" s="155">
        <f t="shared" si="35"/>
        <v>0.96089170750456432</v>
      </c>
      <c r="AI72" s="157" t="str">
        <f t="shared" si="20"/>
        <v>LL1_77</v>
      </c>
      <c r="AJ72" s="157">
        <f t="shared" si="21"/>
        <v>51.307000000000002</v>
      </c>
      <c r="AK72" s="157">
        <f t="shared" si="22"/>
        <v>3.6819999999999999</v>
      </c>
      <c r="AL72" s="157">
        <f t="shared" si="23"/>
        <v>13.228999999999999</v>
      </c>
      <c r="AM72" s="157">
        <f t="shared" si="24"/>
        <v>9.9739000000000004</v>
      </c>
      <c r="AN72" s="157">
        <f t="shared" si="25"/>
        <v>1.9556664711</v>
      </c>
      <c r="AO72" s="157">
        <f t="shared" si="26"/>
        <v>0.153</v>
      </c>
      <c r="AP72" s="157">
        <f t="shared" si="27"/>
        <v>5.9370000000000003</v>
      </c>
      <c r="AQ72" s="157">
        <f t="shared" si="28"/>
        <v>9.2569999999999997</v>
      </c>
      <c r="AR72" s="157">
        <f t="shared" si="29"/>
        <v>2.9289999999999998</v>
      </c>
      <c r="AS72" s="157">
        <f t="shared" si="30"/>
        <v>0.748</v>
      </c>
      <c r="AT72" s="157">
        <f t="shared" si="31"/>
        <v>0.40600000000000003</v>
      </c>
      <c r="AU72" s="157">
        <v>0.430423296494303</v>
      </c>
      <c r="AV72" s="157">
        <f t="shared" si="36"/>
        <v>3.1109496945958496E-2</v>
      </c>
      <c r="AW72" s="157">
        <f t="shared" si="32"/>
        <v>1133.3336999999999</v>
      </c>
      <c r="AX72" s="157">
        <v>470</v>
      </c>
      <c r="AY72" s="157">
        <v>8.2051603310199575E-2</v>
      </c>
      <c r="BA72" s="164">
        <v>39.623899999999999</v>
      </c>
      <c r="BB72" s="164">
        <v>38.485349999999997</v>
      </c>
      <c r="BC72" s="164">
        <v>20.862749999999998</v>
      </c>
      <c r="BD72" s="164">
        <v>2.7550000000000002E-2</v>
      </c>
      <c r="BE72" s="164">
        <v>0.23244999999999999</v>
      </c>
      <c r="BF72" s="164">
        <v>0.2732</v>
      </c>
      <c r="BG72" s="164">
        <v>0.19464999999999999</v>
      </c>
      <c r="BL72" s="164">
        <v>99.699849999999998</v>
      </c>
      <c r="BM72" s="164">
        <v>0.77197619048644295</v>
      </c>
      <c r="BO72" s="166" t="s">
        <v>620</v>
      </c>
      <c r="BP72" s="166">
        <v>30</v>
      </c>
      <c r="BQ72" s="166" t="s">
        <v>453</v>
      </c>
      <c r="BR72" s="166" t="s">
        <v>535</v>
      </c>
      <c r="BS72" s="166" t="s">
        <v>621</v>
      </c>
      <c r="BT72" s="166" t="s">
        <v>610</v>
      </c>
      <c r="BU72" s="166">
        <v>0.526886921296296</v>
      </c>
      <c r="BV72" s="166">
        <v>23.039000000000001</v>
      </c>
      <c r="BW72" s="166">
        <v>36</v>
      </c>
      <c r="BX72" s="166" t="s">
        <v>456</v>
      </c>
      <c r="BY72" s="166">
        <v>1</v>
      </c>
      <c r="BZ72" s="166">
        <v>131200</v>
      </c>
      <c r="CA72" s="166">
        <v>9400</v>
      </c>
      <c r="CB72" s="166">
        <v>9.4</v>
      </c>
      <c r="CC72" s="166">
        <v>1</v>
      </c>
      <c r="CD72" s="166">
        <v>7.16</v>
      </c>
      <c r="CE72" s="166">
        <v>0.91</v>
      </c>
      <c r="CF72" s="166">
        <v>1.32</v>
      </c>
      <c r="CG72" s="166">
        <v>0.56000000000000005</v>
      </c>
      <c r="CH72" s="166">
        <v>3.13</v>
      </c>
      <c r="CI72" s="166">
        <v>0.22</v>
      </c>
      <c r="CJ72" s="166">
        <v>6760</v>
      </c>
      <c r="CK72" s="166">
        <v>280</v>
      </c>
      <c r="CL72" s="166">
        <v>29.1</v>
      </c>
      <c r="CM72" s="166">
        <v>1.5</v>
      </c>
      <c r="CN72" s="166">
        <v>22400</v>
      </c>
      <c r="CO72" s="166">
        <v>1000</v>
      </c>
      <c r="CP72" s="166">
        <v>373</v>
      </c>
      <c r="CQ72" s="166">
        <v>25</v>
      </c>
      <c r="CR72" s="166">
        <v>83.3</v>
      </c>
      <c r="CS72" s="166">
        <v>7.7</v>
      </c>
      <c r="CT72" s="166">
        <v>1350</v>
      </c>
      <c r="CU72" s="166">
        <v>100</v>
      </c>
      <c r="CV72" s="166">
        <v>108800</v>
      </c>
      <c r="CW72" s="166">
        <v>8300</v>
      </c>
      <c r="CX72" s="166">
        <v>38.9</v>
      </c>
      <c r="CY72" s="166">
        <v>3</v>
      </c>
      <c r="CZ72" s="166">
        <v>62.2</v>
      </c>
      <c r="DA72" s="166">
        <v>4.5</v>
      </c>
      <c r="DB72" s="166">
        <v>207</v>
      </c>
      <c r="DC72" s="166">
        <v>13</v>
      </c>
      <c r="DD72" s="166">
        <v>133.6</v>
      </c>
      <c r="DE72" s="166">
        <v>8.3000000000000007</v>
      </c>
      <c r="DF72" s="166">
        <v>25.5</v>
      </c>
      <c r="DG72" s="166">
        <v>1.7</v>
      </c>
      <c r="DH72" s="166">
        <v>2.0299999999999998</v>
      </c>
      <c r="DI72" s="166">
        <v>0.49</v>
      </c>
      <c r="DJ72" s="166">
        <v>14.5</v>
      </c>
      <c r="DK72" s="166">
        <v>1</v>
      </c>
      <c r="DL72" s="166">
        <v>372</v>
      </c>
      <c r="DM72" s="166">
        <v>19</v>
      </c>
      <c r="DN72" s="166">
        <v>34</v>
      </c>
      <c r="DO72" s="166">
        <v>2.2000000000000002</v>
      </c>
      <c r="DP72" s="166">
        <v>221</v>
      </c>
      <c r="DQ72" s="166">
        <v>13</v>
      </c>
      <c r="DR72" s="166">
        <v>22.3</v>
      </c>
      <c r="DS72" s="166">
        <v>1.8</v>
      </c>
      <c r="DT72" s="166">
        <v>1.31</v>
      </c>
      <c r="DU72" s="166">
        <v>0.37</v>
      </c>
      <c r="DV72" s="166">
        <v>0.18</v>
      </c>
      <c r="DW72" s="166">
        <v>0.14000000000000001</v>
      </c>
      <c r="DX72" s="166">
        <v>0.113</v>
      </c>
      <c r="DY72" s="166">
        <v>3.4000000000000002E-2</v>
      </c>
      <c r="DZ72" s="166">
        <v>2.5499999999999998</v>
      </c>
      <c r="EA72" s="166">
        <v>0.41</v>
      </c>
      <c r="ED72" s="166">
        <v>0.16400000000000001</v>
      </c>
      <c r="EE72" s="166">
        <v>4.4999999999999998E-2</v>
      </c>
      <c r="EF72" s="166">
        <v>170</v>
      </c>
      <c r="EG72" s="166">
        <v>13</v>
      </c>
      <c r="EH72" s="166">
        <v>18.7</v>
      </c>
      <c r="EI72" s="166">
        <v>1.4</v>
      </c>
      <c r="EJ72" s="166">
        <v>46.5</v>
      </c>
      <c r="EK72" s="166">
        <v>2.5</v>
      </c>
      <c r="EL72" s="166">
        <v>6.69</v>
      </c>
      <c r="EM72" s="166">
        <v>0.36</v>
      </c>
      <c r="EN72" s="166">
        <v>31.4</v>
      </c>
      <c r="EO72" s="166">
        <v>1.7</v>
      </c>
      <c r="EP72" s="166">
        <v>8.3000000000000007</v>
      </c>
      <c r="EQ72" s="166">
        <v>0.92</v>
      </c>
      <c r="ER72" s="166">
        <v>2.6</v>
      </c>
      <c r="ES72" s="166">
        <v>0.26</v>
      </c>
      <c r="ET72" s="166">
        <v>9</v>
      </c>
      <c r="EU72" s="166">
        <v>1.3</v>
      </c>
      <c r="EV72" s="166">
        <v>1.17</v>
      </c>
      <c r="EW72" s="166">
        <v>0.13</v>
      </c>
      <c r="EX72" s="166">
        <v>6.68</v>
      </c>
      <c r="EY72" s="166">
        <v>0.6</v>
      </c>
      <c r="EZ72" s="166">
        <v>1.31</v>
      </c>
      <c r="FA72" s="166">
        <v>0.14000000000000001</v>
      </c>
      <c r="FB72" s="166">
        <v>3.43</v>
      </c>
      <c r="FC72" s="166">
        <v>0.39</v>
      </c>
      <c r="FD72" s="166">
        <v>0.433</v>
      </c>
      <c r="FE72" s="166">
        <v>7.2999999999999995E-2</v>
      </c>
      <c r="FF72" s="166">
        <v>2.58</v>
      </c>
      <c r="FG72" s="166">
        <v>0.45</v>
      </c>
      <c r="FH72" s="166">
        <v>0.371</v>
      </c>
      <c r="FI72" s="166">
        <v>7.8E-2</v>
      </c>
      <c r="FJ72" s="166">
        <v>6.04</v>
      </c>
      <c r="FK72" s="166">
        <v>0.64</v>
      </c>
      <c r="FL72" s="166">
        <v>1.39</v>
      </c>
      <c r="FM72" s="166">
        <v>0.16</v>
      </c>
      <c r="FN72" s="166">
        <v>0.31</v>
      </c>
      <c r="FO72" s="166">
        <v>0.1</v>
      </c>
      <c r="FP72" s="166">
        <v>5.1999999999999998E-2</v>
      </c>
      <c r="FQ72" s="166">
        <v>2.8000000000000001E-2</v>
      </c>
      <c r="FR72" s="166">
        <v>1.38</v>
      </c>
      <c r="FS72" s="166">
        <v>0.17</v>
      </c>
      <c r="FV72" s="166">
        <v>1.41</v>
      </c>
      <c r="FW72" s="166">
        <v>0.16</v>
      </c>
      <c r="FX72" s="166">
        <v>0.501</v>
      </c>
      <c r="FY72" s="166">
        <v>6.3E-2</v>
      </c>
      <c r="GF72">
        <v>895.78954271217594</v>
      </c>
      <c r="GG72">
        <v>1077.9176204547</v>
      </c>
      <c r="GH72">
        <v>6.47</v>
      </c>
      <c r="GI72">
        <v>212</v>
      </c>
      <c r="GJ72">
        <v>0.33100000000000002</v>
      </c>
      <c r="GK72">
        <v>0.64300000000000002</v>
      </c>
      <c r="GL72">
        <v>55.1</v>
      </c>
      <c r="GM72">
        <f t="shared" si="37"/>
        <v>0.98240084055686894</v>
      </c>
      <c r="GN72">
        <f t="shared" si="38"/>
        <v>0.96089170750456432</v>
      </c>
      <c r="GO72" s="309">
        <v>2.660946662627441</v>
      </c>
      <c r="GP72" s="311">
        <v>3.9114133913224297E-2</v>
      </c>
      <c r="GQ72" s="310">
        <f t="shared" si="39"/>
        <v>1.4699330303224746E-2</v>
      </c>
    </row>
    <row r="73" spans="1:199" x14ac:dyDescent="0.35">
      <c r="A73" s="162" t="s">
        <v>622</v>
      </c>
      <c r="B73" s="162" t="s">
        <v>568</v>
      </c>
      <c r="D73" s="154">
        <v>2.8702000000000001</v>
      </c>
      <c r="E73" s="154">
        <v>13.246</v>
      </c>
      <c r="F73" s="154">
        <v>0.27660000000000001</v>
      </c>
      <c r="G73" s="154">
        <v>9.6191999999999993</v>
      </c>
      <c r="H73" s="154">
        <v>0.56499999999999995</v>
      </c>
      <c r="I73" s="154">
        <v>2.6758000000000002</v>
      </c>
      <c r="J73" s="154">
        <v>49.350900000000003</v>
      </c>
      <c r="K73" s="154">
        <v>4.6916000000000002</v>
      </c>
      <c r="L73" s="154">
        <v>11.682499999999999</v>
      </c>
      <c r="M73" s="154">
        <v>0.2417</v>
      </c>
      <c r="N73" s="154">
        <v>1240.6601720000001</v>
      </c>
      <c r="O73" s="154">
        <v>210</v>
      </c>
      <c r="P73" s="154">
        <v>0.81129122524647301</v>
      </c>
      <c r="Q73" s="154">
        <v>348.32672562921601</v>
      </c>
      <c r="R73" s="154">
        <v>480.32941186301798</v>
      </c>
      <c r="T73" s="155">
        <v>2.42</v>
      </c>
      <c r="U73" s="155">
        <v>2.907</v>
      </c>
      <c r="V73" s="155">
        <v>13.414</v>
      </c>
      <c r="W73" s="155">
        <v>0.28000000000000003</v>
      </c>
      <c r="X73" s="155">
        <v>9.7409999999999997</v>
      </c>
      <c r="Y73" s="155">
        <v>0.57199999999999995</v>
      </c>
      <c r="Z73" s="155">
        <v>2.71</v>
      </c>
      <c r="AA73" s="155">
        <v>50.878999999999998</v>
      </c>
      <c r="AB73" s="155">
        <v>5.3929999999999998</v>
      </c>
      <c r="AC73" s="155">
        <v>12.843999999999999</v>
      </c>
      <c r="AD73" s="155">
        <v>0.245</v>
      </c>
      <c r="AE73" s="155">
        <f t="shared" si="33"/>
        <v>1211.3456082796331</v>
      </c>
      <c r="AF73" s="155">
        <f t="shared" si="34"/>
        <v>205.03807850029293</v>
      </c>
      <c r="AG73" s="155">
        <f t="shared" si="35"/>
        <v>0.97637180238234722</v>
      </c>
      <c r="AI73" s="157" t="str">
        <f t="shared" si="20"/>
        <v>LL3_137</v>
      </c>
      <c r="AJ73" s="157">
        <f t="shared" si="21"/>
        <v>50.878999999999998</v>
      </c>
      <c r="AK73" s="157">
        <f t="shared" si="22"/>
        <v>2.71</v>
      </c>
      <c r="AL73" s="157">
        <f t="shared" si="23"/>
        <v>13.414</v>
      </c>
      <c r="AM73" s="157">
        <f t="shared" si="24"/>
        <v>10.917399999999999</v>
      </c>
      <c r="AN73" s="157">
        <f t="shared" si="25"/>
        <v>2.1406664525999997</v>
      </c>
      <c r="AO73" s="157">
        <f t="shared" si="26"/>
        <v>0.245</v>
      </c>
      <c r="AP73" s="157">
        <f t="shared" si="27"/>
        <v>5.3929999999999998</v>
      </c>
      <c r="AQ73" s="157">
        <f t="shared" si="28"/>
        <v>9.7409999999999997</v>
      </c>
      <c r="AR73" s="157">
        <f t="shared" si="29"/>
        <v>2.907</v>
      </c>
      <c r="AS73" s="157">
        <f t="shared" si="30"/>
        <v>0.57199999999999995</v>
      </c>
      <c r="AT73" s="157">
        <f t="shared" si="31"/>
        <v>0.28000000000000003</v>
      </c>
      <c r="AU73" s="157">
        <v>0.79212187585088201</v>
      </c>
      <c r="AV73" s="157">
        <f t="shared" si="36"/>
        <v>3.4009639292053896E-2</v>
      </c>
      <c r="AW73" s="157">
        <f t="shared" si="32"/>
        <v>1122.3993</v>
      </c>
      <c r="AX73" s="157">
        <v>600</v>
      </c>
      <c r="AY73" s="157">
        <v>0.1935072500779341</v>
      </c>
      <c r="BA73" s="164">
        <v>37.083649999999999</v>
      </c>
      <c r="BB73" s="164">
        <v>37.721350000000001</v>
      </c>
      <c r="BC73" s="164">
        <v>23.566400000000002</v>
      </c>
      <c r="BD73" s="164">
        <v>2.8400000000000002E-2</v>
      </c>
      <c r="BE73" s="164">
        <v>0.22464999999999999</v>
      </c>
      <c r="BF73" s="164">
        <v>0.2964</v>
      </c>
      <c r="BG73" s="164">
        <v>0.18525</v>
      </c>
      <c r="BL73" s="164">
        <v>99.106049999999996</v>
      </c>
      <c r="BM73" s="164">
        <v>0.7371854155384</v>
      </c>
      <c r="BO73" s="166" t="s">
        <v>620</v>
      </c>
      <c r="BP73" s="166">
        <v>30</v>
      </c>
      <c r="BQ73" s="166" t="s">
        <v>453</v>
      </c>
      <c r="BR73" s="166" t="s">
        <v>535</v>
      </c>
      <c r="BS73" s="166" t="s">
        <v>623</v>
      </c>
      <c r="BT73" s="166" t="s">
        <v>610</v>
      </c>
      <c r="BU73" s="166">
        <v>0.51697037037036997</v>
      </c>
      <c r="BV73" s="166">
        <v>23.006</v>
      </c>
      <c r="BW73" s="166">
        <v>36</v>
      </c>
      <c r="BX73" s="166" t="s">
        <v>456</v>
      </c>
      <c r="BY73" s="166">
        <v>1</v>
      </c>
      <c r="BZ73" s="166">
        <v>120900</v>
      </c>
      <c r="CA73" s="166">
        <v>7500</v>
      </c>
      <c r="CB73" s="166">
        <v>9.6</v>
      </c>
      <c r="CC73" s="166">
        <v>1</v>
      </c>
      <c r="CD73" s="166">
        <v>7.64</v>
      </c>
      <c r="CE73" s="166">
        <v>0.55000000000000004</v>
      </c>
      <c r="CF73" s="166">
        <v>1.44</v>
      </c>
      <c r="CG73" s="166">
        <v>0.77</v>
      </c>
      <c r="CH73" s="166">
        <v>2.78</v>
      </c>
      <c r="CI73" s="166">
        <v>0.1</v>
      </c>
      <c r="CJ73" s="166">
        <v>5300</v>
      </c>
      <c r="CK73" s="166">
        <v>150</v>
      </c>
      <c r="CL73" s="166">
        <v>27.6</v>
      </c>
      <c r="CM73" s="166">
        <v>1.2</v>
      </c>
      <c r="CN73" s="166">
        <v>16130</v>
      </c>
      <c r="CO73" s="166">
        <v>340</v>
      </c>
      <c r="CP73" s="166">
        <v>394</v>
      </c>
      <c r="CQ73" s="166">
        <v>11</v>
      </c>
      <c r="CR73" s="166">
        <v>84.9</v>
      </c>
      <c r="CS73" s="166">
        <v>6.7</v>
      </c>
      <c r="CT73" s="166">
        <v>1307</v>
      </c>
      <c r="CU73" s="166">
        <v>37</v>
      </c>
      <c r="CV73" s="166">
        <v>110200</v>
      </c>
      <c r="CW73" s="166">
        <v>3100</v>
      </c>
      <c r="CX73" s="166">
        <v>39.299999999999997</v>
      </c>
      <c r="CY73" s="166">
        <v>1.9</v>
      </c>
      <c r="CZ73" s="166">
        <v>66.099999999999994</v>
      </c>
      <c r="DA73" s="166">
        <v>4.9000000000000004</v>
      </c>
      <c r="DB73" s="166">
        <v>141</v>
      </c>
      <c r="DC73" s="166">
        <v>6.3</v>
      </c>
      <c r="DD73" s="166">
        <v>163.80000000000001</v>
      </c>
      <c r="DE73" s="166">
        <v>8.1999999999999993</v>
      </c>
      <c r="DF73" s="166">
        <v>28.3</v>
      </c>
      <c r="DG73" s="166">
        <v>1.5</v>
      </c>
      <c r="DH73" s="166">
        <v>1.77</v>
      </c>
      <c r="DI73" s="166">
        <v>0.52</v>
      </c>
      <c r="DJ73" s="166">
        <v>13.18</v>
      </c>
      <c r="DK73" s="166">
        <v>0.9</v>
      </c>
      <c r="DL73" s="166">
        <v>414</v>
      </c>
      <c r="DM73" s="166">
        <v>11</v>
      </c>
      <c r="DN73" s="166">
        <v>33.200000000000003</v>
      </c>
      <c r="DO73" s="166">
        <v>1.3</v>
      </c>
      <c r="DP73" s="166">
        <v>166.2</v>
      </c>
      <c r="DQ73" s="166">
        <v>4.5999999999999996</v>
      </c>
      <c r="DR73" s="166">
        <v>19.66</v>
      </c>
      <c r="DS73" s="166">
        <v>0.66</v>
      </c>
      <c r="DT73" s="166">
        <v>0.88</v>
      </c>
      <c r="DU73" s="166">
        <v>0.26</v>
      </c>
      <c r="DV73" s="166">
        <v>0.15</v>
      </c>
      <c r="DW73" s="166">
        <v>0.14000000000000001</v>
      </c>
      <c r="DX73" s="166">
        <v>0.14199999999999999</v>
      </c>
      <c r="DY73" s="166">
        <v>3.5000000000000003E-2</v>
      </c>
      <c r="DZ73" s="166">
        <v>1.95</v>
      </c>
      <c r="EA73" s="166">
        <v>0.33</v>
      </c>
      <c r="ED73" s="166">
        <v>0.13</v>
      </c>
      <c r="EE73" s="166">
        <v>3.5999999999999997E-2</v>
      </c>
      <c r="EF73" s="166">
        <v>152.9</v>
      </c>
      <c r="EG73" s="166">
        <v>5.6</v>
      </c>
      <c r="EH73" s="166">
        <v>15.98</v>
      </c>
      <c r="EI73" s="166">
        <v>0.49</v>
      </c>
      <c r="EJ73" s="166">
        <v>40</v>
      </c>
      <c r="EK73" s="166">
        <v>1.3</v>
      </c>
      <c r="EL73" s="166">
        <v>5.39</v>
      </c>
      <c r="EM73" s="166">
        <v>0.3</v>
      </c>
      <c r="EN73" s="166">
        <v>25.5</v>
      </c>
      <c r="EO73" s="166">
        <v>1.5</v>
      </c>
      <c r="EP73" s="166">
        <v>5.71</v>
      </c>
      <c r="EQ73" s="166">
        <v>0.55000000000000004</v>
      </c>
      <c r="ER73" s="166">
        <v>2.0699999999999998</v>
      </c>
      <c r="ES73" s="166">
        <v>0.21</v>
      </c>
      <c r="ET73" s="166">
        <v>6.69</v>
      </c>
      <c r="EU73" s="166">
        <v>0.65</v>
      </c>
      <c r="EV73" s="166">
        <v>1.04</v>
      </c>
      <c r="EW73" s="166">
        <v>0.1</v>
      </c>
      <c r="EX73" s="166">
        <v>6.03</v>
      </c>
      <c r="EY73" s="166">
        <v>0.61</v>
      </c>
      <c r="EZ73" s="166">
        <v>1.36</v>
      </c>
      <c r="FA73" s="166">
        <v>0.14000000000000001</v>
      </c>
      <c r="FB73" s="166">
        <v>3.23</v>
      </c>
      <c r="FC73" s="166">
        <v>0.34</v>
      </c>
      <c r="FD73" s="166">
        <v>0.433</v>
      </c>
      <c r="FE73" s="166">
        <v>7.4999999999999997E-2</v>
      </c>
      <c r="FF73" s="166">
        <v>2.57</v>
      </c>
      <c r="FG73" s="166">
        <v>0.37</v>
      </c>
      <c r="FH73" s="166">
        <v>0.432</v>
      </c>
      <c r="FI73" s="166">
        <v>8.4000000000000005E-2</v>
      </c>
      <c r="FJ73" s="166">
        <v>4.0199999999999996</v>
      </c>
      <c r="FK73" s="166">
        <v>0.48</v>
      </c>
      <c r="FL73" s="166">
        <v>1.1599999999999999</v>
      </c>
      <c r="FM73" s="166">
        <v>0.13</v>
      </c>
      <c r="FN73" s="166">
        <v>0.23400000000000001</v>
      </c>
      <c r="FO73" s="166">
        <v>7.2999999999999995E-2</v>
      </c>
      <c r="FR73" s="166">
        <v>1.35</v>
      </c>
      <c r="FS73" s="166">
        <v>0.11</v>
      </c>
      <c r="FV73" s="166">
        <v>1.26</v>
      </c>
      <c r="FW73" s="166">
        <v>0.17</v>
      </c>
      <c r="FX73" s="166">
        <v>0.44500000000000001</v>
      </c>
      <c r="FY73" s="166">
        <v>8.5000000000000006E-2</v>
      </c>
      <c r="GF73">
        <v>999.623444075576</v>
      </c>
      <c r="GG73">
        <v>1152.92800445936</v>
      </c>
      <c r="GH73">
        <v>4.45</v>
      </c>
      <c r="GI73">
        <v>218</v>
      </c>
      <c r="GJ73">
        <v>0.30199999999999999</v>
      </c>
      <c r="GK73">
        <v>0.56999999999999995</v>
      </c>
      <c r="GL73">
        <v>55.7</v>
      </c>
      <c r="GM73">
        <f t="shared" si="37"/>
        <v>1.0123893805309734</v>
      </c>
      <c r="GN73">
        <f t="shared" si="38"/>
        <v>0.97637180238234722</v>
      </c>
      <c r="GO73" s="309">
        <v>2.6542497128929341</v>
      </c>
      <c r="GP73" s="311">
        <v>4.2535334171507157E-2</v>
      </c>
      <c r="GQ73" s="310">
        <f t="shared" si="39"/>
        <v>1.6025370169540986E-2</v>
      </c>
    </row>
    <row r="74" spans="1:199" x14ac:dyDescent="0.35">
      <c r="A74" s="162" t="s">
        <v>624</v>
      </c>
      <c r="B74" s="162" t="s">
        <v>546</v>
      </c>
      <c r="D74" s="154">
        <v>2.8527999999999998</v>
      </c>
      <c r="E74" s="154">
        <v>14.907999999999999</v>
      </c>
      <c r="F74" s="154">
        <v>0.26490000000000002</v>
      </c>
      <c r="G74" s="154">
        <v>12.254200000000001</v>
      </c>
      <c r="H74" s="154">
        <v>0.40339999999999998</v>
      </c>
      <c r="I74" s="154">
        <v>2.7671000000000001</v>
      </c>
      <c r="J74" s="154">
        <v>51.020600000000002</v>
      </c>
      <c r="K74" s="154">
        <v>5.1593999999999998</v>
      </c>
      <c r="L74" s="154">
        <v>7.8080999999999996</v>
      </c>
      <c r="M74" s="154">
        <v>8.5500000000000007E-2</v>
      </c>
      <c r="N74" s="154">
        <v>443.91511600000001</v>
      </c>
      <c r="O74" s="154">
        <v>96</v>
      </c>
      <c r="P74" s="154">
        <v>0.24027379545709501</v>
      </c>
      <c r="Q74" s="154">
        <v>248.34484627836301</v>
      </c>
      <c r="R74" s="154">
        <v>327.314275859882</v>
      </c>
      <c r="T74" s="155">
        <v>16.600000000000001</v>
      </c>
      <c r="U74" s="155">
        <v>2.4689999999999999</v>
      </c>
      <c r="V74" s="155">
        <v>12.9</v>
      </c>
      <c r="W74" s="155">
        <v>0.22900000000000001</v>
      </c>
      <c r="X74" s="155">
        <v>10.702</v>
      </c>
      <c r="Y74" s="155">
        <v>0.34899999999999998</v>
      </c>
      <c r="Z74" s="155">
        <v>2.3940000000000001</v>
      </c>
      <c r="AA74" s="155">
        <v>49.77</v>
      </c>
      <c r="AB74" s="155">
        <v>9.3279999999999994</v>
      </c>
      <c r="AC74" s="155">
        <v>11.336</v>
      </c>
      <c r="AD74" s="155">
        <v>0.14199999999999999</v>
      </c>
      <c r="AE74" s="155">
        <f t="shared" si="33"/>
        <v>380.71622298456265</v>
      </c>
      <c r="AF74" s="155">
        <f t="shared" si="34"/>
        <v>82.332761578044597</v>
      </c>
      <c r="AG74" s="155">
        <f t="shared" si="35"/>
        <v>0.85763293310463129</v>
      </c>
      <c r="AI74" s="157" t="str">
        <f t="shared" si="20"/>
        <v>LL8_613b</v>
      </c>
      <c r="AJ74" s="157">
        <f t="shared" si="21"/>
        <v>49.77</v>
      </c>
      <c r="AK74" s="157">
        <f t="shared" si="22"/>
        <v>2.3940000000000001</v>
      </c>
      <c r="AL74" s="157">
        <f t="shared" si="23"/>
        <v>12.9</v>
      </c>
      <c r="AM74" s="157">
        <f t="shared" si="24"/>
        <v>9.6356000000000002</v>
      </c>
      <c r="AN74" s="157">
        <f t="shared" si="25"/>
        <v>1.8893331443999999</v>
      </c>
      <c r="AO74" s="157">
        <f t="shared" si="26"/>
        <v>0.14199999999999999</v>
      </c>
      <c r="AP74" s="157">
        <f t="shared" si="27"/>
        <v>9.3279999999999994</v>
      </c>
      <c r="AQ74" s="157">
        <f t="shared" si="28"/>
        <v>10.702</v>
      </c>
      <c r="AR74" s="157">
        <f t="shared" si="29"/>
        <v>2.4689999999999999</v>
      </c>
      <c r="AS74" s="157">
        <f t="shared" si="30"/>
        <v>0.34899999999999998</v>
      </c>
      <c r="AT74" s="157">
        <f t="shared" si="31"/>
        <v>0.22900000000000001</v>
      </c>
      <c r="AU74" s="157">
        <v>0.5</v>
      </c>
      <c r="AV74" s="157">
        <f t="shared" si="36"/>
        <v>2.1298871893513122E-2</v>
      </c>
      <c r="AW74" s="157">
        <f t="shared" si="32"/>
        <v>1201.4928</v>
      </c>
      <c r="AX74" s="157">
        <v>330</v>
      </c>
      <c r="AY74" s="157">
        <v>0.15302179832607349</v>
      </c>
      <c r="BA74" s="164">
        <v>44.795749999999998</v>
      </c>
      <c r="BB74" s="164">
        <v>39.913200000000003</v>
      </c>
      <c r="BC74" s="164">
        <v>14.795450000000001</v>
      </c>
      <c r="BD74" s="164">
        <v>4.2599999999999999E-2</v>
      </c>
      <c r="BE74" s="164">
        <v>0.25385000000000002</v>
      </c>
      <c r="BF74" s="164">
        <v>0.19275</v>
      </c>
      <c r="BG74" s="164">
        <v>0.33289999999999997</v>
      </c>
      <c r="BL74" s="164">
        <v>100.3265</v>
      </c>
      <c r="BM74" s="164">
        <v>0.843674980148579</v>
      </c>
      <c r="BO74" s="166" t="s">
        <v>625</v>
      </c>
      <c r="BP74" s="166">
        <v>25</v>
      </c>
      <c r="BQ74" s="166" t="s">
        <v>453</v>
      </c>
      <c r="BR74" s="166" t="s">
        <v>459</v>
      </c>
      <c r="BS74" s="166" t="s">
        <v>626</v>
      </c>
      <c r="BT74" s="166" t="s">
        <v>627</v>
      </c>
      <c r="BU74" s="166">
        <v>6.70370370370371E-3</v>
      </c>
      <c r="BV74" s="166">
        <v>5.15</v>
      </c>
      <c r="BW74" s="166">
        <v>10</v>
      </c>
      <c r="BX74" s="166" t="s">
        <v>456</v>
      </c>
      <c r="BY74" s="166">
        <v>1</v>
      </c>
      <c r="BZ74" s="166">
        <v>121000</v>
      </c>
      <c r="CA74" s="166">
        <v>13000</v>
      </c>
      <c r="CB74" s="166">
        <v>12.3</v>
      </c>
      <c r="CC74" s="166">
        <v>1</v>
      </c>
      <c r="CH74" s="166">
        <v>2.19</v>
      </c>
      <c r="CI74" s="166">
        <v>0.4</v>
      </c>
      <c r="CJ74" s="166">
        <v>3140</v>
      </c>
      <c r="CK74" s="166">
        <v>350</v>
      </c>
      <c r="CL74" s="166">
        <v>20.3</v>
      </c>
      <c r="CM74" s="166">
        <v>2.6</v>
      </c>
      <c r="CN74" s="166">
        <v>16000</v>
      </c>
      <c r="CO74" s="166">
        <v>1200</v>
      </c>
      <c r="CP74" s="166">
        <v>276</v>
      </c>
      <c r="CQ74" s="166">
        <v>45</v>
      </c>
      <c r="CR74" s="166">
        <v>319</v>
      </c>
      <c r="CS74" s="166">
        <v>48</v>
      </c>
      <c r="CT74" s="166">
        <v>930</v>
      </c>
      <c r="CU74" s="166">
        <v>260</v>
      </c>
      <c r="CV74" s="166">
        <v>75000</v>
      </c>
      <c r="CW74" s="166">
        <v>24000</v>
      </c>
      <c r="CZ74" s="166">
        <v>70</v>
      </c>
      <c r="DA74" s="166">
        <v>25</v>
      </c>
      <c r="DB74" s="166">
        <v>83</v>
      </c>
      <c r="DC74" s="166">
        <v>19</v>
      </c>
      <c r="DF74" s="166">
        <v>18.5</v>
      </c>
      <c r="DG74" s="166">
        <v>2.2999999999999998</v>
      </c>
      <c r="DH74" s="166">
        <v>2.1</v>
      </c>
      <c r="DI74" s="166">
        <v>2.1</v>
      </c>
      <c r="DJ74" s="166">
        <v>6.31</v>
      </c>
      <c r="DK74" s="166">
        <v>0.84</v>
      </c>
      <c r="DL74" s="166">
        <v>340</v>
      </c>
      <c r="DM74" s="166">
        <v>110</v>
      </c>
      <c r="DN74" s="166">
        <v>21.5</v>
      </c>
      <c r="DO74" s="166">
        <v>5.3</v>
      </c>
      <c r="DP74" s="166">
        <v>99</v>
      </c>
      <c r="DQ74" s="166">
        <v>17</v>
      </c>
      <c r="DR74" s="166">
        <v>11.1</v>
      </c>
      <c r="DS74" s="166">
        <v>1.5</v>
      </c>
      <c r="DT74" s="166">
        <v>1.04</v>
      </c>
      <c r="DU74" s="166">
        <v>0.49</v>
      </c>
      <c r="DZ74" s="166">
        <v>1.74</v>
      </c>
      <c r="EA74" s="166">
        <v>0.52</v>
      </c>
      <c r="EF74" s="166">
        <v>98</v>
      </c>
      <c r="EG74" s="166">
        <v>24</v>
      </c>
      <c r="EH74" s="166">
        <v>8.5</v>
      </c>
      <c r="EI74" s="166">
        <v>1</v>
      </c>
      <c r="EJ74" s="166">
        <v>23.2</v>
      </c>
      <c r="EK74" s="166">
        <v>1.8</v>
      </c>
      <c r="EL74" s="166">
        <v>3.24</v>
      </c>
      <c r="EM74" s="166">
        <v>0.49</v>
      </c>
      <c r="EN74" s="166">
        <v>16.7</v>
      </c>
      <c r="EO74" s="166">
        <v>3.9</v>
      </c>
      <c r="EP74" s="166">
        <v>3.8</v>
      </c>
      <c r="EQ74" s="166">
        <v>1.7</v>
      </c>
      <c r="ER74" s="166">
        <v>1.38</v>
      </c>
      <c r="ES74" s="166">
        <v>0.24</v>
      </c>
      <c r="ET74" s="166">
        <v>5.7</v>
      </c>
      <c r="EU74" s="166">
        <v>2.1</v>
      </c>
      <c r="EV74" s="166">
        <v>0.68</v>
      </c>
      <c r="EW74" s="166">
        <v>0.17</v>
      </c>
      <c r="EX74" s="166">
        <v>4.2</v>
      </c>
      <c r="EY74" s="166">
        <v>1</v>
      </c>
      <c r="EZ74" s="166">
        <v>0.73</v>
      </c>
      <c r="FA74" s="166">
        <v>0.11</v>
      </c>
      <c r="FB74" s="166">
        <v>1.69</v>
      </c>
      <c r="FC74" s="166">
        <v>0.39</v>
      </c>
      <c r="FD74" s="166">
        <v>0.21099999999999999</v>
      </c>
      <c r="FE74" s="166">
        <v>6.7000000000000004E-2</v>
      </c>
      <c r="FF74" s="166">
        <v>1.78</v>
      </c>
      <c r="FG74" s="166">
        <v>0.8</v>
      </c>
      <c r="FH74" s="166">
        <v>0.27600000000000002</v>
      </c>
      <c r="FI74" s="166">
        <v>7.8E-2</v>
      </c>
      <c r="FJ74" s="166">
        <v>2.61</v>
      </c>
      <c r="FK74" s="166">
        <v>0.62</v>
      </c>
      <c r="FL74" s="166">
        <v>0.68</v>
      </c>
      <c r="FM74" s="166">
        <v>0.15</v>
      </c>
      <c r="FN74" s="166">
        <v>0.12</v>
      </c>
      <c r="FO74" s="166">
        <v>0.15</v>
      </c>
      <c r="FP74" s="166">
        <v>3.2000000000000001E-2</v>
      </c>
      <c r="FQ74" s="166">
        <v>3.9E-2</v>
      </c>
      <c r="FR74" s="166">
        <v>0.7</v>
      </c>
      <c r="FS74" s="166">
        <v>0.16</v>
      </c>
      <c r="FV74" s="166">
        <v>0.52</v>
      </c>
      <c r="FW74" s="166">
        <v>0.18</v>
      </c>
      <c r="FX74" s="166">
        <v>0.22</v>
      </c>
      <c r="FY74" s="166">
        <v>0.08</v>
      </c>
      <c r="GF74">
        <v>766.00584390812503</v>
      </c>
      <c r="GG74">
        <v>1312.0412802522701</v>
      </c>
      <c r="GM74">
        <f t="shared" si="37"/>
        <v>0.86514625681705504</v>
      </c>
      <c r="GN74">
        <f t="shared" si="38"/>
        <v>0.85763293310463129</v>
      </c>
      <c r="GO74" s="309">
        <v>2.648135502870169</v>
      </c>
      <c r="GP74" s="311">
        <v>4.1008600123082162E-2</v>
      </c>
      <c r="GQ74" s="310">
        <f t="shared" si="39"/>
        <v>1.5485839028492003E-2</v>
      </c>
    </row>
    <row r="75" spans="1:199" x14ac:dyDescent="0.35">
      <c r="A75" s="162" t="s">
        <v>628</v>
      </c>
      <c r="B75" s="162" t="s">
        <v>546</v>
      </c>
      <c r="D75" s="154">
        <v>2.8113999999999999</v>
      </c>
      <c r="E75" s="154">
        <v>14.418900000000001</v>
      </c>
      <c r="F75" s="154">
        <v>0.30259999999999998</v>
      </c>
      <c r="G75" s="154">
        <v>12.245699999999999</v>
      </c>
      <c r="H75" s="154">
        <v>0.44030000000000002</v>
      </c>
      <c r="I75" s="154">
        <v>2.3954</v>
      </c>
      <c r="J75" s="154">
        <v>53.150599999999997</v>
      </c>
      <c r="K75" s="154">
        <v>6.2401</v>
      </c>
      <c r="L75" s="154">
        <v>6.5709999999999997</v>
      </c>
      <c r="M75" s="154">
        <v>9.9900000000000003E-2</v>
      </c>
      <c r="N75" s="154">
        <v>645.60371999999995</v>
      </c>
      <c r="O75" s="154">
        <v>112</v>
      </c>
      <c r="P75" s="154">
        <v>0.238325004661366</v>
      </c>
      <c r="Q75" s="154">
        <v>397.73908284216702</v>
      </c>
      <c r="R75" s="154">
        <v>401.98846000218401</v>
      </c>
      <c r="T75" s="155">
        <v>30.59</v>
      </c>
      <c r="U75" s="155">
        <v>2.1309999999999998</v>
      </c>
      <c r="V75" s="155">
        <v>10.928000000000001</v>
      </c>
      <c r="W75" s="155">
        <v>0.22900000000000001</v>
      </c>
      <c r="X75" s="155">
        <v>9.4350000000000005</v>
      </c>
      <c r="Y75" s="155">
        <v>0.33400000000000002</v>
      </c>
      <c r="Z75" s="155">
        <v>1.8149999999999999</v>
      </c>
      <c r="AA75" s="155">
        <v>49.676000000000002</v>
      </c>
      <c r="AB75" s="155">
        <v>13.612</v>
      </c>
      <c r="AC75" s="155">
        <v>11.336</v>
      </c>
      <c r="AD75" s="155">
        <v>0.151</v>
      </c>
      <c r="AE75" s="155">
        <f t="shared" si="33"/>
        <v>494.37454628991492</v>
      </c>
      <c r="AF75" s="155">
        <f t="shared" si="34"/>
        <v>85.764606784592999</v>
      </c>
      <c r="AG75" s="155">
        <f t="shared" si="35"/>
        <v>0.76575541771958033</v>
      </c>
      <c r="AI75" s="157" t="str">
        <f t="shared" si="20"/>
        <v>LL8_615</v>
      </c>
      <c r="AJ75" s="157">
        <f t="shared" si="21"/>
        <v>49.676000000000002</v>
      </c>
      <c r="AK75" s="157">
        <f t="shared" si="22"/>
        <v>1.8149999999999999</v>
      </c>
      <c r="AL75" s="157">
        <f t="shared" si="23"/>
        <v>10.928000000000001</v>
      </c>
      <c r="AM75" s="157">
        <f t="shared" si="24"/>
        <v>9.6356000000000002</v>
      </c>
      <c r="AN75" s="157">
        <f t="shared" si="25"/>
        <v>1.8893331443999999</v>
      </c>
      <c r="AO75" s="157">
        <f t="shared" si="26"/>
        <v>0.151</v>
      </c>
      <c r="AP75" s="157">
        <f t="shared" si="27"/>
        <v>13.612</v>
      </c>
      <c r="AQ75" s="157">
        <f t="shared" si="28"/>
        <v>9.4350000000000005</v>
      </c>
      <c r="AR75" s="157">
        <f t="shared" si="29"/>
        <v>2.1309999999999998</v>
      </c>
      <c r="AS75" s="157">
        <f t="shared" si="30"/>
        <v>0.33400000000000002</v>
      </c>
      <c r="AT75" s="157">
        <f t="shared" si="31"/>
        <v>0.22900000000000001</v>
      </c>
      <c r="AU75" s="157">
        <v>0.5</v>
      </c>
      <c r="AV75" s="157">
        <f t="shared" si="36"/>
        <v>3.0457085752520634E-2</v>
      </c>
      <c r="AW75" s="157">
        <f t="shared" si="32"/>
        <v>1287.6012000000001</v>
      </c>
      <c r="AX75" s="157">
        <v>380</v>
      </c>
      <c r="AY75" s="157">
        <v>0.14036045580520881</v>
      </c>
      <c r="BA75" s="164">
        <v>48.177349999999997</v>
      </c>
      <c r="BB75" s="164">
        <v>40.594200000000001</v>
      </c>
      <c r="BC75" s="164">
        <v>10.87655</v>
      </c>
      <c r="BD75" s="164">
        <v>5.04E-2</v>
      </c>
      <c r="BE75" s="164">
        <v>0.24324999999999999</v>
      </c>
      <c r="BF75" s="164">
        <v>0.1391</v>
      </c>
      <c r="BG75" s="164">
        <v>0.40489999999999998</v>
      </c>
      <c r="BL75" s="164">
        <v>100.48565000000001</v>
      </c>
      <c r="BM75" s="164">
        <v>0.88758594237286403</v>
      </c>
      <c r="BO75" s="166" t="s">
        <v>616</v>
      </c>
      <c r="BP75" s="166">
        <v>30</v>
      </c>
      <c r="BQ75" s="166" t="s">
        <v>453</v>
      </c>
      <c r="BR75" s="166" t="s">
        <v>617</v>
      </c>
      <c r="BS75" s="166" t="s">
        <v>629</v>
      </c>
      <c r="BT75" s="166" t="s">
        <v>610</v>
      </c>
      <c r="BU75" s="166">
        <v>0.60360300925925903</v>
      </c>
      <c r="BV75" s="166">
        <v>22.183</v>
      </c>
      <c r="BW75" s="166">
        <v>35</v>
      </c>
      <c r="BX75" s="166" t="s">
        <v>456</v>
      </c>
      <c r="BY75" s="166">
        <v>1</v>
      </c>
      <c r="BZ75" s="166">
        <v>152300</v>
      </c>
      <c r="CA75" s="166">
        <v>8300</v>
      </c>
      <c r="CB75" s="166">
        <v>12.2</v>
      </c>
      <c r="CC75" s="166">
        <v>1</v>
      </c>
      <c r="CD75" s="166">
        <v>4.0199999999999996</v>
      </c>
      <c r="CE75" s="166">
        <v>0.47</v>
      </c>
      <c r="CF75" s="166">
        <v>0.88</v>
      </c>
      <c r="CG75" s="166">
        <v>0.6</v>
      </c>
      <c r="CH75" s="166">
        <v>2.92</v>
      </c>
      <c r="CI75" s="166">
        <v>0.2</v>
      </c>
      <c r="CJ75" s="166">
        <v>3810</v>
      </c>
      <c r="CK75" s="166">
        <v>140</v>
      </c>
      <c r="CL75" s="166">
        <v>22.7</v>
      </c>
      <c r="CM75" s="166">
        <v>1</v>
      </c>
      <c r="CN75" s="166">
        <v>13610</v>
      </c>
      <c r="CO75" s="166">
        <v>14980</v>
      </c>
      <c r="CP75" s="166">
        <v>520</v>
      </c>
      <c r="CQ75" s="166">
        <v>9.4</v>
      </c>
      <c r="CR75" s="166">
        <v>341</v>
      </c>
      <c r="CS75" s="166">
        <v>25</v>
      </c>
      <c r="CT75" s="166">
        <v>828</v>
      </c>
      <c r="CU75" s="166">
        <v>46</v>
      </c>
      <c r="CV75" s="166">
        <v>65100</v>
      </c>
      <c r="CW75" s="166">
        <v>3600</v>
      </c>
      <c r="CX75" s="166">
        <v>32</v>
      </c>
      <c r="CY75" s="166">
        <v>1.8</v>
      </c>
      <c r="CZ75" s="166">
        <v>128.30000000000001</v>
      </c>
      <c r="DA75" s="166">
        <v>6.1</v>
      </c>
      <c r="DB75" s="166">
        <v>56.2</v>
      </c>
      <c r="DC75" s="166">
        <v>3.8</v>
      </c>
      <c r="DD75" s="166">
        <v>76.8</v>
      </c>
      <c r="DE75" s="166">
        <v>5.2</v>
      </c>
      <c r="DF75" s="166">
        <v>20.8</v>
      </c>
      <c r="DG75" s="166">
        <v>1.1000000000000001</v>
      </c>
      <c r="DH75" s="166">
        <v>1.78</v>
      </c>
      <c r="DI75" s="166">
        <v>0.6</v>
      </c>
      <c r="DJ75" s="166">
        <v>7.74</v>
      </c>
      <c r="DK75" s="166">
        <v>0.59</v>
      </c>
      <c r="DL75" s="166">
        <v>312.3</v>
      </c>
      <c r="DM75" s="166">
        <v>9.6999999999999993</v>
      </c>
      <c r="DN75" s="166">
        <v>24.4</v>
      </c>
      <c r="DO75" s="166">
        <v>1</v>
      </c>
      <c r="DP75" s="166">
        <v>125.6</v>
      </c>
      <c r="DQ75" s="166">
        <v>5.4</v>
      </c>
      <c r="DR75" s="166">
        <v>10.85</v>
      </c>
      <c r="DS75" s="166">
        <v>0.68</v>
      </c>
      <c r="DT75" s="166">
        <v>0.83</v>
      </c>
      <c r="DU75" s="166">
        <v>0.31</v>
      </c>
      <c r="DV75" s="166">
        <v>0.08</v>
      </c>
      <c r="DW75" s="166">
        <v>0.12</v>
      </c>
      <c r="DX75" s="166">
        <v>9.9000000000000005E-2</v>
      </c>
      <c r="DY75" s="166">
        <v>3.7999999999999999E-2</v>
      </c>
      <c r="DZ75" s="166">
        <v>1.96</v>
      </c>
      <c r="EA75" s="166">
        <v>0.28999999999999998</v>
      </c>
      <c r="ED75" s="166">
        <v>6.8000000000000005E-2</v>
      </c>
      <c r="EE75" s="166">
        <v>0.02</v>
      </c>
      <c r="EF75" s="166">
        <v>95.7</v>
      </c>
      <c r="EG75" s="166">
        <v>6.6</v>
      </c>
      <c r="EH75" s="166">
        <v>9.68</v>
      </c>
      <c r="EI75" s="166">
        <v>0.57999999999999996</v>
      </c>
      <c r="EJ75" s="166">
        <v>24.7</v>
      </c>
      <c r="EK75" s="166">
        <v>1.2</v>
      </c>
      <c r="EL75" s="166">
        <v>3.63</v>
      </c>
      <c r="EM75" s="166">
        <v>0.26</v>
      </c>
      <c r="EN75" s="166">
        <v>17.899999999999999</v>
      </c>
      <c r="EO75" s="166">
        <v>1.4</v>
      </c>
      <c r="EP75" s="166">
        <v>4.7300000000000004</v>
      </c>
      <c r="EQ75" s="166">
        <v>0.42</v>
      </c>
      <c r="ER75" s="166">
        <v>1.69</v>
      </c>
      <c r="ES75" s="166">
        <v>0.21</v>
      </c>
      <c r="ET75" s="166">
        <v>5.95</v>
      </c>
      <c r="EU75" s="166">
        <v>0.73</v>
      </c>
      <c r="EV75" s="166">
        <v>0.89900000000000002</v>
      </c>
      <c r="EW75" s="166">
        <v>9.6000000000000002E-2</v>
      </c>
      <c r="EX75" s="166">
        <v>4.78</v>
      </c>
      <c r="EY75" s="166">
        <v>0.56999999999999995</v>
      </c>
      <c r="EZ75" s="166">
        <v>1.03</v>
      </c>
      <c r="FA75" s="166">
        <v>0.12</v>
      </c>
      <c r="FB75" s="166">
        <v>2.2799999999999998</v>
      </c>
      <c r="FC75" s="166">
        <v>0.23</v>
      </c>
      <c r="FD75" s="166">
        <v>0.32400000000000001</v>
      </c>
      <c r="FE75" s="166">
        <v>7.0000000000000007E-2</v>
      </c>
      <c r="FF75" s="166">
        <v>2.1800000000000002</v>
      </c>
      <c r="FG75" s="166">
        <v>0.37</v>
      </c>
      <c r="FH75" s="166">
        <v>0.26900000000000002</v>
      </c>
      <c r="FI75" s="166">
        <v>5.3999999999999999E-2</v>
      </c>
      <c r="FJ75" s="166">
        <v>3.22</v>
      </c>
      <c r="FK75" s="166">
        <v>0.4</v>
      </c>
      <c r="FL75" s="166">
        <v>0.6</v>
      </c>
      <c r="FM75" s="166">
        <v>0.11</v>
      </c>
      <c r="FN75" s="166">
        <v>0.13100000000000001</v>
      </c>
      <c r="FO75" s="166">
        <v>0.06</v>
      </c>
      <c r="FR75" s="166">
        <v>0.85</v>
      </c>
      <c r="FS75" s="166">
        <v>0.13</v>
      </c>
      <c r="FV75" s="166">
        <v>0.68</v>
      </c>
      <c r="FW75" s="166">
        <v>0.13</v>
      </c>
      <c r="FX75" s="166">
        <v>0.28999999999999998</v>
      </c>
      <c r="FY75" s="166">
        <v>7.2999999999999995E-2</v>
      </c>
      <c r="GF75">
        <v>742.50742562625499</v>
      </c>
      <c r="GG75">
        <v>1639.02563812733</v>
      </c>
      <c r="GM75">
        <f t="shared" si="37"/>
        <v>0.7585736997501703</v>
      </c>
      <c r="GN75">
        <f t="shared" si="38"/>
        <v>0.76575541771958033</v>
      </c>
      <c r="GO75" s="309">
        <v>2.6227326100038511</v>
      </c>
      <c r="GP75" s="311">
        <v>4.1980097142261343E-2</v>
      </c>
      <c r="GQ75" s="310">
        <f t="shared" si="39"/>
        <v>1.6006243633886759E-2</v>
      </c>
    </row>
    <row r="76" spans="1:199" x14ac:dyDescent="0.35">
      <c r="A76" s="162" t="s">
        <v>630</v>
      </c>
      <c r="B76" s="162" t="s">
        <v>546</v>
      </c>
      <c r="D76" s="154">
        <v>2.7212000000000001</v>
      </c>
      <c r="E76" s="154">
        <v>14.730600000000001</v>
      </c>
      <c r="F76" s="154">
        <v>0.37890000000000001</v>
      </c>
      <c r="G76" s="154">
        <v>12.494899999999999</v>
      </c>
      <c r="H76" s="154">
        <v>0.42109999999999997</v>
      </c>
      <c r="I76" s="154">
        <v>2.613</v>
      </c>
      <c r="J76" s="154">
        <v>51.744599999999998</v>
      </c>
      <c r="K76" s="154">
        <v>5.9470000000000001</v>
      </c>
      <c r="L76" s="154">
        <v>6.6710000000000003</v>
      </c>
      <c r="M76" s="154">
        <v>7.8600000000000003E-2</v>
      </c>
      <c r="N76" s="154">
        <v>785.23429199999998</v>
      </c>
      <c r="O76" s="154">
        <v>91</v>
      </c>
      <c r="P76" s="154">
        <v>0.235590483091731</v>
      </c>
      <c r="Q76" s="154">
        <v>468.58135597791102</v>
      </c>
      <c r="R76" s="154">
        <v>395.89081635337101</v>
      </c>
      <c r="T76" s="155">
        <v>30.02</v>
      </c>
      <c r="U76" s="155">
        <v>2.0920000000000001</v>
      </c>
      <c r="V76" s="155">
        <v>11.323</v>
      </c>
      <c r="W76" s="155">
        <v>0.29099999999999998</v>
      </c>
      <c r="X76" s="155">
        <v>9.7569999999999997</v>
      </c>
      <c r="Y76" s="155">
        <v>0.32400000000000001</v>
      </c>
      <c r="Z76" s="155">
        <v>2.0089999999999999</v>
      </c>
      <c r="AA76" s="155">
        <v>49.027999999999999</v>
      </c>
      <c r="AB76" s="155">
        <v>13.349</v>
      </c>
      <c r="AC76" s="155">
        <v>11.337999999999999</v>
      </c>
      <c r="AD76" s="155">
        <v>0.13500000000000001</v>
      </c>
      <c r="AE76" s="155">
        <f t="shared" si="33"/>
        <v>603.9334656206737</v>
      </c>
      <c r="AF76" s="155">
        <f t="shared" si="34"/>
        <v>69.989232425780642</v>
      </c>
      <c r="AG76" s="155">
        <f t="shared" si="35"/>
        <v>0.76911244423934777</v>
      </c>
      <c r="AI76" s="157" t="str">
        <f t="shared" si="20"/>
        <v>LL8_617_a</v>
      </c>
      <c r="AJ76" s="157">
        <f t="shared" si="21"/>
        <v>49.027999999999999</v>
      </c>
      <c r="AK76" s="157">
        <f t="shared" si="22"/>
        <v>2.0089999999999999</v>
      </c>
      <c r="AL76" s="157">
        <f t="shared" si="23"/>
        <v>11.323</v>
      </c>
      <c r="AM76" s="157">
        <f t="shared" si="24"/>
        <v>9.6372999999999998</v>
      </c>
      <c r="AN76" s="157">
        <f t="shared" si="25"/>
        <v>1.8896664776999998</v>
      </c>
      <c r="AO76" s="157">
        <f t="shared" si="26"/>
        <v>0.13500000000000001</v>
      </c>
      <c r="AP76" s="157">
        <f t="shared" si="27"/>
        <v>13.349</v>
      </c>
      <c r="AQ76" s="157">
        <f t="shared" si="28"/>
        <v>9.7569999999999997</v>
      </c>
      <c r="AR76" s="157">
        <f t="shared" si="29"/>
        <v>2.0920000000000001</v>
      </c>
      <c r="AS76" s="157">
        <f t="shared" si="30"/>
        <v>0.32400000000000001</v>
      </c>
      <c r="AT76" s="157">
        <f t="shared" si="31"/>
        <v>0.29099999999999998</v>
      </c>
      <c r="AU76" s="157">
        <v>0.5</v>
      </c>
      <c r="AV76" s="157">
        <f t="shared" si="36"/>
        <v>3.6039175202115907E-2</v>
      </c>
      <c r="AW76" s="157">
        <f t="shared" si="32"/>
        <v>1282.3149000000001</v>
      </c>
      <c r="AX76" s="157">
        <v>460</v>
      </c>
      <c r="AY76" s="157">
        <v>0.121103025387825</v>
      </c>
      <c r="BA76" s="164">
        <v>48.069450000000003</v>
      </c>
      <c r="BB76" s="164">
        <v>40.659500000000001</v>
      </c>
      <c r="BC76" s="164">
        <v>10.96115</v>
      </c>
      <c r="BD76" s="164">
        <v>5.0599999999999999E-2</v>
      </c>
      <c r="BE76" s="164">
        <v>0.23565</v>
      </c>
      <c r="BF76" s="164">
        <v>0.14055000000000001</v>
      </c>
      <c r="BG76" s="164">
        <v>0.39929999999999999</v>
      </c>
      <c r="BL76" s="164">
        <v>100.51615</v>
      </c>
      <c r="BM76" s="164">
        <v>0.88658527640146001</v>
      </c>
      <c r="BO76" s="166" t="s">
        <v>616</v>
      </c>
      <c r="BP76" s="166">
        <v>30</v>
      </c>
      <c r="BQ76" s="166" t="s">
        <v>453</v>
      </c>
      <c r="BR76" s="166" t="s">
        <v>617</v>
      </c>
      <c r="BS76" s="166" t="s">
        <v>631</v>
      </c>
      <c r="BT76" s="166" t="s">
        <v>610</v>
      </c>
      <c r="BU76" s="166">
        <v>0.60514849537036997</v>
      </c>
      <c r="BV76" s="166">
        <v>5.3856000000000002</v>
      </c>
      <c r="BW76" s="166">
        <v>8</v>
      </c>
      <c r="BX76" s="166" t="s">
        <v>456</v>
      </c>
      <c r="BY76" s="166">
        <v>1</v>
      </c>
      <c r="BZ76" s="166">
        <v>171000</v>
      </c>
      <c r="CA76" s="166">
        <v>11000</v>
      </c>
      <c r="CB76" s="166">
        <v>12.5</v>
      </c>
      <c r="CC76" s="166">
        <v>1</v>
      </c>
      <c r="CD76" s="166">
        <v>4.4000000000000004</v>
      </c>
      <c r="CE76" s="166">
        <v>0.67</v>
      </c>
      <c r="CH76" s="166">
        <v>2.85</v>
      </c>
      <c r="CI76" s="166">
        <v>0.26</v>
      </c>
      <c r="CJ76" s="166">
        <v>3350</v>
      </c>
      <c r="CK76" s="166">
        <v>140</v>
      </c>
      <c r="CL76" s="166">
        <v>25</v>
      </c>
      <c r="CM76" s="166">
        <v>2.4</v>
      </c>
      <c r="CN76" s="166">
        <v>15200</v>
      </c>
      <c r="CO76" s="166">
        <v>16700</v>
      </c>
      <c r="CP76" s="166">
        <v>1300</v>
      </c>
      <c r="CQ76" s="166">
        <v>15</v>
      </c>
      <c r="CR76" s="166">
        <v>364</v>
      </c>
      <c r="CS76" s="166">
        <v>30</v>
      </c>
      <c r="CT76" s="166">
        <v>811</v>
      </c>
      <c r="CU76" s="166">
        <v>52</v>
      </c>
      <c r="CV76" s="166">
        <v>64200</v>
      </c>
      <c r="CW76" s="166">
        <v>4700</v>
      </c>
      <c r="CX76" s="166">
        <v>31.1</v>
      </c>
      <c r="CY76" s="166">
        <v>2.5</v>
      </c>
      <c r="CZ76" s="166">
        <v>95.5</v>
      </c>
      <c r="DA76" s="166">
        <v>7.8</v>
      </c>
      <c r="DB76" s="166">
        <v>32</v>
      </c>
      <c r="DC76" s="166">
        <v>2.7</v>
      </c>
      <c r="DD76" s="166">
        <v>87</v>
      </c>
      <c r="DE76" s="166">
        <v>14</v>
      </c>
      <c r="DF76" s="166">
        <v>22.5</v>
      </c>
      <c r="DG76" s="166">
        <v>3.2</v>
      </c>
      <c r="DH76" s="166">
        <v>2.1</v>
      </c>
      <c r="DI76" s="166">
        <v>1.1000000000000001</v>
      </c>
      <c r="DJ76" s="166">
        <v>7.85</v>
      </c>
      <c r="DK76" s="166">
        <v>0.84</v>
      </c>
      <c r="DL76" s="166">
        <v>311</v>
      </c>
      <c r="DM76" s="166">
        <v>24</v>
      </c>
      <c r="DN76" s="166">
        <v>24</v>
      </c>
      <c r="DO76" s="166">
        <v>1.8</v>
      </c>
      <c r="DP76" s="166">
        <v>111</v>
      </c>
      <c r="DQ76" s="166">
        <v>9.5</v>
      </c>
      <c r="DR76" s="166">
        <v>10.6</v>
      </c>
      <c r="DS76" s="166">
        <v>1.1000000000000001</v>
      </c>
      <c r="DT76" s="166">
        <v>1.02</v>
      </c>
      <c r="DU76" s="166">
        <v>0.49</v>
      </c>
      <c r="DV76" s="166">
        <v>0.28999999999999998</v>
      </c>
      <c r="DW76" s="166">
        <v>0.39</v>
      </c>
      <c r="DX76" s="166">
        <v>0.114</v>
      </c>
      <c r="DY76" s="166">
        <v>9.6000000000000002E-2</v>
      </c>
      <c r="DZ76" s="166">
        <v>1.8</v>
      </c>
      <c r="EA76" s="166">
        <v>0.56999999999999995</v>
      </c>
      <c r="EF76" s="166">
        <v>93</v>
      </c>
      <c r="EG76" s="166">
        <v>9.6</v>
      </c>
      <c r="EH76" s="166">
        <v>9.8000000000000007</v>
      </c>
      <c r="EI76" s="166">
        <v>0.89</v>
      </c>
      <c r="EJ76" s="166">
        <v>27</v>
      </c>
      <c r="EK76" s="166">
        <v>2.7</v>
      </c>
      <c r="EL76" s="166">
        <v>3.93</v>
      </c>
      <c r="EM76" s="166">
        <v>0.38</v>
      </c>
      <c r="EN76" s="166">
        <v>21.3</v>
      </c>
      <c r="EO76" s="166">
        <v>4.9000000000000004</v>
      </c>
      <c r="EP76" s="166">
        <v>4.4000000000000004</v>
      </c>
      <c r="EQ76" s="166">
        <v>1.6</v>
      </c>
      <c r="ER76" s="166">
        <v>2.42</v>
      </c>
      <c r="ES76" s="166">
        <v>0.69</v>
      </c>
      <c r="ET76" s="166">
        <v>6.2</v>
      </c>
      <c r="EU76" s="166">
        <v>1.6</v>
      </c>
      <c r="EV76" s="166">
        <v>1.06</v>
      </c>
      <c r="EW76" s="166">
        <v>0.39</v>
      </c>
      <c r="EX76" s="166">
        <v>4.38</v>
      </c>
      <c r="EY76" s="166">
        <v>0.65</v>
      </c>
      <c r="EZ76" s="166">
        <v>0.87</v>
      </c>
      <c r="FA76" s="166">
        <v>0.2</v>
      </c>
      <c r="FB76" s="166">
        <v>2.63</v>
      </c>
      <c r="FC76" s="166">
        <v>0.66</v>
      </c>
      <c r="FD76" s="166">
        <v>0.36</v>
      </c>
      <c r="FE76" s="166">
        <v>0.14000000000000001</v>
      </c>
      <c r="FF76" s="166">
        <v>2.15</v>
      </c>
      <c r="FG76" s="166">
        <v>0.76</v>
      </c>
      <c r="FH76" s="166">
        <v>0.38</v>
      </c>
      <c r="FI76" s="166">
        <v>0.16</v>
      </c>
      <c r="FJ76" s="166">
        <v>3.3</v>
      </c>
      <c r="FK76" s="166">
        <v>0.94</v>
      </c>
      <c r="FL76" s="166">
        <v>0.7</v>
      </c>
      <c r="FM76" s="166">
        <v>0.18</v>
      </c>
      <c r="FN76" s="166">
        <v>0.31</v>
      </c>
      <c r="FO76" s="166">
        <v>0.18</v>
      </c>
      <c r="FP76" s="166">
        <v>5.1999999999999998E-2</v>
      </c>
      <c r="FQ76" s="166">
        <v>7.1999999999999995E-2</v>
      </c>
      <c r="FR76" s="166">
        <v>1.1499999999999999</v>
      </c>
      <c r="FS76" s="166">
        <v>0.2</v>
      </c>
      <c r="FV76" s="166">
        <v>0.71</v>
      </c>
      <c r="FW76" s="166">
        <v>0.22</v>
      </c>
      <c r="FX76" s="166">
        <v>0.33</v>
      </c>
      <c r="FY76" s="166">
        <v>0.18</v>
      </c>
      <c r="GF76">
        <v>754.28940357140596</v>
      </c>
      <c r="GG76">
        <v>1641.3890678242999</v>
      </c>
      <c r="GM76">
        <f t="shared" si="37"/>
        <v>0.76941344098788889</v>
      </c>
      <c r="GN76">
        <f t="shared" si="38"/>
        <v>0.76911244423934777</v>
      </c>
      <c r="GO76" s="309">
        <v>2.634562097150432</v>
      </c>
      <c r="GP76" s="311">
        <v>4.2207085030283663E-2</v>
      </c>
      <c r="GQ76" s="310">
        <f t="shared" si="39"/>
        <v>1.6020531486403474E-2</v>
      </c>
    </row>
    <row r="77" spans="1:199" x14ac:dyDescent="0.35">
      <c r="A77" s="162" t="s">
        <v>632</v>
      </c>
      <c r="B77" s="162" t="s">
        <v>546</v>
      </c>
      <c r="D77" s="154">
        <v>2.6459000000000001</v>
      </c>
      <c r="E77" s="154">
        <v>14.964600000000001</v>
      </c>
      <c r="F77" s="154">
        <v>0.37630000000000002</v>
      </c>
      <c r="G77" s="154">
        <v>12.428699999999999</v>
      </c>
      <c r="H77" s="154">
        <v>0.56459999999999999</v>
      </c>
      <c r="I77" s="154">
        <v>3.0798000000000001</v>
      </c>
      <c r="J77" s="154">
        <v>50.312800000000003</v>
      </c>
      <c r="K77" s="154">
        <v>5.9634</v>
      </c>
      <c r="L77" s="154">
        <v>6.6596000000000002</v>
      </c>
      <c r="M77" s="154">
        <v>0.1313</v>
      </c>
      <c r="N77" s="154">
        <v>761.71229600000004</v>
      </c>
      <c r="O77" s="154">
        <v>175</v>
      </c>
      <c r="P77" s="154">
        <v>0.216236613399264</v>
      </c>
      <c r="Q77" s="154">
        <v>1001.96455654284</v>
      </c>
      <c r="R77" s="154">
        <v>373.62981068246597</v>
      </c>
      <c r="T77" s="155">
        <v>26.68</v>
      </c>
      <c r="U77" s="155">
        <v>2.1030000000000002</v>
      </c>
      <c r="V77" s="155">
        <v>11.895</v>
      </c>
      <c r="W77" s="155">
        <v>0.29899999999999999</v>
      </c>
      <c r="X77" s="155">
        <v>10.022</v>
      </c>
      <c r="Y77" s="155">
        <v>0.44900000000000001</v>
      </c>
      <c r="Z77" s="155">
        <v>2.448</v>
      </c>
      <c r="AA77" s="155">
        <v>48.417999999999999</v>
      </c>
      <c r="AB77" s="155">
        <v>12.513999999999999</v>
      </c>
      <c r="AC77" s="155">
        <v>11.331</v>
      </c>
      <c r="AD77" s="155">
        <v>0.17699999999999999</v>
      </c>
      <c r="AE77" s="155">
        <f t="shared" si="33"/>
        <v>601.28851910325238</v>
      </c>
      <c r="AF77" s="155">
        <f t="shared" si="34"/>
        <v>138.1433533312283</v>
      </c>
      <c r="AG77" s="155">
        <f t="shared" si="35"/>
        <v>0.78939059046416171</v>
      </c>
      <c r="AI77" s="157" t="str">
        <f t="shared" si="20"/>
        <v>LL8_623_b</v>
      </c>
      <c r="AJ77" s="157">
        <f t="shared" si="21"/>
        <v>48.417999999999999</v>
      </c>
      <c r="AK77" s="157">
        <f t="shared" si="22"/>
        <v>2.448</v>
      </c>
      <c r="AL77" s="157">
        <f t="shared" si="23"/>
        <v>11.895</v>
      </c>
      <c r="AM77" s="157">
        <f t="shared" si="24"/>
        <v>9.6313499999999994</v>
      </c>
      <c r="AN77" s="157">
        <f t="shared" si="25"/>
        <v>1.8884998111499998</v>
      </c>
      <c r="AO77" s="157">
        <f t="shared" si="26"/>
        <v>0.17699999999999999</v>
      </c>
      <c r="AP77" s="157">
        <f t="shared" si="27"/>
        <v>12.513999999999999</v>
      </c>
      <c r="AQ77" s="157">
        <f t="shared" si="28"/>
        <v>10.022</v>
      </c>
      <c r="AR77" s="157">
        <f t="shared" si="29"/>
        <v>2.1030000000000002</v>
      </c>
      <c r="AS77" s="157">
        <f t="shared" si="30"/>
        <v>0.44900000000000001</v>
      </c>
      <c r="AT77" s="157">
        <f t="shared" si="31"/>
        <v>0.29899999999999999</v>
      </c>
      <c r="AU77" s="157">
        <v>0.5</v>
      </c>
      <c r="AV77" s="157">
        <f t="shared" si="36"/>
        <v>7.9094139291351437E-2</v>
      </c>
      <c r="AW77" s="157">
        <f t="shared" si="32"/>
        <v>1265.5314000000001</v>
      </c>
      <c r="AX77" s="157">
        <v>980</v>
      </c>
      <c r="AY77" s="157">
        <v>6.3421833296661581E-2</v>
      </c>
      <c r="BA77" s="164">
        <v>47.521850000000001</v>
      </c>
      <c r="BB77" s="164">
        <v>40.446300000000001</v>
      </c>
      <c r="BC77" s="164">
        <v>11.4055</v>
      </c>
      <c r="BD77" s="164">
        <v>4.7449999999999999E-2</v>
      </c>
      <c r="BE77" s="164">
        <v>0.24490000000000001</v>
      </c>
      <c r="BF77" s="164">
        <v>0.1595</v>
      </c>
      <c r="BG77" s="164">
        <v>0.36475000000000002</v>
      </c>
      <c r="BL77" s="164">
        <v>100.19015</v>
      </c>
      <c r="BM77" s="164">
        <v>0.881334682215971</v>
      </c>
      <c r="BO77" s="166" t="s">
        <v>633</v>
      </c>
      <c r="BP77" s="166">
        <v>20</v>
      </c>
      <c r="BQ77" s="166" t="s">
        <v>453</v>
      </c>
      <c r="BR77" s="166" t="s">
        <v>480</v>
      </c>
      <c r="BS77" s="166" t="s">
        <v>634</v>
      </c>
      <c r="BT77" s="166" t="s">
        <v>627</v>
      </c>
      <c r="BU77" s="166">
        <v>0.67507719907407404</v>
      </c>
      <c r="BV77" s="166">
        <v>7.8783000000000003</v>
      </c>
      <c r="BW77" s="166">
        <v>28</v>
      </c>
      <c r="BX77" s="166" t="s">
        <v>456</v>
      </c>
      <c r="BY77" s="166">
        <v>1</v>
      </c>
      <c r="BZ77" s="166">
        <v>42800</v>
      </c>
      <c r="CA77" s="166">
        <v>2900</v>
      </c>
      <c r="CB77" s="166">
        <v>12.4</v>
      </c>
      <c r="CC77" s="166">
        <v>1</v>
      </c>
      <c r="CZ77" s="166">
        <v>106</v>
      </c>
      <c r="DA77" s="166">
        <v>11</v>
      </c>
      <c r="DB77" s="166">
        <v>73.818181818181799</v>
      </c>
      <c r="DC77" s="166">
        <v>7.5454545454545503</v>
      </c>
      <c r="DJ77" s="166">
        <v>9.8000000000000007</v>
      </c>
      <c r="DK77" s="166">
        <v>1.7</v>
      </c>
      <c r="DL77" s="166">
        <v>370</v>
      </c>
      <c r="DM77" s="166">
        <v>46</v>
      </c>
      <c r="DN77" s="166">
        <v>22.3</v>
      </c>
      <c r="DO77" s="166">
        <v>2.8</v>
      </c>
      <c r="DP77" s="166">
        <v>137</v>
      </c>
      <c r="DQ77" s="166">
        <v>16</v>
      </c>
      <c r="DR77" s="166">
        <v>14.4</v>
      </c>
      <c r="DS77" s="166">
        <v>1.6</v>
      </c>
      <c r="EF77" s="166">
        <v>119.4</v>
      </c>
      <c r="EG77" s="166">
        <v>9.4</v>
      </c>
      <c r="EH77" s="166">
        <v>10.93</v>
      </c>
      <c r="EI77" s="166">
        <v>0.85</v>
      </c>
      <c r="EJ77" s="166">
        <v>31.9</v>
      </c>
      <c r="EK77" s="166">
        <v>2.2000000000000002</v>
      </c>
      <c r="EL77" s="166">
        <v>4.3600000000000003</v>
      </c>
      <c r="EM77" s="166">
        <v>0.45</v>
      </c>
      <c r="EN77" s="166">
        <v>19.100000000000001</v>
      </c>
      <c r="EO77" s="166">
        <v>2</v>
      </c>
      <c r="EP77" s="166">
        <v>6</v>
      </c>
      <c r="EQ77" s="166">
        <v>1.2</v>
      </c>
      <c r="ER77" s="166">
        <v>1.64</v>
      </c>
      <c r="ES77" s="166">
        <v>0.24</v>
      </c>
      <c r="ET77" s="166">
        <v>5.3</v>
      </c>
      <c r="EU77" s="166">
        <v>1.4</v>
      </c>
      <c r="EV77" s="166">
        <v>0.79</v>
      </c>
      <c r="EW77" s="166">
        <v>0.16</v>
      </c>
      <c r="EX77" s="166">
        <v>4.9800000000000004</v>
      </c>
      <c r="EY77" s="166">
        <v>0.89</v>
      </c>
      <c r="EZ77" s="166">
        <v>0.94</v>
      </c>
      <c r="FA77" s="166">
        <v>0.21</v>
      </c>
      <c r="FB77" s="166">
        <v>2.4</v>
      </c>
      <c r="FC77" s="166">
        <v>0.59</v>
      </c>
      <c r="FD77" s="166">
        <v>0.3</v>
      </c>
      <c r="FE77" s="166">
        <v>0.11</v>
      </c>
      <c r="FF77" s="166">
        <v>1.86</v>
      </c>
      <c r="FG77" s="166">
        <v>0.56999999999999995</v>
      </c>
      <c r="FH77" s="166">
        <v>0.23</v>
      </c>
      <c r="FI77" s="166">
        <v>0.1</v>
      </c>
      <c r="GF77">
        <v>780.831054162653</v>
      </c>
      <c r="GG77">
        <v>1594.7455777534699</v>
      </c>
      <c r="GH77">
        <v>4.82</v>
      </c>
      <c r="GI77">
        <v>156.30000000000001</v>
      </c>
      <c r="GM77">
        <f t="shared" si="37"/>
        <v>0.79525327665603973</v>
      </c>
      <c r="GN77">
        <f t="shared" si="38"/>
        <v>0.78939059046416171</v>
      </c>
      <c r="GO77" s="309">
        <v>2.6519916632035638</v>
      </c>
      <c r="GP77" s="311">
        <v>4.2617394908914717E-2</v>
      </c>
      <c r="GQ77" s="310">
        <f t="shared" si="39"/>
        <v>1.6069958099880894E-2</v>
      </c>
    </row>
    <row r="78" spans="1:199" x14ac:dyDescent="0.35">
      <c r="A78" s="162" t="s">
        <v>635</v>
      </c>
      <c r="B78" s="162" t="s">
        <v>546</v>
      </c>
      <c r="D78" s="154">
        <v>2.6595</v>
      </c>
      <c r="E78" s="154">
        <v>14.4436</v>
      </c>
      <c r="F78" s="154">
        <v>0.34350000000000003</v>
      </c>
      <c r="G78" s="154">
        <v>12.101699999999999</v>
      </c>
      <c r="H78" s="154">
        <v>0.51449999999999996</v>
      </c>
      <c r="I78" s="154">
        <v>3.0895999999999999</v>
      </c>
      <c r="J78" s="154">
        <v>51.156399999999998</v>
      </c>
      <c r="K78" s="154">
        <v>5.7560000000000002</v>
      </c>
      <c r="L78" s="154">
        <v>8.0381</v>
      </c>
      <c r="M78" s="154">
        <v>0.13519999999999999</v>
      </c>
      <c r="N78" s="154">
        <v>824.27079600000002</v>
      </c>
      <c r="O78" s="154">
        <v>117</v>
      </c>
      <c r="P78" s="154">
        <v>0.252483496052611</v>
      </c>
      <c r="Q78" s="154">
        <v>334.64528132359601</v>
      </c>
      <c r="R78" s="154">
        <v>441.355129947146</v>
      </c>
      <c r="T78" s="155">
        <v>16.75</v>
      </c>
      <c r="U78" s="155">
        <v>2.282</v>
      </c>
      <c r="V78" s="155">
        <v>12.393000000000001</v>
      </c>
      <c r="W78" s="155">
        <v>0.29499999999999998</v>
      </c>
      <c r="X78" s="155">
        <v>10.484</v>
      </c>
      <c r="Y78" s="155">
        <v>0.441</v>
      </c>
      <c r="Z78" s="155">
        <v>2.6509999999999998</v>
      </c>
      <c r="AA78" s="155">
        <v>49.58</v>
      </c>
      <c r="AB78" s="155">
        <v>9.9710000000000001</v>
      </c>
      <c r="AC78" s="155">
        <v>11.333</v>
      </c>
      <c r="AD78" s="155">
        <v>0.18</v>
      </c>
      <c r="AE78" s="155">
        <f t="shared" si="33"/>
        <v>706.01352976445401</v>
      </c>
      <c r="AF78" s="155">
        <f t="shared" si="34"/>
        <v>100.21413276231263</v>
      </c>
      <c r="AG78" s="155">
        <f t="shared" si="35"/>
        <v>0.85653104925053536</v>
      </c>
      <c r="AI78" s="157" t="str">
        <f t="shared" si="20"/>
        <v>LL8_623_c</v>
      </c>
      <c r="AJ78" s="157">
        <f t="shared" si="21"/>
        <v>49.58</v>
      </c>
      <c r="AK78" s="157">
        <f t="shared" si="22"/>
        <v>2.6509999999999998</v>
      </c>
      <c r="AL78" s="157">
        <f t="shared" si="23"/>
        <v>12.393000000000001</v>
      </c>
      <c r="AM78" s="157">
        <f t="shared" si="24"/>
        <v>9.6330500000000008</v>
      </c>
      <c r="AN78" s="157">
        <f t="shared" si="25"/>
        <v>1.8888331444499999</v>
      </c>
      <c r="AO78" s="157">
        <f t="shared" si="26"/>
        <v>0.18</v>
      </c>
      <c r="AP78" s="157">
        <f t="shared" si="27"/>
        <v>9.9710000000000001</v>
      </c>
      <c r="AQ78" s="157">
        <f t="shared" si="28"/>
        <v>10.484</v>
      </c>
      <c r="AR78" s="157">
        <f t="shared" si="29"/>
        <v>2.282</v>
      </c>
      <c r="AS78" s="157">
        <f t="shared" si="30"/>
        <v>0.441</v>
      </c>
      <c r="AT78" s="157">
        <f t="shared" si="31"/>
        <v>0.29499999999999998</v>
      </c>
      <c r="AU78" s="157">
        <v>0.5</v>
      </c>
      <c r="AV78" s="157">
        <f t="shared" si="36"/>
        <v>2.8663407393884028E-2</v>
      </c>
      <c r="AW78" s="157">
        <f t="shared" si="32"/>
        <v>1214.4171000000001</v>
      </c>
      <c r="AX78" s="157">
        <v>420</v>
      </c>
      <c r="AY78" s="157">
        <v>0.12646180569896839</v>
      </c>
      <c r="BA78" s="164">
        <v>45.407850000000003</v>
      </c>
      <c r="BB78" s="164">
        <v>40.0871</v>
      </c>
      <c r="BC78" s="164">
        <v>14.003399999999999</v>
      </c>
      <c r="BD78" s="164">
        <v>0.05</v>
      </c>
      <c r="BE78" s="164">
        <v>0.24575</v>
      </c>
      <c r="BF78" s="164">
        <v>0.18265000000000001</v>
      </c>
      <c r="BG78" s="164">
        <v>0.33400000000000002</v>
      </c>
      <c r="BL78" s="164">
        <v>100.3108</v>
      </c>
      <c r="BM78" s="164">
        <v>0.85250958953089395</v>
      </c>
      <c r="FZ78">
        <v>0.105692309528893</v>
      </c>
      <c r="GA78">
        <v>1.61612102348494E-3</v>
      </c>
      <c r="GB78">
        <v>533.31993775003104</v>
      </c>
      <c r="GC78">
        <v>0</v>
      </c>
      <c r="GD78">
        <v>876.77797766105198</v>
      </c>
      <c r="GE78">
        <v>201.69190373092101</v>
      </c>
      <c r="GF78">
        <v>828.17049492912395</v>
      </c>
      <c r="GG78">
        <v>1387.91383774314</v>
      </c>
      <c r="GM78">
        <f t="shared" si="37"/>
        <v>0.85714285714285721</v>
      </c>
      <c r="GN78">
        <f t="shared" si="38"/>
        <v>0.85653104925053536</v>
      </c>
      <c r="GO78" s="309">
        <v>2.653392254290889</v>
      </c>
      <c r="GP78" s="311">
        <v>4.1935478494035831E-2</v>
      </c>
      <c r="GQ78" s="310">
        <f t="shared" si="39"/>
        <v>1.5804477617744069E-2</v>
      </c>
    </row>
    <row r="79" spans="1:199" x14ac:dyDescent="0.35">
      <c r="A79" s="162" t="s">
        <v>636</v>
      </c>
      <c r="B79" s="162" t="s">
        <v>546</v>
      </c>
      <c r="D79" s="154">
        <v>2.7685</v>
      </c>
      <c r="E79" s="154">
        <v>14.7415</v>
      </c>
      <c r="F79" s="154">
        <v>0.26469999999999999</v>
      </c>
      <c r="G79" s="154">
        <v>12.240500000000001</v>
      </c>
      <c r="H79" s="154">
        <v>0.41849999999999998</v>
      </c>
      <c r="I79" s="154">
        <v>2.5727000000000002</v>
      </c>
      <c r="J79" s="154">
        <v>51.4253</v>
      </c>
      <c r="K79" s="154">
        <v>5.9478</v>
      </c>
      <c r="L79" s="154">
        <v>6.6127000000000002</v>
      </c>
      <c r="M79" s="154">
        <v>0.12429999999999999</v>
      </c>
      <c r="N79" s="154">
        <v>707.66175199999998</v>
      </c>
      <c r="O79" s="154">
        <v>79</v>
      </c>
      <c r="P79" s="154">
        <v>0.22874796311641499</v>
      </c>
      <c r="Q79" s="154">
        <v>629.46712655914598</v>
      </c>
      <c r="R79" s="154">
        <v>377.34181575058898</v>
      </c>
      <c r="T79" s="155">
        <v>27.81</v>
      </c>
      <c r="U79" s="155">
        <v>2.181</v>
      </c>
      <c r="V79" s="155">
        <v>11.612</v>
      </c>
      <c r="W79" s="155">
        <v>0.20899999999999999</v>
      </c>
      <c r="X79" s="155">
        <v>9.7889999999999997</v>
      </c>
      <c r="Y79" s="155">
        <v>0.33</v>
      </c>
      <c r="Z79" s="155">
        <v>2.0270000000000001</v>
      </c>
      <c r="AA79" s="155">
        <v>49.215000000000003</v>
      </c>
      <c r="AB79" s="155">
        <v>12.782999999999999</v>
      </c>
      <c r="AC79" s="155">
        <v>11.331</v>
      </c>
      <c r="AD79" s="155">
        <v>0.17199999999999999</v>
      </c>
      <c r="AE79" s="155">
        <f t="shared" si="33"/>
        <v>553.68261638369449</v>
      </c>
      <c r="AF79" s="155">
        <f t="shared" si="34"/>
        <v>61.810499960879426</v>
      </c>
      <c r="AG79" s="155">
        <f t="shared" si="35"/>
        <v>0.78241139190986619</v>
      </c>
      <c r="AI79" s="157" t="str">
        <f t="shared" si="20"/>
        <v>LL8_626</v>
      </c>
      <c r="AJ79" s="157">
        <f t="shared" si="21"/>
        <v>49.215000000000003</v>
      </c>
      <c r="AK79" s="157">
        <f t="shared" si="22"/>
        <v>2.0270000000000001</v>
      </c>
      <c r="AL79" s="157">
        <f t="shared" si="23"/>
        <v>11.612</v>
      </c>
      <c r="AM79" s="157">
        <f t="shared" si="24"/>
        <v>9.6313499999999994</v>
      </c>
      <c r="AN79" s="157">
        <f t="shared" si="25"/>
        <v>1.8884998111499998</v>
      </c>
      <c r="AO79" s="157">
        <f t="shared" si="26"/>
        <v>0.17199999999999999</v>
      </c>
      <c r="AP79" s="157">
        <f t="shared" si="27"/>
        <v>12.782999999999999</v>
      </c>
      <c r="AQ79" s="157">
        <f t="shared" si="28"/>
        <v>9.7889999999999997</v>
      </c>
      <c r="AR79" s="157">
        <f t="shared" si="29"/>
        <v>2.181</v>
      </c>
      <c r="AS79" s="157">
        <f t="shared" si="30"/>
        <v>0.33</v>
      </c>
      <c r="AT79" s="157">
        <f t="shared" si="31"/>
        <v>0.20899999999999999</v>
      </c>
      <c r="AU79" s="157">
        <v>0.5</v>
      </c>
      <c r="AV79" s="157">
        <f t="shared" si="36"/>
        <v>4.9250225065264532E-2</v>
      </c>
      <c r="AW79" s="157">
        <f t="shared" si="32"/>
        <v>1270.9383</v>
      </c>
      <c r="AX79" s="157">
        <v>630</v>
      </c>
      <c r="AY79" s="157">
        <v>9.0505285567519689E-2</v>
      </c>
      <c r="BA79" s="164">
        <v>47.434550000000002</v>
      </c>
      <c r="BB79" s="164">
        <v>40.650100000000002</v>
      </c>
      <c r="BC79" s="164">
        <v>11.30015</v>
      </c>
      <c r="BD79" s="164">
        <v>4.4499999999999998E-2</v>
      </c>
      <c r="BE79" s="164">
        <v>0.23139999999999999</v>
      </c>
      <c r="BF79" s="164">
        <v>0.15095</v>
      </c>
      <c r="BG79" s="164">
        <v>0.39560000000000001</v>
      </c>
      <c r="BL79" s="164">
        <v>100.2073</v>
      </c>
      <c r="BM79" s="164">
        <v>0.88211068065521203</v>
      </c>
      <c r="BO79" s="166" t="s">
        <v>636</v>
      </c>
      <c r="BP79" s="166">
        <v>20</v>
      </c>
      <c r="BZ79" s="166">
        <v>39700</v>
      </c>
      <c r="CA79" s="166">
        <v>2300</v>
      </c>
      <c r="CB79" s="166">
        <v>12.2</v>
      </c>
      <c r="CC79" s="166">
        <v>1</v>
      </c>
      <c r="CZ79" s="166">
        <v>100.7</v>
      </c>
      <c r="DA79" s="166">
        <v>4.9000000000000004</v>
      </c>
      <c r="DB79" s="166">
        <v>39</v>
      </c>
      <c r="DC79" s="166">
        <v>2.7272727272727302</v>
      </c>
      <c r="DJ79" s="166">
        <v>8</v>
      </c>
      <c r="DK79" s="166">
        <v>0.7</v>
      </c>
      <c r="DL79" s="166">
        <v>337</v>
      </c>
      <c r="DM79" s="166">
        <v>16</v>
      </c>
      <c r="DN79" s="166">
        <v>22.7</v>
      </c>
      <c r="DO79" s="166">
        <v>1.4</v>
      </c>
      <c r="DP79" s="166">
        <v>125.9</v>
      </c>
      <c r="DQ79" s="166">
        <v>6.3</v>
      </c>
      <c r="DR79" s="166">
        <v>12.25</v>
      </c>
      <c r="DS79" s="166">
        <v>0.79</v>
      </c>
      <c r="EF79" s="166">
        <v>97.8</v>
      </c>
      <c r="EG79" s="166">
        <v>6.5</v>
      </c>
      <c r="EH79" s="166">
        <v>10.1</v>
      </c>
      <c r="EI79" s="166">
        <v>0.56000000000000005</v>
      </c>
      <c r="EJ79" s="166">
        <v>26.59</v>
      </c>
      <c r="EK79" s="166">
        <v>0.98</v>
      </c>
      <c r="EL79" s="166">
        <v>3.83</v>
      </c>
      <c r="EM79" s="166">
        <v>0.26</v>
      </c>
      <c r="EN79" s="166">
        <v>16.600000000000001</v>
      </c>
      <c r="EO79" s="166">
        <v>1.1000000000000001</v>
      </c>
      <c r="EP79" s="166">
        <v>4.88</v>
      </c>
      <c r="EQ79" s="166">
        <v>0.65</v>
      </c>
      <c r="ER79" s="166">
        <v>1.69</v>
      </c>
      <c r="ES79" s="166">
        <v>0.16</v>
      </c>
      <c r="ET79" s="166">
        <v>4.95</v>
      </c>
      <c r="EU79" s="166">
        <v>0.7</v>
      </c>
      <c r="EV79" s="166">
        <v>0.75</v>
      </c>
      <c r="EW79" s="166">
        <v>0.1</v>
      </c>
      <c r="EX79" s="166">
        <v>4.58</v>
      </c>
      <c r="EY79" s="166">
        <v>0.48</v>
      </c>
      <c r="EZ79" s="166">
        <v>0.81</v>
      </c>
      <c r="FA79" s="166">
        <v>0.11</v>
      </c>
      <c r="FB79" s="166">
        <v>2.04</v>
      </c>
      <c r="FC79" s="166">
        <v>0.28000000000000003</v>
      </c>
      <c r="FD79" s="166">
        <v>0.252</v>
      </c>
      <c r="FE79" s="166">
        <v>4.8000000000000001E-2</v>
      </c>
      <c r="FF79" s="166">
        <v>1.52</v>
      </c>
      <c r="FG79" s="166">
        <v>0.28000000000000003</v>
      </c>
      <c r="FH79" s="166">
        <v>0.17899999999999999</v>
      </c>
      <c r="FI79" s="166">
        <v>4.5999999999999999E-2</v>
      </c>
      <c r="GF79">
        <v>750.50998420580004</v>
      </c>
      <c r="GG79">
        <v>1587.85134461246</v>
      </c>
      <c r="GH79">
        <v>5.09</v>
      </c>
      <c r="GI79">
        <v>178</v>
      </c>
      <c r="GM79">
        <f t="shared" si="37"/>
        <v>0.7885304659498209</v>
      </c>
      <c r="GN79">
        <f t="shared" si="38"/>
        <v>0.78241139190986619</v>
      </c>
      <c r="GO79" s="309">
        <v>2.636096284145979</v>
      </c>
      <c r="GP79" s="311">
        <v>4.2108176408864467E-2</v>
      </c>
      <c r="GQ79" s="310">
        <f t="shared" si="39"/>
        <v>1.5973686796689344E-2</v>
      </c>
    </row>
    <row r="80" spans="1:199" x14ac:dyDescent="0.35">
      <c r="A80" s="162" t="s">
        <v>637</v>
      </c>
      <c r="B80" s="162" t="s">
        <v>546</v>
      </c>
      <c r="D80" s="154">
        <v>2.7961999999999998</v>
      </c>
      <c r="E80" s="154">
        <v>14.770200000000001</v>
      </c>
      <c r="F80" s="154">
        <v>0.2127</v>
      </c>
      <c r="G80" s="154">
        <v>12.466799999999999</v>
      </c>
      <c r="H80" s="154">
        <v>0.5302</v>
      </c>
      <c r="I80" s="154">
        <v>2.6926000000000001</v>
      </c>
      <c r="J80" s="154">
        <v>51.371299999999998</v>
      </c>
      <c r="K80" s="154">
        <v>5.9519000000000002</v>
      </c>
      <c r="L80" s="154">
        <v>6.9866000000000001</v>
      </c>
      <c r="M80" s="154">
        <v>8.3599999999999994E-2</v>
      </c>
      <c r="N80" s="154">
        <v>793.24177999999995</v>
      </c>
      <c r="O80" s="154">
        <v>128</v>
      </c>
      <c r="P80" s="154">
        <v>0.228331412993208</v>
      </c>
      <c r="Q80" s="154">
        <v>625.13014043226406</v>
      </c>
      <c r="R80" s="154">
        <v>371.66712555389699</v>
      </c>
      <c r="T80" s="155">
        <v>28.09</v>
      </c>
      <c r="U80" s="155">
        <v>2.1829999999999998</v>
      </c>
      <c r="V80" s="155">
        <v>11.534000000000001</v>
      </c>
      <c r="W80" s="155">
        <v>0.16600000000000001</v>
      </c>
      <c r="X80" s="155">
        <v>9.8810000000000002</v>
      </c>
      <c r="Y80" s="155">
        <v>0.41399999999999998</v>
      </c>
      <c r="Z80" s="155">
        <v>2.1030000000000002</v>
      </c>
      <c r="AA80" s="155">
        <v>48.902000000000001</v>
      </c>
      <c r="AB80" s="155">
        <v>12.994</v>
      </c>
      <c r="AC80" s="155">
        <v>11.334</v>
      </c>
      <c r="AD80" s="155">
        <v>0.13700000000000001</v>
      </c>
      <c r="AE80" s="155">
        <f t="shared" si="33"/>
        <v>619.28470606604731</v>
      </c>
      <c r="AF80" s="155">
        <f t="shared" si="34"/>
        <v>99.929736903739567</v>
      </c>
      <c r="AG80" s="155">
        <f t="shared" si="35"/>
        <v>0.78070106956046537</v>
      </c>
      <c r="AI80" s="157" t="str">
        <f t="shared" si="20"/>
        <v>LL8_404_a</v>
      </c>
      <c r="AJ80" s="157">
        <f t="shared" si="21"/>
        <v>48.902000000000001</v>
      </c>
      <c r="AK80" s="157">
        <f t="shared" si="22"/>
        <v>2.1030000000000002</v>
      </c>
      <c r="AL80" s="157">
        <f t="shared" si="23"/>
        <v>11.534000000000001</v>
      </c>
      <c r="AM80" s="157">
        <f t="shared" si="24"/>
        <v>9.6338999999999988</v>
      </c>
      <c r="AN80" s="157">
        <f t="shared" si="25"/>
        <v>1.8889998110999999</v>
      </c>
      <c r="AO80" s="157">
        <f t="shared" si="26"/>
        <v>0.13700000000000001</v>
      </c>
      <c r="AP80" s="157">
        <f t="shared" si="27"/>
        <v>12.994</v>
      </c>
      <c r="AQ80" s="157">
        <f t="shared" si="28"/>
        <v>9.8810000000000002</v>
      </c>
      <c r="AR80" s="157">
        <f t="shared" si="29"/>
        <v>2.1829999999999998</v>
      </c>
      <c r="AS80" s="157">
        <f t="shared" si="30"/>
        <v>0.41399999999999998</v>
      </c>
      <c r="AT80" s="157">
        <f t="shared" si="31"/>
        <v>0.16600000000000001</v>
      </c>
      <c r="AU80" s="157">
        <v>0.5</v>
      </c>
      <c r="AV80" s="157">
        <f t="shared" si="36"/>
        <v>4.8803976924995246E-2</v>
      </c>
      <c r="AW80" s="157">
        <f t="shared" si="32"/>
        <v>1275.1794</v>
      </c>
      <c r="AX80" s="157">
        <v>610</v>
      </c>
      <c r="AY80" s="157">
        <v>9.4203011900283087E-2</v>
      </c>
      <c r="BA80" s="164">
        <v>47.35125</v>
      </c>
      <c r="BB80" s="164">
        <v>40.275350000000003</v>
      </c>
      <c r="BC80" s="164">
        <v>10.96335</v>
      </c>
      <c r="BD80" s="164">
        <v>5.9400000000000001E-2</v>
      </c>
      <c r="BE80" s="164">
        <v>0.26019999999999999</v>
      </c>
      <c r="BF80" s="164">
        <v>0.13850000000000001</v>
      </c>
      <c r="BG80" s="164">
        <v>0.3982</v>
      </c>
      <c r="BL80" s="164">
        <v>99.446200000000005</v>
      </c>
      <c r="BM80" s="164">
        <v>0.88504235884994598</v>
      </c>
      <c r="BO80" s="166" t="s">
        <v>613</v>
      </c>
      <c r="BP80" s="166">
        <v>40</v>
      </c>
      <c r="BQ80" s="166" t="s">
        <v>453</v>
      </c>
      <c r="BR80" s="166">
        <v>7</v>
      </c>
      <c r="BS80" s="166" t="s">
        <v>638</v>
      </c>
      <c r="BT80" s="166" t="s">
        <v>610</v>
      </c>
      <c r="BU80" s="166">
        <v>1.1320601851851899E-2</v>
      </c>
      <c r="BV80" s="166">
        <v>23.265000000000001</v>
      </c>
      <c r="BW80" s="166">
        <v>36</v>
      </c>
      <c r="BX80" s="166" t="s">
        <v>456</v>
      </c>
      <c r="BY80" s="166">
        <v>1</v>
      </c>
      <c r="BZ80" s="166">
        <v>435000</v>
      </c>
      <c r="CA80" s="166">
        <v>21000</v>
      </c>
      <c r="CB80" s="166">
        <v>12.5</v>
      </c>
      <c r="CC80" s="166">
        <v>1</v>
      </c>
      <c r="CD80" s="166">
        <v>4.22</v>
      </c>
      <c r="CE80" s="166">
        <v>0.28999999999999998</v>
      </c>
      <c r="CF80" s="166">
        <v>0.97</v>
      </c>
      <c r="CG80" s="166">
        <v>0.33</v>
      </c>
      <c r="CH80" s="166">
        <v>2.72</v>
      </c>
      <c r="CI80" s="166">
        <v>0.14000000000000001</v>
      </c>
      <c r="CJ80" s="166">
        <v>4062</v>
      </c>
      <c r="CK80" s="166">
        <v>89</v>
      </c>
      <c r="CL80" s="166">
        <v>27.38</v>
      </c>
      <c r="CM80" s="166">
        <v>0.86</v>
      </c>
      <c r="CN80" s="166">
        <v>16730</v>
      </c>
      <c r="CO80" s="166">
        <v>500</v>
      </c>
      <c r="CP80" s="166">
        <v>308</v>
      </c>
      <c r="CQ80" s="166">
        <v>10</v>
      </c>
      <c r="CR80" s="166">
        <v>365</v>
      </c>
      <c r="CS80" s="166">
        <v>16</v>
      </c>
      <c r="CT80" s="166">
        <v>860</v>
      </c>
      <c r="CU80" s="166">
        <v>34</v>
      </c>
      <c r="CV80" s="166">
        <v>63700</v>
      </c>
      <c r="CW80" s="166">
        <v>2700</v>
      </c>
      <c r="CX80" s="166">
        <v>31.4</v>
      </c>
      <c r="CY80" s="166">
        <v>1.7</v>
      </c>
      <c r="CZ80" s="166">
        <v>106</v>
      </c>
      <c r="DA80" s="166">
        <v>5.5</v>
      </c>
      <c r="DB80" s="166">
        <v>57.6</v>
      </c>
      <c r="DC80" s="166">
        <v>2.8</v>
      </c>
      <c r="DD80" s="166">
        <v>84.8</v>
      </c>
      <c r="DE80" s="166">
        <v>5.0999999999999996</v>
      </c>
      <c r="DF80" s="166">
        <v>23.2</v>
      </c>
      <c r="DG80" s="166">
        <v>1.4</v>
      </c>
      <c r="DH80" s="166">
        <v>1.72</v>
      </c>
      <c r="DI80" s="166">
        <v>0.22</v>
      </c>
      <c r="DJ80" s="166">
        <v>8.83</v>
      </c>
      <c r="DK80" s="166">
        <v>0.3</v>
      </c>
      <c r="DL80" s="166">
        <v>350.5</v>
      </c>
      <c r="DM80" s="166">
        <v>8.1</v>
      </c>
      <c r="DN80" s="166">
        <v>26.12</v>
      </c>
      <c r="DO80" s="166">
        <v>0.91</v>
      </c>
      <c r="DP80" s="166">
        <v>134.5</v>
      </c>
      <c r="DQ80" s="166">
        <v>4.5</v>
      </c>
      <c r="DR80" s="166">
        <v>14.36</v>
      </c>
      <c r="DS80" s="166">
        <v>0.51</v>
      </c>
      <c r="DV80" s="166">
        <v>0.127</v>
      </c>
      <c r="DW80" s="166">
        <v>8.5000000000000006E-2</v>
      </c>
      <c r="DX80" s="166">
        <v>9.7000000000000003E-2</v>
      </c>
      <c r="DY80" s="166">
        <v>1.9E-2</v>
      </c>
      <c r="DZ80" s="166">
        <v>1.47</v>
      </c>
      <c r="EA80" s="166">
        <v>0.16</v>
      </c>
      <c r="EF80" s="166">
        <v>119</v>
      </c>
      <c r="EG80" s="166">
        <v>5.0999999999999996</v>
      </c>
      <c r="EH80" s="166">
        <v>12.69</v>
      </c>
      <c r="EI80" s="166">
        <v>0.77</v>
      </c>
      <c r="EJ80" s="166">
        <v>31.7</v>
      </c>
      <c r="EK80" s="166">
        <v>1.5</v>
      </c>
      <c r="EL80" s="166">
        <v>4.26</v>
      </c>
      <c r="EM80" s="166">
        <v>0.17</v>
      </c>
      <c r="EN80" s="166">
        <v>20.440000000000001</v>
      </c>
      <c r="EO80" s="166">
        <v>0.8</v>
      </c>
      <c r="EP80" s="166">
        <v>5.22</v>
      </c>
      <c r="EQ80" s="166">
        <v>0.36</v>
      </c>
      <c r="ER80" s="166">
        <v>1.91</v>
      </c>
      <c r="ES80" s="166">
        <v>0.12</v>
      </c>
      <c r="ET80" s="166">
        <v>6.12</v>
      </c>
      <c r="EU80" s="166">
        <v>0.41</v>
      </c>
      <c r="EV80" s="166">
        <v>0.94</v>
      </c>
      <c r="EW80" s="166">
        <v>7.0000000000000007E-2</v>
      </c>
      <c r="EX80" s="166">
        <v>5.14</v>
      </c>
      <c r="EY80" s="166">
        <v>0.41</v>
      </c>
      <c r="EZ80" s="166">
        <v>0.97599999999999998</v>
      </c>
      <c r="FA80" s="166">
        <v>6.4000000000000001E-2</v>
      </c>
      <c r="FB80" s="166">
        <v>2.58</v>
      </c>
      <c r="FC80" s="166">
        <v>0.22</v>
      </c>
      <c r="FD80" s="166">
        <v>0.34599999999999997</v>
      </c>
      <c r="FE80" s="166">
        <v>4.3999999999999997E-2</v>
      </c>
      <c r="FF80" s="166">
        <v>2.15</v>
      </c>
      <c r="FG80" s="166">
        <v>0.2</v>
      </c>
      <c r="FH80" s="166">
        <v>0.308</v>
      </c>
      <c r="FI80" s="166">
        <v>3.4000000000000002E-2</v>
      </c>
      <c r="FJ80" s="166">
        <v>3.57</v>
      </c>
      <c r="FK80" s="166">
        <v>0.28000000000000003</v>
      </c>
      <c r="FL80" s="166">
        <v>0.86899999999999999</v>
      </c>
      <c r="FM80" s="166">
        <v>8.8999999999999996E-2</v>
      </c>
      <c r="FN80" s="166">
        <v>0.154</v>
      </c>
      <c r="FO80" s="166">
        <v>3.4000000000000002E-2</v>
      </c>
      <c r="FR80" s="166">
        <v>1.054</v>
      </c>
      <c r="FS80" s="166">
        <v>6.8000000000000005E-2</v>
      </c>
      <c r="FT80" s="166">
        <v>1.26E-2</v>
      </c>
      <c r="FU80" s="166">
        <v>7.9000000000000008E-3</v>
      </c>
      <c r="FV80" s="166">
        <v>0.95199999999999996</v>
      </c>
      <c r="FW80" s="166">
        <v>8.5999999999999993E-2</v>
      </c>
      <c r="FX80" s="166">
        <v>0.308</v>
      </c>
      <c r="FY80" s="166">
        <v>5.7000000000000002E-2</v>
      </c>
      <c r="GF80">
        <v>769.42837913477001</v>
      </c>
      <c r="GG80">
        <v>1611.3968536889499</v>
      </c>
      <c r="GM80">
        <f t="shared" si="37"/>
        <v>0.78083741984156918</v>
      </c>
      <c r="GN80">
        <f t="shared" si="38"/>
        <v>0.78070106956046537</v>
      </c>
      <c r="GO80" s="309">
        <v>2.6431216117513938</v>
      </c>
      <c r="GP80" s="311">
        <v>4.22852510630536E-2</v>
      </c>
      <c r="GQ80" s="310">
        <f t="shared" si="39"/>
        <v>1.599822379532299E-2</v>
      </c>
    </row>
    <row r="81" spans="1:199" x14ac:dyDescent="0.35">
      <c r="A81" s="162" t="s">
        <v>639</v>
      </c>
      <c r="B81" s="162" t="s">
        <v>546</v>
      </c>
      <c r="D81" s="154">
        <v>2.6894999999999998</v>
      </c>
      <c r="E81" s="154">
        <v>14.8376</v>
      </c>
      <c r="F81" s="154">
        <v>0.26840000000000003</v>
      </c>
      <c r="G81" s="154">
        <v>12.495100000000001</v>
      </c>
      <c r="H81" s="154">
        <v>0.47499999999999998</v>
      </c>
      <c r="I81" s="154">
        <v>2.7513999999999998</v>
      </c>
      <c r="J81" s="154">
        <v>51.887599999999999</v>
      </c>
      <c r="K81" s="154">
        <v>5.8852000000000002</v>
      </c>
      <c r="L81" s="154">
        <v>6.7347000000000001</v>
      </c>
      <c r="M81" s="154">
        <v>0.15970000000000001</v>
      </c>
      <c r="N81" s="154">
        <v>849.29419600000006</v>
      </c>
      <c r="O81" s="154">
        <v>130</v>
      </c>
      <c r="P81" s="154">
        <v>0.231475508032357</v>
      </c>
      <c r="Q81" s="154">
        <v>650.29333809443995</v>
      </c>
      <c r="R81" s="154">
        <v>378.72082080092503</v>
      </c>
      <c r="T81" s="155">
        <v>28.95</v>
      </c>
      <c r="U81" s="155">
        <v>2.077</v>
      </c>
      <c r="V81" s="155">
        <v>11.459</v>
      </c>
      <c r="W81" s="155">
        <v>0.20699999999999999</v>
      </c>
      <c r="X81" s="155">
        <v>9.8000000000000007</v>
      </c>
      <c r="Y81" s="155">
        <v>0.36699999999999999</v>
      </c>
      <c r="Z81" s="155">
        <v>2.125</v>
      </c>
      <c r="AA81" s="155">
        <v>49.064</v>
      </c>
      <c r="AB81" s="155">
        <v>13.015000000000001</v>
      </c>
      <c r="AC81" s="155">
        <v>11.337999999999999</v>
      </c>
      <c r="AD81" s="155">
        <v>0.19800000000000001</v>
      </c>
      <c r="AE81" s="155">
        <f t="shared" si="33"/>
        <v>658.6228739821637</v>
      </c>
      <c r="AF81" s="155">
        <f t="shared" si="34"/>
        <v>100.81426909654907</v>
      </c>
      <c r="AG81" s="155">
        <f t="shared" si="35"/>
        <v>0.77549437766576201</v>
      </c>
      <c r="AI81" s="157" t="str">
        <f t="shared" si="20"/>
        <v>LL8_404_b</v>
      </c>
      <c r="AJ81" s="157">
        <f t="shared" si="21"/>
        <v>49.064</v>
      </c>
      <c r="AK81" s="157">
        <f t="shared" si="22"/>
        <v>2.125</v>
      </c>
      <c r="AL81" s="157">
        <f t="shared" si="23"/>
        <v>11.459</v>
      </c>
      <c r="AM81" s="157">
        <f t="shared" si="24"/>
        <v>9.6372999999999998</v>
      </c>
      <c r="AN81" s="157">
        <f t="shared" si="25"/>
        <v>1.8896664776999998</v>
      </c>
      <c r="AO81" s="157">
        <f t="shared" si="26"/>
        <v>0.19800000000000001</v>
      </c>
      <c r="AP81" s="157">
        <f t="shared" si="27"/>
        <v>13.015000000000001</v>
      </c>
      <c r="AQ81" s="157">
        <f t="shared" si="28"/>
        <v>9.8000000000000007</v>
      </c>
      <c r="AR81" s="157">
        <f t="shared" si="29"/>
        <v>2.077</v>
      </c>
      <c r="AS81" s="157">
        <f t="shared" si="30"/>
        <v>0.36699999999999999</v>
      </c>
      <c r="AT81" s="157">
        <f t="shared" si="31"/>
        <v>0.20699999999999999</v>
      </c>
      <c r="AU81" s="157">
        <v>0.5</v>
      </c>
      <c r="AV81" s="157">
        <f t="shared" si="36"/>
        <v>5.0429882752573867E-2</v>
      </c>
      <c r="AW81" s="157">
        <f t="shared" si="32"/>
        <v>1275.6015</v>
      </c>
      <c r="AX81" s="157">
        <v>630</v>
      </c>
      <c r="AY81" s="157">
        <v>9.1626469906766816E-2</v>
      </c>
      <c r="BA81" s="164">
        <v>47.202399999999997</v>
      </c>
      <c r="BB81" s="164">
        <v>40.068800000000003</v>
      </c>
      <c r="BC81" s="164">
        <v>11.036300000000001</v>
      </c>
      <c r="BD81" s="164">
        <v>4.5499999999999999E-2</v>
      </c>
      <c r="BE81" s="164">
        <v>0.2492</v>
      </c>
      <c r="BF81" s="164">
        <v>0.14990000000000001</v>
      </c>
      <c r="BG81" s="164">
        <v>0.41454999999999997</v>
      </c>
      <c r="BL81" s="164">
        <v>99.166650000000004</v>
      </c>
      <c r="BM81" s="164">
        <v>0.884043521302738</v>
      </c>
      <c r="BO81" s="166" t="s">
        <v>613</v>
      </c>
      <c r="BP81" s="166">
        <v>40</v>
      </c>
      <c r="BQ81" s="166" t="s">
        <v>453</v>
      </c>
      <c r="BR81" s="166">
        <v>8</v>
      </c>
      <c r="BS81" s="166" t="s">
        <v>640</v>
      </c>
      <c r="BT81" s="166" t="s">
        <v>610</v>
      </c>
      <c r="BU81" s="166">
        <v>1.2704861111111101E-2</v>
      </c>
      <c r="BV81" s="166">
        <v>16.765000000000001</v>
      </c>
      <c r="BW81" s="166">
        <v>26</v>
      </c>
      <c r="BX81" s="166" t="s">
        <v>456</v>
      </c>
      <c r="BY81" s="166">
        <v>1</v>
      </c>
      <c r="BZ81" s="166">
        <v>465000</v>
      </c>
      <c r="CA81" s="166">
        <v>21000</v>
      </c>
      <c r="CB81" s="166">
        <v>12.5</v>
      </c>
      <c r="CC81" s="166">
        <v>1</v>
      </c>
      <c r="CD81" s="166">
        <v>4.2</v>
      </c>
      <c r="CE81" s="166">
        <v>0.34</v>
      </c>
      <c r="CF81" s="166">
        <v>0.83</v>
      </c>
      <c r="CG81" s="166">
        <v>0.25</v>
      </c>
      <c r="CH81" s="166">
        <v>2.73</v>
      </c>
      <c r="CI81" s="166">
        <v>0.14000000000000001</v>
      </c>
      <c r="CJ81" s="166">
        <v>4210</v>
      </c>
      <c r="CK81" s="166">
        <v>150</v>
      </c>
      <c r="CL81" s="166">
        <v>25.67</v>
      </c>
      <c r="CM81" s="166">
        <v>0.78</v>
      </c>
      <c r="CN81" s="166">
        <v>17330</v>
      </c>
      <c r="CO81" s="166">
        <v>500</v>
      </c>
      <c r="CP81" s="166">
        <v>301</v>
      </c>
      <c r="CQ81" s="166">
        <v>14</v>
      </c>
      <c r="CR81" s="166">
        <v>387</v>
      </c>
      <c r="CS81" s="166">
        <v>19</v>
      </c>
      <c r="CT81" s="166">
        <v>854</v>
      </c>
      <c r="CU81" s="166">
        <v>45</v>
      </c>
      <c r="CV81" s="166">
        <v>63200</v>
      </c>
      <c r="CW81" s="166">
        <v>4100</v>
      </c>
      <c r="CX81" s="166">
        <v>30</v>
      </c>
      <c r="CY81" s="166">
        <v>1.5</v>
      </c>
      <c r="CZ81" s="166">
        <v>102.8</v>
      </c>
      <c r="DA81" s="166">
        <v>4.9000000000000004</v>
      </c>
      <c r="DB81" s="166">
        <v>58.8</v>
      </c>
      <c r="DC81" s="166">
        <v>4.5</v>
      </c>
      <c r="DD81" s="166">
        <v>83.5</v>
      </c>
      <c r="DE81" s="166">
        <v>4.8</v>
      </c>
      <c r="DF81" s="166">
        <v>22.2</v>
      </c>
      <c r="DG81" s="166">
        <v>1.1000000000000001</v>
      </c>
      <c r="DH81" s="166">
        <v>1.91</v>
      </c>
      <c r="DI81" s="166">
        <v>0.27</v>
      </c>
      <c r="DJ81" s="166">
        <v>8.9600000000000009</v>
      </c>
      <c r="DK81" s="166">
        <v>0.55000000000000004</v>
      </c>
      <c r="DL81" s="166">
        <v>355</v>
      </c>
      <c r="DM81" s="166">
        <v>10</v>
      </c>
      <c r="DN81" s="166">
        <v>26.8</v>
      </c>
      <c r="DO81" s="166">
        <v>1.3</v>
      </c>
      <c r="DP81" s="166">
        <v>139.5</v>
      </c>
      <c r="DQ81" s="166">
        <v>6.1</v>
      </c>
      <c r="DR81" s="166">
        <v>14.63</v>
      </c>
      <c r="DS81" s="166">
        <v>0.64</v>
      </c>
      <c r="DT81" s="166">
        <v>0.74</v>
      </c>
      <c r="DU81" s="166">
        <v>0.18</v>
      </c>
      <c r="DV81" s="166">
        <v>0.114</v>
      </c>
      <c r="DW81" s="166">
        <v>8.6999999999999994E-2</v>
      </c>
      <c r="DX81" s="166">
        <v>7.9000000000000001E-2</v>
      </c>
      <c r="DY81" s="166">
        <v>1.9E-2</v>
      </c>
      <c r="DZ81" s="166">
        <v>1.52</v>
      </c>
      <c r="EA81" s="166">
        <v>0.24</v>
      </c>
      <c r="ED81" s="166">
        <v>9.1999999999999998E-2</v>
      </c>
      <c r="EE81" s="166">
        <v>1.7999999999999999E-2</v>
      </c>
      <c r="EF81" s="166">
        <v>120.7</v>
      </c>
      <c r="EG81" s="166">
        <v>7</v>
      </c>
      <c r="EH81" s="166">
        <v>12.61</v>
      </c>
      <c r="EI81" s="166">
        <v>0.55000000000000004</v>
      </c>
      <c r="EJ81" s="166">
        <v>32.1</v>
      </c>
      <c r="EK81" s="166">
        <v>1.8</v>
      </c>
      <c r="EL81" s="166">
        <v>4.42</v>
      </c>
      <c r="EM81" s="166">
        <v>0.24</v>
      </c>
      <c r="EN81" s="166">
        <v>20.399999999999999</v>
      </c>
      <c r="EO81" s="166">
        <v>1.1000000000000001</v>
      </c>
      <c r="EP81" s="166">
        <v>5.43</v>
      </c>
      <c r="EQ81" s="166">
        <v>0.5</v>
      </c>
      <c r="ER81" s="166">
        <v>2.12</v>
      </c>
      <c r="ES81" s="166">
        <v>0.12</v>
      </c>
      <c r="ET81" s="166">
        <v>5.48</v>
      </c>
      <c r="EU81" s="166">
        <v>0.55000000000000004</v>
      </c>
      <c r="EV81" s="166">
        <v>0.95</v>
      </c>
      <c r="EW81" s="166">
        <v>0.1</v>
      </c>
      <c r="EX81" s="166">
        <v>5.24</v>
      </c>
      <c r="EY81" s="166">
        <v>0.31</v>
      </c>
      <c r="EZ81" s="166">
        <v>1.0309999999999999</v>
      </c>
      <c r="FA81" s="166">
        <v>7.3999999999999996E-2</v>
      </c>
      <c r="FB81" s="166">
        <v>2.79</v>
      </c>
      <c r="FC81" s="166">
        <v>0.21</v>
      </c>
      <c r="FD81" s="166">
        <v>0.35199999999999998</v>
      </c>
      <c r="FE81" s="166">
        <v>4.7E-2</v>
      </c>
      <c r="FF81" s="166">
        <v>2.2000000000000002</v>
      </c>
      <c r="FG81" s="166">
        <v>0.23</v>
      </c>
      <c r="FH81" s="166">
        <v>0.30499999999999999</v>
      </c>
      <c r="FI81" s="166">
        <v>4.2999999999999997E-2</v>
      </c>
      <c r="FJ81" s="166">
        <v>3.75</v>
      </c>
      <c r="FK81" s="166">
        <v>0.34</v>
      </c>
      <c r="FL81" s="166">
        <v>0.84599999999999997</v>
      </c>
      <c r="FM81" s="166">
        <v>6.2E-2</v>
      </c>
      <c r="FN81" s="166">
        <v>0.191</v>
      </c>
      <c r="FO81" s="166">
        <v>4.3999999999999997E-2</v>
      </c>
      <c r="FP81" s="166">
        <v>1.7000000000000001E-2</v>
      </c>
      <c r="FQ81" s="166">
        <v>1.0999999999999999E-2</v>
      </c>
      <c r="FR81" s="166">
        <v>1.0900000000000001</v>
      </c>
      <c r="FS81" s="166">
        <v>0.12</v>
      </c>
      <c r="FT81" s="166">
        <v>1.5299999999999999E-2</v>
      </c>
      <c r="FU81" s="166">
        <v>6.8999999999999999E-3</v>
      </c>
      <c r="FV81" s="166">
        <v>0.95299999999999996</v>
      </c>
      <c r="FW81" s="166">
        <v>9.0999999999999998E-2</v>
      </c>
      <c r="FX81" s="166">
        <v>0.314</v>
      </c>
      <c r="FY81" s="166">
        <v>5.1999999999999998E-2</v>
      </c>
      <c r="GF81">
        <v>761.41183241764895</v>
      </c>
      <c r="GG81">
        <v>1626.8899522654499</v>
      </c>
      <c r="GM81">
        <f t="shared" si="37"/>
        <v>0.77263157894736845</v>
      </c>
      <c r="GN81">
        <f t="shared" si="38"/>
        <v>0.77549437766576201</v>
      </c>
      <c r="GO81" s="309">
        <v>2.6380619293533369</v>
      </c>
      <c r="GP81" s="311">
        <v>4.2032218472204529E-2</v>
      </c>
      <c r="GQ81" s="310">
        <f t="shared" si="39"/>
        <v>1.5932991566467058E-2</v>
      </c>
    </row>
    <row r="82" spans="1:199" x14ac:dyDescent="0.35">
      <c r="A82" s="162" t="s">
        <v>641</v>
      </c>
      <c r="B82" s="162" t="s">
        <v>546</v>
      </c>
      <c r="D82" s="154">
        <v>2.5728</v>
      </c>
      <c r="E82" s="154">
        <v>14.1952</v>
      </c>
      <c r="F82" s="154">
        <v>0.24829999999999999</v>
      </c>
      <c r="G82" s="154">
        <v>12.188000000000001</v>
      </c>
      <c r="H82" s="154">
        <v>0.43580000000000002</v>
      </c>
      <c r="I82" s="154">
        <v>2.6143999999999998</v>
      </c>
      <c r="J82" s="154">
        <v>51.732199999999999</v>
      </c>
      <c r="K82" s="154">
        <v>6.2217000000000002</v>
      </c>
      <c r="L82" s="154">
        <v>6.9490999999999996</v>
      </c>
      <c r="M82" s="154">
        <v>0.16800000000000001</v>
      </c>
      <c r="N82" s="154">
        <v>806.25394800000004</v>
      </c>
      <c r="O82" s="154">
        <v>206</v>
      </c>
      <c r="P82" s="154">
        <v>0.22255593548904001</v>
      </c>
      <c r="Q82" s="154">
        <v>1152.4591041246799</v>
      </c>
      <c r="R82" s="154">
        <v>408.09209999993601</v>
      </c>
      <c r="T82" s="155">
        <v>29.96</v>
      </c>
      <c r="U82" s="155">
        <v>1.9910000000000001</v>
      </c>
      <c r="V82" s="155">
        <v>10.983000000000001</v>
      </c>
      <c r="W82" s="155">
        <v>0.192</v>
      </c>
      <c r="X82" s="155">
        <v>9.5809999999999995</v>
      </c>
      <c r="Y82" s="155">
        <v>0.33700000000000002</v>
      </c>
      <c r="Z82" s="155">
        <v>2.0230000000000001</v>
      </c>
      <c r="AA82" s="155">
        <v>49.279000000000003</v>
      </c>
      <c r="AB82" s="155">
        <v>13.734</v>
      </c>
      <c r="AC82" s="155">
        <v>11.335000000000001</v>
      </c>
      <c r="AD82" s="155">
        <v>0.20200000000000001</v>
      </c>
      <c r="AE82" s="155">
        <f t="shared" si="33"/>
        <v>620.38623268698063</v>
      </c>
      <c r="AF82" s="155">
        <f t="shared" si="34"/>
        <v>158.51031086488149</v>
      </c>
      <c r="AG82" s="155">
        <f t="shared" si="35"/>
        <v>0.76946752847029853</v>
      </c>
      <c r="AI82" s="157" t="str">
        <f t="shared" si="20"/>
        <v>LL8_610</v>
      </c>
      <c r="AJ82" s="157">
        <f t="shared" si="21"/>
        <v>49.279000000000003</v>
      </c>
      <c r="AK82" s="157">
        <f t="shared" si="22"/>
        <v>2.0230000000000001</v>
      </c>
      <c r="AL82" s="157">
        <f t="shared" si="23"/>
        <v>10.983000000000001</v>
      </c>
      <c r="AM82" s="157">
        <f t="shared" si="24"/>
        <v>9.6347500000000004</v>
      </c>
      <c r="AN82" s="157">
        <f t="shared" si="25"/>
        <v>1.8891664777499999</v>
      </c>
      <c r="AO82" s="157">
        <f t="shared" si="26"/>
        <v>0.20200000000000001</v>
      </c>
      <c r="AP82" s="157">
        <f t="shared" si="27"/>
        <v>13.734</v>
      </c>
      <c r="AQ82" s="157">
        <f t="shared" si="28"/>
        <v>9.5809999999999995</v>
      </c>
      <c r="AR82" s="157">
        <f t="shared" si="29"/>
        <v>1.9910000000000001</v>
      </c>
      <c r="AS82" s="157">
        <f t="shared" si="30"/>
        <v>0.33700000000000002</v>
      </c>
      <c r="AT82" s="157">
        <f t="shared" si="31"/>
        <v>0.192</v>
      </c>
      <c r="AU82" s="157">
        <v>0.5</v>
      </c>
      <c r="AV82" s="157">
        <f t="shared" si="36"/>
        <v>8.8677985851391194E-2</v>
      </c>
      <c r="AW82" s="157">
        <f t="shared" si="32"/>
        <v>1290.0534</v>
      </c>
      <c r="AX82" s="157">
        <v>1050</v>
      </c>
      <c r="AY82" s="157">
        <v>5.8572519861868642E-2</v>
      </c>
      <c r="BA82" s="164">
        <v>48.012149999999998</v>
      </c>
      <c r="BB82" s="164">
        <v>40.369500000000002</v>
      </c>
      <c r="BC82" s="164">
        <v>10.6914</v>
      </c>
      <c r="BD82" s="164">
        <v>5.2949999999999997E-2</v>
      </c>
      <c r="BE82" s="164">
        <v>0.22570000000000001</v>
      </c>
      <c r="BF82" s="164">
        <v>0.15175</v>
      </c>
      <c r="BG82" s="164">
        <v>0.40210000000000001</v>
      </c>
      <c r="BL82" s="164">
        <v>99.905500000000004</v>
      </c>
      <c r="BM82" s="164">
        <v>0.88894905633954202</v>
      </c>
      <c r="BO82" s="166" t="s">
        <v>613</v>
      </c>
      <c r="BP82" s="166">
        <v>40</v>
      </c>
      <c r="BQ82" s="166" t="s">
        <v>453</v>
      </c>
      <c r="BR82" s="166">
        <v>9</v>
      </c>
      <c r="BS82" s="166" t="s">
        <v>642</v>
      </c>
      <c r="BT82" s="166" t="s">
        <v>610</v>
      </c>
      <c r="BU82" s="166">
        <v>1.4135416666666701E-2</v>
      </c>
      <c r="BV82" s="166">
        <v>20.756</v>
      </c>
      <c r="BW82" s="166">
        <v>32</v>
      </c>
      <c r="BX82" s="166" t="s">
        <v>456</v>
      </c>
      <c r="BY82" s="166">
        <v>1</v>
      </c>
      <c r="BZ82" s="166">
        <v>399000</v>
      </c>
      <c r="CA82" s="166">
        <v>20000</v>
      </c>
      <c r="CB82" s="166">
        <v>12.2</v>
      </c>
      <c r="CC82" s="166">
        <v>1</v>
      </c>
      <c r="CD82" s="166">
        <v>4.41</v>
      </c>
      <c r="CE82" s="166">
        <v>0.28999999999999998</v>
      </c>
      <c r="CF82" s="166">
        <v>1.06</v>
      </c>
      <c r="CG82" s="166">
        <v>0.34</v>
      </c>
      <c r="CH82" s="166">
        <v>2.77</v>
      </c>
      <c r="CI82" s="166">
        <v>0.14000000000000001</v>
      </c>
      <c r="CJ82" s="166">
        <v>4010</v>
      </c>
      <c r="CK82" s="166">
        <v>140</v>
      </c>
      <c r="CL82" s="166">
        <v>28.7</v>
      </c>
      <c r="CM82" s="166">
        <v>1.2</v>
      </c>
      <c r="CN82" s="166">
        <v>16020</v>
      </c>
      <c r="CO82" s="166">
        <v>770</v>
      </c>
      <c r="CP82" s="166">
        <v>312</v>
      </c>
      <c r="CQ82" s="166">
        <v>15</v>
      </c>
      <c r="CR82" s="166">
        <v>373</v>
      </c>
      <c r="CS82" s="166">
        <v>22</v>
      </c>
      <c r="CT82" s="166">
        <v>904</v>
      </c>
      <c r="CU82" s="166">
        <v>44</v>
      </c>
      <c r="CV82" s="166">
        <v>67200</v>
      </c>
      <c r="CW82" s="166">
        <v>3100</v>
      </c>
      <c r="CX82" s="166">
        <v>34.1</v>
      </c>
      <c r="CY82" s="166">
        <v>1.7</v>
      </c>
      <c r="CZ82" s="166">
        <v>120.5</v>
      </c>
      <c r="DA82" s="166">
        <v>6.8</v>
      </c>
      <c r="DB82" s="166">
        <v>47.1</v>
      </c>
      <c r="DC82" s="166">
        <v>3.2</v>
      </c>
      <c r="DD82" s="166">
        <v>86.9</v>
      </c>
      <c r="DE82" s="166">
        <v>5.5</v>
      </c>
      <c r="DF82" s="166">
        <v>24.4</v>
      </c>
      <c r="DG82" s="166">
        <v>1.4</v>
      </c>
      <c r="DH82" s="166">
        <v>1.96</v>
      </c>
      <c r="DI82" s="166">
        <v>0.32</v>
      </c>
      <c r="DJ82" s="166">
        <v>9.11</v>
      </c>
      <c r="DK82" s="166">
        <v>0.44</v>
      </c>
      <c r="DL82" s="166">
        <v>340.9</v>
      </c>
      <c r="DM82" s="166">
        <v>8.5</v>
      </c>
      <c r="DN82" s="166">
        <v>24.6</v>
      </c>
      <c r="DO82" s="166">
        <v>1.1000000000000001</v>
      </c>
      <c r="DP82" s="166">
        <v>129.69999999999999</v>
      </c>
      <c r="DQ82" s="166">
        <v>6</v>
      </c>
      <c r="DR82" s="166">
        <v>13.28</v>
      </c>
      <c r="DS82" s="166">
        <v>0.67</v>
      </c>
      <c r="DT82" s="166">
        <v>0.79</v>
      </c>
      <c r="DU82" s="166">
        <v>0.19</v>
      </c>
      <c r="DX82" s="166">
        <v>7.4999999999999997E-2</v>
      </c>
      <c r="DY82" s="166">
        <v>0.02</v>
      </c>
      <c r="DZ82" s="166">
        <v>1.56</v>
      </c>
      <c r="EA82" s="166">
        <v>0.17</v>
      </c>
      <c r="ED82" s="166">
        <v>9.9000000000000005E-2</v>
      </c>
      <c r="EE82" s="166">
        <v>1.9E-2</v>
      </c>
      <c r="EF82" s="166">
        <v>109.7</v>
      </c>
      <c r="EG82" s="166">
        <v>4.9000000000000004</v>
      </c>
      <c r="EH82" s="166">
        <v>11.48</v>
      </c>
      <c r="EI82" s="166">
        <v>0.42</v>
      </c>
      <c r="EJ82" s="166">
        <v>29</v>
      </c>
      <c r="EK82" s="166">
        <v>1.4</v>
      </c>
      <c r="EL82" s="166">
        <v>4.21</v>
      </c>
      <c r="EM82" s="166">
        <v>0.21</v>
      </c>
      <c r="EN82" s="166">
        <v>18.93</v>
      </c>
      <c r="EO82" s="166">
        <v>0.85</v>
      </c>
      <c r="EP82" s="166">
        <v>5.42</v>
      </c>
      <c r="EQ82" s="166">
        <v>0.43</v>
      </c>
      <c r="ER82" s="166">
        <v>1.98</v>
      </c>
      <c r="ES82" s="166">
        <v>0.18</v>
      </c>
      <c r="ET82" s="166">
        <v>6.06</v>
      </c>
      <c r="EU82" s="166">
        <v>0.42</v>
      </c>
      <c r="EV82" s="166">
        <v>0.90500000000000003</v>
      </c>
      <c r="EW82" s="166">
        <v>0.08</v>
      </c>
      <c r="EX82" s="166">
        <v>4.99</v>
      </c>
      <c r="EY82" s="166">
        <v>0.37</v>
      </c>
      <c r="EZ82" s="166">
        <v>0.93400000000000005</v>
      </c>
      <c r="FA82" s="166">
        <v>8.4000000000000005E-2</v>
      </c>
      <c r="FB82" s="166">
        <v>2.5499999999999998</v>
      </c>
      <c r="FC82" s="166">
        <v>0.2</v>
      </c>
      <c r="FD82" s="166">
        <v>0.35899999999999999</v>
      </c>
      <c r="FE82" s="166">
        <v>3.9E-2</v>
      </c>
      <c r="FF82" s="166">
        <v>1.93</v>
      </c>
      <c r="FG82" s="166">
        <v>0.21</v>
      </c>
      <c r="FH82" s="166">
        <v>0.27600000000000002</v>
      </c>
      <c r="FI82" s="166">
        <v>5.1999999999999998E-2</v>
      </c>
      <c r="FJ82" s="166">
        <v>3.6</v>
      </c>
      <c r="FK82" s="166">
        <v>0.36</v>
      </c>
      <c r="FL82" s="166">
        <v>0.80400000000000005</v>
      </c>
      <c r="FM82" s="166">
        <v>7.8E-2</v>
      </c>
      <c r="FN82" s="166">
        <v>0.14699999999999999</v>
      </c>
      <c r="FO82" s="166">
        <v>4.5999999999999999E-2</v>
      </c>
      <c r="FP82" s="166">
        <v>2.0199999999999999E-2</v>
      </c>
      <c r="FQ82" s="166">
        <v>8.5000000000000006E-3</v>
      </c>
      <c r="FR82" s="166">
        <v>1</v>
      </c>
      <c r="FS82" s="166">
        <v>0.11</v>
      </c>
      <c r="FV82" s="166">
        <v>0.83599999999999997</v>
      </c>
      <c r="FW82" s="166">
        <v>9.6000000000000002E-2</v>
      </c>
      <c r="FX82" s="166">
        <v>0.30299999999999999</v>
      </c>
      <c r="FY82" s="166">
        <v>3.5000000000000003E-2</v>
      </c>
      <c r="GF82">
        <v>793.41979390212703</v>
      </c>
      <c r="GG82">
        <v>1688.5720590772401</v>
      </c>
      <c r="GM82">
        <f t="shared" si="37"/>
        <v>0.77329050022946311</v>
      </c>
      <c r="GN82">
        <f t="shared" si="38"/>
        <v>0.76946752847029853</v>
      </c>
      <c r="GO82" s="309">
        <v>2.6470874100532562</v>
      </c>
      <c r="GP82" s="311">
        <v>4.2532058040349888E-2</v>
      </c>
      <c r="GQ82" s="310">
        <f t="shared" si="39"/>
        <v>1.6067492852264442E-2</v>
      </c>
    </row>
    <row r="83" spans="1:199" x14ac:dyDescent="0.35">
      <c r="A83" s="162" t="s">
        <v>643</v>
      </c>
      <c r="B83" s="162" t="s">
        <v>546</v>
      </c>
      <c r="D83" s="154">
        <v>2.4750999999999999</v>
      </c>
      <c r="E83" s="154">
        <v>13.505000000000001</v>
      </c>
      <c r="F83" s="154">
        <v>0.26529999999999998</v>
      </c>
      <c r="G83" s="154">
        <v>11.2843</v>
      </c>
      <c r="H83" s="154">
        <v>0.36230000000000001</v>
      </c>
      <c r="I83" s="154">
        <v>2.2642000000000002</v>
      </c>
      <c r="J83" s="154">
        <v>50.295699999999997</v>
      </c>
      <c r="K83" s="154">
        <v>5.2874999999999996</v>
      </c>
      <c r="L83" s="154">
        <v>10.954800000000001</v>
      </c>
      <c r="M83" s="154">
        <v>0.1835</v>
      </c>
      <c r="N83" s="154">
        <v>1062.9940320000001</v>
      </c>
      <c r="O83" s="154">
        <v>108</v>
      </c>
      <c r="P83" s="154">
        <v>0.23680186625660399</v>
      </c>
      <c r="Q83" s="154">
        <v>684.78724166049506</v>
      </c>
      <c r="R83" s="154">
        <v>260.26536064467803</v>
      </c>
      <c r="T83" s="155">
        <v>6.21</v>
      </c>
      <c r="U83" s="155">
        <v>2.3980000000000001</v>
      </c>
      <c r="V83" s="155">
        <v>13.085000000000001</v>
      </c>
      <c r="W83" s="155">
        <v>0.25700000000000001</v>
      </c>
      <c r="X83" s="155">
        <v>10.975</v>
      </c>
      <c r="Y83" s="155">
        <v>0.35099999999999998</v>
      </c>
      <c r="Z83" s="155">
        <v>2.194</v>
      </c>
      <c r="AA83" s="155">
        <v>51.033000000000001</v>
      </c>
      <c r="AB83" s="155">
        <v>7.7549999999999999</v>
      </c>
      <c r="AC83" s="155">
        <v>11.343999999999999</v>
      </c>
      <c r="AD83" s="155">
        <v>0.20799999999999999</v>
      </c>
      <c r="AE83" s="155">
        <f t="shared" si="33"/>
        <v>1000.841758779776</v>
      </c>
      <c r="AF83" s="155">
        <f t="shared" si="34"/>
        <v>101.68534036343094</v>
      </c>
      <c r="AG83" s="155">
        <f t="shared" si="35"/>
        <v>0.94153092929102722</v>
      </c>
      <c r="AI83" s="157" t="str">
        <f t="shared" si="20"/>
        <v>LL8_612_a</v>
      </c>
      <c r="AJ83" s="157">
        <f t="shared" si="21"/>
        <v>51.033000000000001</v>
      </c>
      <c r="AK83" s="157">
        <f t="shared" si="22"/>
        <v>2.194</v>
      </c>
      <c r="AL83" s="157">
        <f t="shared" si="23"/>
        <v>13.085000000000001</v>
      </c>
      <c r="AM83" s="157">
        <f t="shared" si="24"/>
        <v>9.6423999999999985</v>
      </c>
      <c r="AN83" s="157">
        <f t="shared" si="25"/>
        <v>1.8906664775999997</v>
      </c>
      <c r="AO83" s="157">
        <f t="shared" si="26"/>
        <v>0.20799999999999999</v>
      </c>
      <c r="AP83" s="157">
        <f t="shared" si="27"/>
        <v>7.7549999999999999</v>
      </c>
      <c r="AQ83" s="157">
        <f t="shared" si="28"/>
        <v>10.975</v>
      </c>
      <c r="AR83" s="157">
        <f t="shared" si="29"/>
        <v>2.3980000000000001</v>
      </c>
      <c r="AS83" s="157">
        <f t="shared" si="30"/>
        <v>0.35099999999999998</v>
      </c>
      <c r="AT83" s="157">
        <f t="shared" si="31"/>
        <v>0.25700000000000001</v>
      </c>
      <c r="AU83" s="157">
        <v>0.5</v>
      </c>
      <c r="AV83" s="157">
        <f t="shared" si="36"/>
        <v>6.4474836800724522E-2</v>
      </c>
      <c r="AW83" s="157">
        <f t="shared" si="32"/>
        <v>1169.8755000000001</v>
      </c>
      <c r="AX83" s="157">
        <v>1020</v>
      </c>
      <c r="AY83" s="157">
        <v>5.3706800300639401E-2</v>
      </c>
      <c r="BA83" s="164">
        <v>42.774099999999997</v>
      </c>
      <c r="BB83" s="164">
        <v>39.193399999999997</v>
      </c>
      <c r="BC83" s="164">
        <v>17.6646</v>
      </c>
      <c r="BD83" s="164">
        <v>4.2500000000000003E-2</v>
      </c>
      <c r="BE83" s="164">
        <v>0.27089999999999997</v>
      </c>
      <c r="BF83" s="164">
        <v>0.22189999999999999</v>
      </c>
      <c r="BG83" s="164">
        <v>0.23039999999999999</v>
      </c>
      <c r="BL83" s="164">
        <v>100.3977</v>
      </c>
      <c r="BM83" s="164">
        <v>0.81190048203314003</v>
      </c>
      <c r="BO83" s="166" t="s">
        <v>608</v>
      </c>
      <c r="BP83" s="166">
        <v>40</v>
      </c>
      <c r="BQ83" s="166" t="s">
        <v>453</v>
      </c>
      <c r="BR83" s="166">
        <v>7</v>
      </c>
      <c r="BS83" s="166" t="s">
        <v>644</v>
      </c>
      <c r="BT83" s="166" t="s">
        <v>610</v>
      </c>
      <c r="BU83" s="166">
        <v>3.7565972222222202E-2</v>
      </c>
      <c r="BV83" s="166">
        <v>4.5233999999999996</v>
      </c>
      <c r="BW83" s="166">
        <v>7</v>
      </c>
      <c r="BX83" s="166" t="s">
        <v>456</v>
      </c>
      <c r="BY83" s="166">
        <v>1</v>
      </c>
      <c r="BZ83" s="166">
        <v>311000</v>
      </c>
      <c r="CA83" s="166">
        <v>26000</v>
      </c>
      <c r="CB83" s="166">
        <v>11.3</v>
      </c>
      <c r="CC83" s="166">
        <v>1</v>
      </c>
      <c r="CD83" s="166">
        <v>4.9000000000000004</v>
      </c>
      <c r="CE83" s="166">
        <v>0.72</v>
      </c>
      <c r="CF83" s="166">
        <v>1.01</v>
      </c>
      <c r="CG83" s="166">
        <v>0.65</v>
      </c>
      <c r="CH83" s="166">
        <v>2.14</v>
      </c>
      <c r="CI83" s="166">
        <v>0.22</v>
      </c>
      <c r="CJ83" s="166">
        <v>2800</v>
      </c>
      <c r="CK83" s="166">
        <v>240</v>
      </c>
      <c r="CL83" s="166">
        <v>30.8</v>
      </c>
      <c r="CM83" s="166">
        <v>2.5</v>
      </c>
      <c r="CN83" s="166">
        <v>12320</v>
      </c>
      <c r="CO83" s="166">
        <v>660</v>
      </c>
      <c r="CP83" s="166">
        <v>341</v>
      </c>
      <c r="CQ83" s="166">
        <v>17</v>
      </c>
      <c r="CR83" s="166">
        <v>296</v>
      </c>
      <c r="CS83" s="166">
        <v>31</v>
      </c>
      <c r="CT83" s="166">
        <v>1310</v>
      </c>
      <c r="CU83" s="166">
        <v>130</v>
      </c>
      <c r="CV83" s="166">
        <v>102000</v>
      </c>
      <c r="CW83" s="166">
        <v>8000</v>
      </c>
      <c r="CX83" s="166">
        <v>36.6</v>
      </c>
      <c r="CY83" s="166">
        <v>2.4</v>
      </c>
      <c r="CZ83" s="166">
        <v>53.1</v>
      </c>
      <c r="DA83" s="166">
        <v>8.3000000000000007</v>
      </c>
      <c r="DB83" s="166">
        <v>98.7</v>
      </c>
      <c r="DC83" s="166">
        <v>6.7</v>
      </c>
      <c r="DD83" s="166">
        <v>132</v>
      </c>
      <c r="DE83" s="166">
        <v>11</v>
      </c>
      <c r="DF83" s="166">
        <v>23.7</v>
      </c>
      <c r="DG83" s="166">
        <v>2.9</v>
      </c>
      <c r="DH83" s="166">
        <v>1.5</v>
      </c>
      <c r="DI83" s="166">
        <v>1</v>
      </c>
      <c r="DJ83" s="166">
        <v>6.16</v>
      </c>
      <c r="DK83" s="166">
        <v>0.92</v>
      </c>
      <c r="DL83" s="166">
        <v>279</v>
      </c>
      <c r="DM83" s="166">
        <v>31</v>
      </c>
      <c r="DN83" s="166">
        <v>21.7</v>
      </c>
      <c r="DO83" s="166">
        <v>1.5</v>
      </c>
      <c r="DP83" s="166">
        <v>110.3</v>
      </c>
      <c r="DQ83" s="166">
        <v>7.8</v>
      </c>
      <c r="DR83" s="166">
        <v>10.8</v>
      </c>
      <c r="DS83" s="166">
        <v>1.1000000000000001</v>
      </c>
      <c r="DT83" s="166">
        <v>0.63</v>
      </c>
      <c r="DU83" s="166">
        <v>0.43</v>
      </c>
      <c r="DX83" s="166">
        <v>0.14000000000000001</v>
      </c>
      <c r="DY83" s="166">
        <v>0.1</v>
      </c>
      <c r="DZ83" s="166">
        <v>1.73</v>
      </c>
      <c r="EA83" s="166">
        <v>0.53</v>
      </c>
      <c r="ED83" s="166">
        <v>0.115</v>
      </c>
      <c r="EE83" s="166">
        <v>5.0999999999999997E-2</v>
      </c>
      <c r="EF83" s="166">
        <v>81</v>
      </c>
      <c r="EG83" s="166">
        <v>15</v>
      </c>
      <c r="EH83" s="166">
        <v>9.06</v>
      </c>
      <c r="EI83" s="166">
        <v>0.84</v>
      </c>
      <c r="EJ83" s="166">
        <v>25</v>
      </c>
      <c r="EK83" s="166">
        <v>1.7</v>
      </c>
      <c r="EL83" s="166">
        <v>3.46</v>
      </c>
      <c r="EM83" s="166">
        <v>0.4</v>
      </c>
      <c r="EN83" s="166">
        <v>15.8</v>
      </c>
      <c r="EO83" s="166">
        <v>1</v>
      </c>
      <c r="EP83" s="166">
        <v>4.6500000000000004</v>
      </c>
      <c r="EQ83" s="166">
        <v>0.79</v>
      </c>
      <c r="ER83" s="166">
        <v>1.51</v>
      </c>
      <c r="ES83" s="166">
        <v>0.26</v>
      </c>
      <c r="ET83" s="166">
        <v>4.5599999999999996</v>
      </c>
      <c r="EU83" s="166">
        <v>0.38</v>
      </c>
      <c r="EV83" s="166">
        <v>0.78500000000000003</v>
      </c>
      <c r="EW83" s="166">
        <v>7.8E-2</v>
      </c>
      <c r="EX83" s="166">
        <v>4.2699999999999996</v>
      </c>
      <c r="EY83" s="166">
        <v>0.64</v>
      </c>
      <c r="EZ83" s="166">
        <v>0.82</v>
      </c>
      <c r="FA83" s="166">
        <v>0.13</v>
      </c>
      <c r="FB83" s="166">
        <v>2.06</v>
      </c>
      <c r="FC83" s="166">
        <v>0.62</v>
      </c>
      <c r="FD83" s="166">
        <v>0.20699999999999999</v>
      </c>
      <c r="FE83" s="166">
        <v>8.4000000000000005E-2</v>
      </c>
      <c r="FF83" s="166">
        <v>2.38</v>
      </c>
      <c r="FG83" s="166">
        <v>0.56000000000000005</v>
      </c>
      <c r="FH83" s="166">
        <v>0.24</v>
      </c>
      <c r="FI83" s="166">
        <v>0.12</v>
      </c>
      <c r="FJ83" s="166">
        <v>2.64</v>
      </c>
      <c r="FK83" s="166">
        <v>0.76</v>
      </c>
      <c r="FL83" s="166">
        <v>0.6</v>
      </c>
      <c r="FM83" s="166">
        <v>0.19</v>
      </c>
      <c r="FN83" s="166">
        <v>0.122</v>
      </c>
      <c r="FO83" s="166">
        <v>8.5000000000000006E-2</v>
      </c>
      <c r="FR83" s="166">
        <v>0.96</v>
      </c>
      <c r="FS83" s="166">
        <v>0.12</v>
      </c>
      <c r="FV83" s="166">
        <v>0.84099999999999997</v>
      </c>
      <c r="FW83" s="166">
        <v>9.4E-2</v>
      </c>
      <c r="FX83" s="166">
        <v>0.17</v>
      </c>
      <c r="FY83" s="166">
        <v>0.1</v>
      </c>
      <c r="FZ83">
        <v>3.7677110762891798E-2</v>
      </c>
      <c r="GA83">
        <v>5.7137848283655198E-4</v>
      </c>
      <c r="GB83">
        <v>188.55489933606199</v>
      </c>
      <c r="GC83">
        <v>0</v>
      </c>
      <c r="GD83">
        <v>309.984254508486</v>
      </c>
      <c r="GE83">
        <v>71.308034658001702</v>
      </c>
      <c r="GF83">
        <v>1008.8679668547099</v>
      </c>
      <c r="GG83">
        <v>1189.5801745481299</v>
      </c>
      <c r="GM83">
        <f t="shared" si="37"/>
        <v>0.9688103781396632</v>
      </c>
      <c r="GN83">
        <f t="shared" si="38"/>
        <v>0.94153092929102722</v>
      </c>
      <c r="GO83" s="309">
        <v>2.700993688357634</v>
      </c>
      <c r="GP83" s="311">
        <v>4.1272033103114683E-2</v>
      </c>
      <c r="GQ83" s="310">
        <f t="shared" si="39"/>
        <v>1.5280314530542481E-2</v>
      </c>
    </row>
    <row r="84" spans="1:199" x14ac:dyDescent="0.35">
      <c r="A84" s="162" t="s">
        <v>645</v>
      </c>
      <c r="B84" s="162" t="s">
        <v>546</v>
      </c>
      <c r="D84" s="154">
        <v>2.6204000000000001</v>
      </c>
      <c r="E84" s="154">
        <v>13.667299999999999</v>
      </c>
      <c r="F84" s="154">
        <v>0.30499999999999999</v>
      </c>
      <c r="G84" s="154">
        <v>11.0802</v>
      </c>
      <c r="H84" s="154">
        <v>0.41070000000000001</v>
      </c>
      <c r="I84" s="154">
        <v>2.2892000000000001</v>
      </c>
      <c r="J84" s="154">
        <v>50.434899999999999</v>
      </c>
      <c r="K84" s="154">
        <v>5.9089999999999998</v>
      </c>
      <c r="L84" s="154">
        <v>11.019500000000001</v>
      </c>
      <c r="M84" s="154">
        <v>0.18820000000000001</v>
      </c>
      <c r="N84" s="154">
        <v>1095.0239839999999</v>
      </c>
      <c r="O84" s="154">
        <v>108</v>
      </c>
      <c r="P84" s="154">
        <v>0.16319293147078001</v>
      </c>
      <c r="Q84" s="154">
        <v>96.422152277291303</v>
      </c>
      <c r="R84" s="154">
        <v>260.93537132227698</v>
      </c>
      <c r="T84" s="155">
        <v>4.38</v>
      </c>
      <c r="U84" s="155">
        <v>2.556</v>
      </c>
      <c r="V84" s="155">
        <v>13.333</v>
      </c>
      <c r="W84" s="155">
        <v>0.29799999999999999</v>
      </c>
      <c r="X84" s="155">
        <v>10.837</v>
      </c>
      <c r="Y84" s="155">
        <v>0.40100000000000002</v>
      </c>
      <c r="Z84" s="155">
        <v>2.2330000000000001</v>
      </c>
      <c r="AA84" s="155">
        <v>50.851999999999997</v>
      </c>
      <c r="AB84" s="155">
        <v>7.6180000000000003</v>
      </c>
      <c r="AC84" s="155">
        <v>11.334</v>
      </c>
      <c r="AD84" s="155">
        <v>0.20699999999999999</v>
      </c>
      <c r="AE84" s="155">
        <f t="shared" si="33"/>
        <v>1049.0745200229928</v>
      </c>
      <c r="AF84" s="155">
        <f t="shared" si="34"/>
        <v>103.46809733665452</v>
      </c>
      <c r="AG84" s="155">
        <f t="shared" si="35"/>
        <v>0.95803793830235673</v>
      </c>
      <c r="AI84" s="157" t="str">
        <f t="shared" si="20"/>
        <v>LL8_612_b</v>
      </c>
      <c r="AJ84" s="157">
        <f t="shared" si="21"/>
        <v>50.851999999999997</v>
      </c>
      <c r="AK84" s="157">
        <f t="shared" si="22"/>
        <v>2.2330000000000001</v>
      </c>
      <c r="AL84" s="157">
        <f t="shared" si="23"/>
        <v>13.333</v>
      </c>
      <c r="AM84" s="157">
        <f t="shared" si="24"/>
        <v>9.6338999999999988</v>
      </c>
      <c r="AN84" s="157">
        <f t="shared" si="25"/>
        <v>1.8889998110999999</v>
      </c>
      <c r="AO84" s="157">
        <f t="shared" si="26"/>
        <v>0.20699999999999999</v>
      </c>
      <c r="AP84" s="157">
        <f t="shared" si="27"/>
        <v>7.6180000000000003</v>
      </c>
      <c r="AQ84" s="157">
        <f t="shared" si="28"/>
        <v>10.837</v>
      </c>
      <c r="AR84" s="157">
        <f t="shared" si="29"/>
        <v>2.556</v>
      </c>
      <c r="AS84" s="157">
        <f t="shared" si="30"/>
        <v>0.40100000000000002</v>
      </c>
      <c r="AT84" s="157">
        <f t="shared" si="31"/>
        <v>0.29799999999999999</v>
      </c>
      <c r="AU84" s="157">
        <v>0.5</v>
      </c>
      <c r="AV84" s="157">
        <f t="shared" si="36"/>
        <v>9.2376079974412044E-3</v>
      </c>
      <c r="AW84" s="157">
        <f t="shared" si="32"/>
        <v>1167.1217999999999</v>
      </c>
      <c r="AX84" s="157">
        <v>180</v>
      </c>
      <c r="AY84" s="157">
        <v>0.25276299432880261</v>
      </c>
      <c r="BA84" s="164">
        <v>42.512949999999996</v>
      </c>
      <c r="BB84" s="164">
        <v>39.232999999999997</v>
      </c>
      <c r="BC84" s="164">
        <v>17.723050000000001</v>
      </c>
      <c r="BD84" s="164">
        <v>3.5549999999999998E-2</v>
      </c>
      <c r="BE84" s="164">
        <v>0.27660000000000001</v>
      </c>
      <c r="BF84" s="164">
        <v>0.23105000000000001</v>
      </c>
      <c r="BG84" s="164">
        <v>0.2392</v>
      </c>
      <c r="BL84" s="164">
        <v>100.2514</v>
      </c>
      <c r="BM84" s="164">
        <v>0.81045650325721696</v>
      </c>
      <c r="BO84" s="166" t="s">
        <v>608</v>
      </c>
      <c r="BP84" s="166">
        <v>40</v>
      </c>
      <c r="BQ84" s="166" t="s">
        <v>453</v>
      </c>
      <c r="BR84" s="166">
        <v>8</v>
      </c>
      <c r="BS84" s="166" t="s">
        <v>646</v>
      </c>
      <c r="BT84" s="166" t="s">
        <v>610</v>
      </c>
      <c r="BU84" s="166">
        <v>3.8950231481481502E-2</v>
      </c>
      <c r="BV84" s="166">
        <v>7.0918999999999999</v>
      </c>
      <c r="BW84" s="166">
        <v>11</v>
      </c>
      <c r="BX84" s="166" t="s">
        <v>456</v>
      </c>
      <c r="BY84" s="166">
        <v>1</v>
      </c>
      <c r="BZ84" s="166">
        <v>301000</v>
      </c>
      <c r="CA84" s="166">
        <v>13000</v>
      </c>
      <c r="CB84" s="166">
        <v>11.1</v>
      </c>
      <c r="CC84" s="166">
        <v>1</v>
      </c>
      <c r="CD84" s="166">
        <v>5.5</v>
      </c>
      <c r="CE84" s="166">
        <v>0.56000000000000005</v>
      </c>
      <c r="CF84" s="166">
        <v>0.73</v>
      </c>
      <c r="CG84" s="166">
        <v>0.74</v>
      </c>
      <c r="CH84" s="166">
        <v>2.36</v>
      </c>
      <c r="CI84" s="166">
        <v>0.15</v>
      </c>
      <c r="CJ84" s="166">
        <v>2940</v>
      </c>
      <c r="CK84" s="166">
        <v>190</v>
      </c>
      <c r="CL84" s="166">
        <v>30.3</v>
      </c>
      <c r="CM84" s="166">
        <v>1.8</v>
      </c>
      <c r="CN84" s="166">
        <v>13040</v>
      </c>
      <c r="CO84" s="166">
        <v>720</v>
      </c>
      <c r="CP84" s="166">
        <v>351</v>
      </c>
      <c r="CQ84" s="166">
        <v>24</v>
      </c>
      <c r="CR84" s="166">
        <v>269</v>
      </c>
      <c r="CS84" s="166">
        <v>19</v>
      </c>
      <c r="CT84" s="166">
        <v>1259</v>
      </c>
      <c r="CU84" s="166">
        <v>68</v>
      </c>
      <c r="CV84" s="166">
        <v>101900</v>
      </c>
      <c r="CW84" s="166">
        <v>4300</v>
      </c>
      <c r="CX84" s="166">
        <v>37.4</v>
      </c>
      <c r="CY84" s="166">
        <v>3.1</v>
      </c>
      <c r="CZ84" s="166">
        <v>69.5</v>
      </c>
      <c r="DA84" s="166">
        <v>9.6</v>
      </c>
      <c r="DB84" s="166">
        <v>120</v>
      </c>
      <c r="DC84" s="166">
        <v>11</v>
      </c>
      <c r="DD84" s="166">
        <v>147</v>
      </c>
      <c r="DE84" s="166">
        <v>11</v>
      </c>
      <c r="DF84" s="166">
        <v>22.3</v>
      </c>
      <c r="DG84" s="166">
        <v>1.3</v>
      </c>
      <c r="DH84" s="166">
        <v>1.76</v>
      </c>
      <c r="DI84" s="166">
        <v>0.84</v>
      </c>
      <c r="DJ84" s="166">
        <v>6.43</v>
      </c>
      <c r="DK84" s="166">
        <v>0.62</v>
      </c>
      <c r="DL84" s="166">
        <v>287.5</v>
      </c>
      <c r="DM84" s="166">
        <v>8.4</v>
      </c>
      <c r="DN84" s="166">
        <v>21.8</v>
      </c>
      <c r="DO84" s="166">
        <v>1.5</v>
      </c>
      <c r="DP84" s="166">
        <v>106.5</v>
      </c>
      <c r="DQ84" s="166">
        <v>8.1999999999999993</v>
      </c>
      <c r="DR84" s="166">
        <v>10.199999999999999</v>
      </c>
      <c r="DS84" s="166">
        <v>0.6</v>
      </c>
      <c r="DT84" s="166">
        <v>0.78</v>
      </c>
      <c r="DU84" s="166">
        <v>0.26</v>
      </c>
      <c r="DV84" s="166">
        <v>0.33</v>
      </c>
      <c r="DW84" s="166">
        <v>0.3</v>
      </c>
      <c r="DX84" s="166">
        <v>0.14499999999999999</v>
      </c>
      <c r="DY84" s="166">
        <v>0.06</v>
      </c>
      <c r="DZ84" s="166">
        <v>1.5</v>
      </c>
      <c r="EA84" s="166">
        <v>0.26</v>
      </c>
      <c r="ED84" s="166">
        <v>0.06</v>
      </c>
      <c r="EE84" s="166">
        <v>0.02</v>
      </c>
      <c r="EF84" s="166">
        <v>81.2</v>
      </c>
      <c r="EG84" s="166">
        <v>6.2</v>
      </c>
      <c r="EH84" s="166">
        <v>9.09</v>
      </c>
      <c r="EI84" s="166">
        <v>0.45</v>
      </c>
      <c r="EJ84" s="166">
        <v>24.1</v>
      </c>
      <c r="EK84" s="166">
        <v>1.6</v>
      </c>
      <c r="EL84" s="166">
        <v>3.29</v>
      </c>
      <c r="EM84" s="166">
        <v>0.18</v>
      </c>
      <c r="EN84" s="166">
        <v>13.88</v>
      </c>
      <c r="EO84" s="166">
        <v>0.93</v>
      </c>
      <c r="EP84" s="166">
        <v>5.28</v>
      </c>
      <c r="EQ84" s="166">
        <v>0.69</v>
      </c>
      <c r="ER84" s="166">
        <v>1.84</v>
      </c>
      <c r="ES84" s="166">
        <v>0.23</v>
      </c>
      <c r="ET84" s="166">
        <v>5.3</v>
      </c>
      <c r="EU84" s="166">
        <v>1.2</v>
      </c>
      <c r="EV84" s="166">
        <v>0.72299999999999998</v>
      </c>
      <c r="EW84" s="166">
        <v>9.9000000000000005E-2</v>
      </c>
      <c r="EX84" s="166">
        <v>4.88</v>
      </c>
      <c r="EY84" s="166">
        <v>0.39</v>
      </c>
      <c r="EZ84" s="166">
        <v>0.8</v>
      </c>
      <c r="FA84" s="166">
        <v>0.13</v>
      </c>
      <c r="FB84" s="166">
        <v>2.06</v>
      </c>
      <c r="FC84" s="166">
        <v>0.46</v>
      </c>
      <c r="FD84" s="166">
        <v>0.33</v>
      </c>
      <c r="FE84" s="166">
        <v>7.3999999999999996E-2</v>
      </c>
      <c r="FF84" s="166">
        <v>1.82</v>
      </c>
      <c r="FG84" s="166">
        <v>0.39</v>
      </c>
      <c r="FH84" s="166">
        <v>0.23400000000000001</v>
      </c>
      <c r="FI84" s="166">
        <v>6.8000000000000005E-2</v>
      </c>
      <c r="FJ84" s="166">
        <v>2.94</v>
      </c>
      <c r="FK84" s="166">
        <v>0.59</v>
      </c>
      <c r="FL84" s="166">
        <v>0.55000000000000004</v>
      </c>
      <c r="FM84" s="166">
        <v>0.15</v>
      </c>
      <c r="FN84" s="166">
        <v>0.15</v>
      </c>
      <c r="FO84" s="166">
        <v>7.0999999999999994E-2</v>
      </c>
      <c r="FR84" s="166">
        <v>0.84</v>
      </c>
      <c r="FS84" s="166">
        <v>0.22</v>
      </c>
      <c r="FV84" s="166">
        <v>0.57999999999999996</v>
      </c>
      <c r="FW84" s="166">
        <v>0.12</v>
      </c>
      <c r="FX84" s="166">
        <v>0.246</v>
      </c>
      <c r="FY84" s="166">
        <v>7.0000000000000007E-2</v>
      </c>
      <c r="FZ84">
        <v>5.9761395242912602E-2</v>
      </c>
      <c r="GA84">
        <v>9.0310358952531197E-4</v>
      </c>
      <c r="GB84">
        <v>298.02418454335299</v>
      </c>
      <c r="GC84">
        <v>0</v>
      </c>
      <c r="GD84">
        <v>489.95175938927201</v>
      </c>
      <c r="GE84">
        <v>112.707327972759</v>
      </c>
      <c r="GF84">
        <v>1031.24112283258</v>
      </c>
      <c r="GG84">
        <v>1163.05384627783</v>
      </c>
      <c r="GM84">
        <f t="shared" si="37"/>
        <v>0.97638178719259805</v>
      </c>
      <c r="GN84">
        <f t="shared" si="38"/>
        <v>0.95803793830235673</v>
      </c>
      <c r="GO84" s="309">
        <v>2.6934269525025298</v>
      </c>
      <c r="GP84" s="311">
        <v>4.1490682078707403E-2</v>
      </c>
      <c r="GQ84" s="310">
        <f t="shared" si="39"/>
        <v>1.5404420765952973E-2</v>
      </c>
    </row>
    <row r="85" spans="1:199" x14ac:dyDescent="0.35">
      <c r="A85" s="162" t="s">
        <v>647</v>
      </c>
      <c r="B85" s="162" t="s">
        <v>546</v>
      </c>
      <c r="D85" s="154">
        <v>2.66</v>
      </c>
      <c r="E85" s="154">
        <v>14.2729</v>
      </c>
      <c r="F85" s="154">
        <v>0.23230000000000001</v>
      </c>
      <c r="G85" s="154">
        <v>12.353400000000001</v>
      </c>
      <c r="H85" s="154">
        <v>0.50509999999999999</v>
      </c>
      <c r="I85" s="154">
        <v>2.9992000000000001</v>
      </c>
      <c r="J85" s="154">
        <v>50.980600000000003</v>
      </c>
      <c r="K85" s="154">
        <v>5.8746999999999998</v>
      </c>
      <c r="L85" s="154">
        <v>7.5415000000000001</v>
      </c>
      <c r="M85" s="154">
        <v>9.9599999999999994E-2</v>
      </c>
      <c r="N85" s="154">
        <v>880.82367999999997</v>
      </c>
      <c r="O85" s="154">
        <v>144</v>
      </c>
      <c r="P85" s="154">
        <v>0.23018342846280301</v>
      </c>
      <c r="Q85" s="154">
        <v>46.523907501072202</v>
      </c>
      <c r="R85" s="154">
        <v>364.12256496571302</v>
      </c>
      <c r="T85" s="155">
        <v>21.59</v>
      </c>
      <c r="U85" s="155">
        <v>2.2029999999999998</v>
      </c>
      <c r="V85" s="155">
        <v>11.82</v>
      </c>
      <c r="W85" s="155">
        <v>0.192</v>
      </c>
      <c r="X85" s="155">
        <v>10.353999999999999</v>
      </c>
      <c r="Y85" s="155">
        <v>0.41799999999999998</v>
      </c>
      <c r="Z85" s="155">
        <v>2.484</v>
      </c>
      <c r="AA85" s="155">
        <v>49.298000000000002</v>
      </c>
      <c r="AB85" s="155">
        <v>11.382</v>
      </c>
      <c r="AC85" s="155">
        <v>11.334</v>
      </c>
      <c r="AD85" s="155">
        <v>0.15</v>
      </c>
      <c r="AE85" s="155">
        <f t="shared" si="33"/>
        <v>724.42115305534992</v>
      </c>
      <c r="AF85" s="155">
        <f t="shared" si="34"/>
        <v>118.43079200592153</v>
      </c>
      <c r="AG85" s="155">
        <f t="shared" si="35"/>
        <v>0.82243605559667732</v>
      </c>
      <c r="AI85" s="157" t="str">
        <f t="shared" si="20"/>
        <v>LL8_613_a</v>
      </c>
      <c r="AJ85" s="157">
        <f t="shared" si="21"/>
        <v>49.298000000000002</v>
      </c>
      <c r="AK85" s="157">
        <f t="shared" si="22"/>
        <v>2.484</v>
      </c>
      <c r="AL85" s="157">
        <f t="shared" si="23"/>
        <v>11.82</v>
      </c>
      <c r="AM85" s="157">
        <f t="shared" si="24"/>
        <v>9.6338999999999988</v>
      </c>
      <c r="AN85" s="157">
        <f t="shared" si="25"/>
        <v>1.8889998110999999</v>
      </c>
      <c r="AO85" s="157">
        <f t="shared" si="26"/>
        <v>0.15</v>
      </c>
      <c r="AP85" s="157">
        <f t="shared" si="27"/>
        <v>11.382</v>
      </c>
      <c r="AQ85" s="157">
        <f t="shared" si="28"/>
        <v>10.353999999999999</v>
      </c>
      <c r="AR85" s="157">
        <f t="shared" si="29"/>
        <v>2.2029999999999998</v>
      </c>
      <c r="AS85" s="157">
        <f t="shared" si="30"/>
        <v>0.41799999999999998</v>
      </c>
      <c r="AT85" s="157">
        <f t="shared" si="31"/>
        <v>0.192</v>
      </c>
      <c r="AU85" s="157">
        <v>0.5</v>
      </c>
      <c r="AV85" s="157">
        <f t="shared" si="36"/>
        <v>3.8262938976126493E-3</v>
      </c>
      <c r="AW85" s="157">
        <f t="shared" si="32"/>
        <v>1242.7782</v>
      </c>
      <c r="AX85" s="157">
        <v>90</v>
      </c>
      <c r="AY85" s="157">
        <v>0.54126894740611387</v>
      </c>
      <c r="BA85" s="164">
        <v>46.939349999999997</v>
      </c>
      <c r="BB85" s="164">
        <v>40.324100000000001</v>
      </c>
      <c r="BC85" s="164">
        <v>12.513</v>
      </c>
      <c r="BD85" s="164">
        <v>3.4299999999999997E-2</v>
      </c>
      <c r="BE85" s="164">
        <v>0.24879999999999999</v>
      </c>
      <c r="BF85" s="164">
        <v>0.1595</v>
      </c>
      <c r="BG85" s="164">
        <v>0.38555</v>
      </c>
      <c r="BL85" s="164">
        <v>100.6046</v>
      </c>
      <c r="BM85" s="164">
        <v>0.86990563817687705</v>
      </c>
      <c r="BO85" s="166" t="s">
        <v>608</v>
      </c>
      <c r="BP85" s="166">
        <v>40</v>
      </c>
      <c r="BQ85" s="166" t="s">
        <v>453</v>
      </c>
      <c r="BR85" s="166">
        <v>9</v>
      </c>
      <c r="BS85" s="166" t="s">
        <v>648</v>
      </c>
      <c r="BT85" s="166" t="s">
        <v>610</v>
      </c>
      <c r="BU85" s="166">
        <v>4.0379629629629599E-2</v>
      </c>
      <c r="BV85" s="166">
        <v>23.463000000000001</v>
      </c>
      <c r="BW85" s="166">
        <v>36</v>
      </c>
      <c r="BX85" s="166" t="s">
        <v>456</v>
      </c>
      <c r="BY85" s="166">
        <v>1</v>
      </c>
      <c r="BZ85" s="166">
        <v>282000</v>
      </c>
      <c r="CA85" s="166">
        <v>11000</v>
      </c>
      <c r="CB85" s="166">
        <v>12.4</v>
      </c>
      <c r="CC85" s="166">
        <v>1</v>
      </c>
      <c r="CD85" s="166">
        <v>3.73</v>
      </c>
      <c r="CE85" s="166">
        <v>0.28000000000000003</v>
      </c>
      <c r="CF85" s="166">
        <v>1.06</v>
      </c>
      <c r="CG85" s="166">
        <v>0.42</v>
      </c>
      <c r="CH85" s="166">
        <v>2.7</v>
      </c>
      <c r="CI85" s="166">
        <v>0.11</v>
      </c>
      <c r="CJ85" s="166">
        <v>4640</v>
      </c>
      <c r="CK85" s="166">
        <v>140</v>
      </c>
      <c r="CL85" s="166">
        <v>30.1</v>
      </c>
      <c r="CM85" s="166">
        <v>1.1000000000000001</v>
      </c>
      <c r="CN85" s="166">
        <v>16750</v>
      </c>
      <c r="CO85" s="166">
        <v>660</v>
      </c>
      <c r="CP85" s="166">
        <v>337</v>
      </c>
      <c r="CQ85" s="166">
        <v>14</v>
      </c>
      <c r="CR85" s="166">
        <v>379</v>
      </c>
      <c r="CS85" s="166">
        <v>14</v>
      </c>
      <c r="CT85" s="166">
        <v>924</v>
      </c>
      <c r="CU85" s="166">
        <v>31</v>
      </c>
      <c r="CV85" s="166">
        <v>74900</v>
      </c>
      <c r="CW85" s="166">
        <v>2900</v>
      </c>
      <c r="CX85" s="166">
        <v>33.299999999999997</v>
      </c>
      <c r="CY85" s="166">
        <v>1.6</v>
      </c>
      <c r="CZ85" s="166">
        <v>98.3</v>
      </c>
      <c r="DA85" s="166">
        <v>4.0999999999999996</v>
      </c>
      <c r="DB85" s="166">
        <v>50.7</v>
      </c>
      <c r="DC85" s="166">
        <v>3.1</v>
      </c>
      <c r="DD85" s="166">
        <v>94.8</v>
      </c>
      <c r="DE85" s="166">
        <v>5.7</v>
      </c>
      <c r="DF85" s="166">
        <v>24.4</v>
      </c>
      <c r="DG85" s="166">
        <v>1.4</v>
      </c>
      <c r="DH85" s="166">
        <v>1.69</v>
      </c>
      <c r="DI85" s="166">
        <v>0.28999999999999998</v>
      </c>
      <c r="DJ85" s="166">
        <v>11.06</v>
      </c>
      <c r="DK85" s="166">
        <v>0.53</v>
      </c>
      <c r="DL85" s="166">
        <v>388</v>
      </c>
      <c r="DM85" s="166">
        <v>14</v>
      </c>
      <c r="DN85" s="166">
        <v>25.1</v>
      </c>
      <c r="DO85" s="166">
        <v>1.2</v>
      </c>
      <c r="DP85" s="166">
        <v>146.6</v>
      </c>
      <c r="DQ85" s="166">
        <v>5.4</v>
      </c>
      <c r="DR85" s="166">
        <v>15.38</v>
      </c>
      <c r="DS85" s="166">
        <v>0.61</v>
      </c>
      <c r="DT85" s="166">
        <v>1.01</v>
      </c>
      <c r="DU85" s="166">
        <v>0.2</v>
      </c>
      <c r="DV85" s="166">
        <v>0.13</v>
      </c>
      <c r="DW85" s="166">
        <v>0.11</v>
      </c>
      <c r="DX85" s="166">
        <v>0.106</v>
      </c>
      <c r="DY85" s="166">
        <v>2.8000000000000001E-2</v>
      </c>
      <c r="DZ85" s="166">
        <v>1.69</v>
      </c>
      <c r="EA85" s="166">
        <v>0.19</v>
      </c>
      <c r="ED85" s="166">
        <v>0.10299999999999999</v>
      </c>
      <c r="EE85" s="166">
        <v>2.3E-2</v>
      </c>
      <c r="EF85" s="166">
        <v>131.6</v>
      </c>
      <c r="EG85" s="166">
        <v>5.4</v>
      </c>
      <c r="EH85" s="166">
        <v>13.95</v>
      </c>
      <c r="EI85" s="166">
        <v>0.6</v>
      </c>
      <c r="EJ85" s="166">
        <v>34.799999999999997</v>
      </c>
      <c r="EK85" s="166">
        <v>1.6</v>
      </c>
      <c r="EL85" s="166">
        <v>4.87</v>
      </c>
      <c r="EM85" s="166">
        <v>0.24</v>
      </c>
      <c r="EN85" s="166">
        <v>22.8</v>
      </c>
      <c r="EO85" s="166">
        <v>1.2</v>
      </c>
      <c r="EP85" s="166">
        <v>6.1</v>
      </c>
      <c r="EQ85" s="166">
        <v>0.59</v>
      </c>
      <c r="ER85" s="166">
        <v>2.23</v>
      </c>
      <c r="ES85" s="166">
        <v>0.15</v>
      </c>
      <c r="ET85" s="166">
        <v>6</v>
      </c>
      <c r="EU85" s="166">
        <v>0.52</v>
      </c>
      <c r="EV85" s="166">
        <v>0.91900000000000004</v>
      </c>
      <c r="EW85" s="166">
        <v>6.2E-2</v>
      </c>
      <c r="EX85" s="166">
        <v>5.62</v>
      </c>
      <c r="EY85" s="166">
        <v>0.45</v>
      </c>
      <c r="EZ85" s="166">
        <v>1.01</v>
      </c>
      <c r="FA85" s="166">
        <v>0.1</v>
      </c>
      <c r="FB85" s="166">
        <v>2.64</v>
      </c>
      <c r="FC85" s="166">
        <v>0.23</v>
      </c>
      <c r="FD85" s="166">
        <v>0.35599999999999998</v>
      </c>
      <c r="FE85" s="166">
        <v>5.5E-2</v>
      </c>
      <c r="FF85" s="166">
        <v>1.92</v>
      </c>
      <c r="FG85" s="166">
        <v>0.28000000000000003</v>
      </c>
      <c r="FH85" s="166">
        <v>0.30499999999999999</v>
      </c>
      <c r="FI85" s="166">
        <v>5.5E-2</v>
      </c>
      <c r="FJ85" s="166">
        <v>3.76</v>
      </c>
      <c r="FK85" s="166">
        <v>0.38</v>
      </c>
      <c r="FL85" s="166">
        <v>0.91100000000000003</v>
      </c>
      <c r="FM85" s="166">
        <v>7.3999999999999996E-2</v>
      </c>
      <c r="FN85" s="166">
        <v>0.20399999999999999</v>
      </c>
      <c r="FO85" s="166">
        <v>0.06</v>
      </c>
      <c r="FP85" s="166">
        <v>2.3E-2</v>
      </c>
      <c r="FQ85" s="166">
        <v>1.0999999999999999E-2</v>
      </c>
      <c r="FR85" s="166">
        <v>1.1100000000000001</v>
      </c>
      <c r="FS85" s="166">
        <v>0.1</v>
      </c>
      <c r="FV85" s="166">
        <v>0.83499999999999996</v>
      </c>
      <c r="FW85" s="166">
        <v>8.5000000000000006E-2</v>
      </c>
      <c r="FX85" s="166">
        <v>0.33100000000000002</v>
      </c>
      <c r="FY85" s="166">
        <v>5.5E-2</v>
      </c>
      <c r="GF85">
        <v>817.78732066408099</v>
      </c>
      <c r="GG85">
        <v>1508.96243133653</v>
      </c>
      <c r="GM85">
        <f t="shared" si="37"/>
        <v>0.82755889922787562</v>
      </c>
      <c r="GN85">
        <f t="shared" si="38"/>
        <v>0.82243605559667732</v>
      </c>
      <c r="GO85" s="309">
        <v>2.6451221509771399</v>
      </c>
      <c r="GP85" s="311">
        <v>4.2188225482088948E-2</v>
      </c>
      <c r="GQ85" s="310">
        <f t="shared" si="39"/>
        <v>1.5949443191689318E-2</v>
      </c>
    </row>
    <row r="86" spans="1:199" x14ac:dyDescent="0.35">
      <c r="A86" s="162" t="s">
        <v>649</v>
      </c>
      <c r="B86" s="162" t="s">
        <v>546</v>
      </c>
      <c r="D86" s="154">
        <v>2.7105000000000001</v>
      </c>
      <c r="E86" s="154">
        <v>15.149699999999999</v>
      </c>
      <c r="F86" s="154">
        <v>0.31929999999999997</v>
      </c>
      <c r="G86" s="154">
        <v>12.5991</v>
      </c>
      <c r="H86" s="154">
        <v>0.44309999999999999</v>
      </c>
      <c r="I86" s="154">
        <v>2.7105000000000001</v>
      </c>
      <c r="J86" s="154">
        <v>52.445799999999998</v>
      </c>
      <c r="K86" s="154">
        <v>5.7256</v>
      </c>
      <c r="L86" s="154">
        <v>6.3836000000000004</v>
      </c>
      <c r="M86" s="154">
        <v>0.1178</v>
      </c>
      <c r="N86" s="154">
        <v>756.70761600000003</v>
      </c>
      <c r="O86" s="154">
        <v>111</v>
      </c>
      <c r="P86" s="154">
        <v>0.23109279578061701</v>
      </c>
      <c r="Q86" s="154">
        <v>769.05730910392106</v>
      </c>
      <c r="R86" s="154">
        <v>428.37505545736002</v>
      </c>
      <c r="T86" s="155">
        <v>31.49</v>
      </c>
      <c r="U86" s="155">
        <v>2.0409999999999999</v>
      </c>
      <c r="V86" s="155">
        <v>11.407999999999999</v>
      </c>
      <c r="W86" s="155">
        <v>0.24</v>
      </c>
      <c r="X86" s="155">
        <v>9.6460000000000008</v>
      </c>
      <c r="Y86" s="155">
        <v>0.33400000000000002</v>
      </c>
      <c r="Z86" s="155">
        <v>2.0409999999999999</v>
      </c>
      <c r="AA86" s="155">
        <v>49.085000000000001</v>
      </c>
      <c r="AB86" s="155">
        <v>13.363</v>
      </c>
      <c r="AC86" s="155">
        <v>11.33</v>
      </c>
      <c r="AD86" s="155">
        <v>0.16600000000000001</v>
      </c>
      <c r="AE86" s="155">
        <f t="shared" si="33"/>
        <v>575.48681724845994</v>
      </c>
      <c r="AF86" s="155">
        <f t="shared" si="34"/>
        <v>84.417065936573124</v>
      </c>
      <c r="AG86" s="155">
        <f t="shared" si="35"/>
        <v>0.76051410753669479</v>
      </c>
      <c r="AI86" s="157" t="str">
        <f t="shared" si="20"/>
        <v>LL8_617_b</v>
      </c>
      <c r="AJ86" s="157">
        <f t="shared" si="21"/>
        <v>49.085000000000001</v>
      </c>
      <c r="AK86" s="157">
        <f t="shared" si="22"/>
        <v>2.0409999999999999</v>
      </c>
      <c r="AL86" s="157">
        <f t="shared" si="23"/>
        <v>11.407999999999999</v>
      </c>
      <c r="AM86" s="157">
        <f t="shared" si="24"/>
        <v>9.6304999999999996</v>
      </c>
      <c r="AN86" s="157">
        <f t="shared" si="25"/>
        <v>1.8883331445</v>
      </c>
      <c r="AO86" s="157">
        <f t="shared" si="26"/>
        <v>0.16600000000000001</v>
      </c>
      <c r="AP86" s="157">
        <f t="shared" si="27"/>
        <v>13.363</v>
      </c>
      <c r="AQ86" s="157">
        <f t="shared" si="28"/>
        <v>9.6460000000000008</v>
      </c>
      <c r="AR86" s="157">
        <f t="shared" si="29"/>
        <v>2.0409999999999999</v>
      </c>
      <c r="AS86" s="157">
        <f t="shared" si="30"/>
        <v>0.33400000000000002</v>
      </c>
      <c r="AT86" s="157">
        <f t="shared" si="31"/>
        <v>0.24</v>
      </c>
      <c r="AU86" s="157">
        <v>0.5</v>
      </c>
      <c r="AV86" s="157">
        <f t="shared" si="36"/>
        <v>5.8487893307774048E-2</v>
      </c>
      <c r="AW86" s="157">
        <f t="shared" si="32"/>
        <v>1282.5962999999999</v>
      </c>
      <c r="AX86" s="157">
        <v>720</v>
      </c>
      <c r="AY86" s="157">
        <v>8.1804946208080584E-2</v>
      </c>
      <c r="BA86" s="164">
        <v>48.27955</v>
      </c>
      <c r="BB86" s="164">
        <v>40.640799999999999</v>
      </c>
      <c r="BC86" s="164">
        <v>11.026999999999999</v>
      </c>
      <c r="BD86" s="164">
        <v>5.4050000000000001E-2</v>
      </c>
      <c r="BE86" s="164">
        <v>0.23200000000000001</v>
      </c>
      <c r="BF86" s="164">
        <v>0.1454</v>
      </c>
      <c r="BG86" s="164">
        <v>0.39550000000000002</v>
      </c>
      <c r="BL86" s="164">
        <v>100.77424999999999</v>
      </c>
      <c r="BM86" s="164">
        <v>0.88642143748615998</v>
      </c>
      <c r="BO86" s="166" t="s">
        <v>616</v>
      </c>
      <c r="BP86" s="166">
        <v>30</v>
      </c>
      <c r="BQ86" s="166" t="s">
        <v>453</v>
      </c>
      <c r="BR86" s="166" t="s">
        <v>617</v>
      </c>
      <c r="BS86" s="166" t="s">
        <v>650</v>
      </c>
      <c r="BT86" s="166" t="s">
        <v>610</v>
      </c>
      <c r="BU86" s="166">
        <v>0.60644201388888896</v>
      </c>
      <c r="BV86" s="166">
        <v>24.637</v>
      </c>
      <c r="BW86" s="166">
        <v>38</v>
      </c>
      <c r="BX86" s="166" t="s">
        <v>456</v>
      </c>
      <c r="BY86" s="166">
        <v>1</v>
      </c>
      <c r="BZ86" s="166">
        <v>137400</v>
      </c>
      <c r="CA86" s="166">
        <v>9400</v>
      </c>
      <c r="CB86" s="166">
        <v>12.6</v>
      </c>
      <c r="CC86" s="166">
        <v>1</v>
      </c>
      <c r="CD86" s="166">
        <v>3.96</v>
      </c>
      <c r="CE86" s="166">
        <v>0.47</v>
      </c>
      <c r="CH86" s="166">
        <v>2.82</v>
      </c>
      <c r="CI86" s="166">
        <v>0.11</v>
      </c>
      <c r="CJ86" s="166">
        <v>3840</v>
      </c>
      <c r="CK86" s="166">
        <v>150</v>
      </c>
      <c r="CL86" s="166">
        <v>23.8</v>
      </c>
      <c r="CM86" s="166">
        <v>1.2</v>
      </c>
      <c r="CN86" s="166">
        <v>15190</v>
      </c>
      <c r="CO86" s="166">
        <v>16600</v>
      </c>
      <c r="CP86" s="166">
        <v>550</v>
      </c>
      <c r="CQ86" s="166">
        <v>11</v>
      </c>
      <c r="CR86" s="166">
        <v>751</v>
      </c>
      <c r="CS86" s="166">
        <v>35</v>
      </c>
      <c r="CT86" s="166">
        <v>874</v>
      </c>
      <c r="CU86" s="166">
        <v>40</v>
      </c>
      <c r="CV86" s="166">
        <v>67700</v>
      </c>
      <c r="CW86" s="166">
        <v>3100</v>
      </c>
      <c r="CX86" s="166">
        <v>33.1</v>
      </c>
      <c r="CY86" s="166">
        <v>1.8</v>
      </c>
      <c r="CZ86" s="166">
        <v>109.4</v>
      </c>
      <c r="DA86" s="166">
        <v>7.5</v>
      </c>
      <c r="DB86" s="166">
        <v>42.1</v>
      </c>
      <c r="DC86" s="166">
        <v>3.3</v>
      </c>
      <c r="DD86" s="166">
        <v>90.9</v>
      </c>
      <c r="DE86" s="166">
        <v>5.7</v>
      </c>
      <c r="DF86" s="166">
        <v>25</v>
      </c>
      <c r="DG86" s="166">
        <v>2.1</v>
      </c>
      <c r="DH86" s="166">
        <v>2.02</v>
      </c>
      <c r="DI86" s="166">
        <v>0.55000000000000004</v>
      </c>
      <c r="DJ86" s="166">
        <v>7.72</v>
      </c>
      <c r="DK86" s="166">
        <v>0.54</v>
      </c>
      <c r="DL86" s="166">
        <v>333</v>
      </c>
      <c r="DM86" s="166">
        <v>12</v>
      </c>
      <c r="DN86" s="166">
        <v>26</v>
      </c>
      <c r="DO86" s="166">
        <v>1.4</v>
      </c>
      <c r="DP86" s="166">
        <v>130.6</v>
      </c>
      <c r="DQ86" s="166">
        <v>5.7</v>
      </c>
      <c r="DR86" s="166">
        <v>11.78</v>
      </c>
      <c r="DS86" s="166">
        <v>0.61</v>
      </c>
      <c r="DT86" s="166">
        <v>0.66</v>
      </c>
      <c r="DU86" s="166">
        <v>0.24</v>
      </c>
      <c r="DX86" s="166">
        <v>9.6000000000000002E-2</v>
      </c>
      <c r="DY86" s="166">
        <v>4.5999999999999999E-2</v>
      </c>
      <c r="DZ86" s="166">
        <v>1.71</v>
      </c>
      <c r="EA86" s="166">
        <v>0.37</v>
      </c>
      <c r="ED86" s="166">
        <v>0.108</v>
      </c>
      <c r="EE86" s="166">
        <v>2.9000000000000001E-2</v>
      </c>
      <c r="EF86" s="166">
        <v>100.6</v>
      </c>
      <c r="EG86" s="166">
        <v>5.6</v>
      </c>
      <c r="EH86" s="166">
        <v>10.91</v>
      </c>
      <c r="EI86" s="166">
        <v>0.54</v>
      </c>
      <c r="EJ86" s="166">
        <v>28.2</v>
      </c>
      <c r="EK86" s="166">
        <v>1.1000000000000001</v>
      </c>
      <c r="EL86" s="166">
        <v>4</v>
      </c>
      <c r="EM86" s="166">
        <v>0.28999999999999998</v>
      </c>
      <c r="EN86" s="166">
        <v>18.399999999999999</v>
      </c>
      <c r="EO86" s="166">
        <v>1.2</v>
      </c>
      <c r="EP86" s="166">
        <v>5.97</v>
      </c>
      <c r="EQ86" s="166">
        <v>0.76</v>
      </c>
      <c r="ER86" s="166">
        <v>1.96</v>
      </c>
      <c r="ES86" s="166">
        <v>0.2</v>
      </c>
      <c r="ET86" s="166">
        <v>6.22</v>
      </c>
      <c r="EU86" s="166">
        <v>0.84</v>
      </c>
      <c r="EV86" s="166">
        <v>0.92</v>
      </c>
      <c r="EW86" s="166">
        <v>0.11</v>
      </c>
      <c r="EX86" s="166">
        <v>4.8899999999999997</v>
      </c>
      <c r="EY86" s="166">
        <v>0.56000000000000005</v>
      </c>
      <c r="EZ86" s="166">
        <v>1.03</v>
      </c>
      <c r="FA86" s="166">
        <v>0.12</v>
      </c>
      <c r="FB86" s="166">
        <v>2.7</v>
      </c>
      <c r="FC86" s="166">
        <v>0.31</v>
      </c>
      <c r="FD86" s="166">
        <v>0.35899999999999999</v>
      </c>
      <c r="FE86" s="166">
        <v>7.1999999999999995E-2</v>
      </c>
      <c r="FF86" s="166">
        <v>2.16</v>
      </c>
      <c r="FG86" s="166">
        <v>0.39</v>
      </c>
      <c r="FH86" s="166">
        <v>0.25800000000000001</v>
      </c>
      <c r="FI86" s="166">
        <v>5.6000000000000001E-2</v>
      </c>
      <c r="FJ86" s="166">
        <v>3.88</v>
      </c>
      <c r="FK86" s="166">
        <v>0.55000000000000004</v>
      </c>
      <c r="FL86" s="166">
        <v>0.75</v>
      </c>
      <c r="FM86" s="166">
        <v>0.11</v>
      </c>
      <c r="FN86" s="166">
        <v>0.189</v>
      </c>
      <c r="FO86" s="166">
        <v>7.2999999999999995E-2</v>
      </c>
      <c r="FP86" s="166">
        <v>2.9000000000000001E-2</v>
      </c>
      <c r="FQ86" s="166">
        <v>2.7E-2</v>
      </c>
      <c r="FR86" s="166">
        <v>0.97</v>
      </c>
      <c r="FS86" s="166">
        <v>0.14000000000000001</v>
      </c>
      <c r="FV86" s="166">
        <v>0.79</v>
      </c>
      <c r="FW86" s="166">
        <v>0.12</v>
      </c>
      <c r="FX86" s="166">
        <v>0.26300000000000001</v>
      </c>
      <c r="FY86" s="166">
        <v>5.5E-2</v>
      </c>
      <c r="GF86">
        <v>724.73639732575202</v>
      </c>
      <c r="GG86">
        <v>1637.4415754613999</v>
      </c>
      <c r="GM86">
        <f t="shared" si="37"/>
        <v>0.75378018505980593</v>
      </c>
      <c r="GN86">
        <f t="shared" si="38"/>
        <v>0.76051410753669479</v>
      </c>
      <c r="GO86" s="309">
        <v>2.6323038981261022</v>
      </c>
      <c r="GP86" s="311">
        <v>4.1625240651026039E-2</v>
      </c>
      <c r="GQ86" s="310">
        <f t="shared" si="39"/>
        <v>1.5813235196991664E-2</v>
      </c>
    </row>
    <row r="87" spans="1:199" x14ac:dyDescent="0.35">
      <c r="A87" s="162" t="s">
        <v>651</v>
      </c>
      <c r="B87" s="162" t="s">
        <v>546</v>
      </c>
      <c r="D87" s="154">
        <v>2.7818999999999998</v>
      </c>
      <c r="E87" s="154">
        <v>14.2064</v>
      </c>
      <c r="F87" s="154">
        <v>0.31850000000000001</v>
      </c>
      <c r="G87" s="154">
        <v>12.653499999999999</v>
      </c>
      <c r="H87" s="154">
        <v>0.4279</v>
      </c>
      <c r="I87" s="154">
        <v>2.7284000000000002</v>
      </c>
      <c r="J87" s="154">
        <v>51.401200000000003</v>
      </c>
      <c r="K87" s="154">
        <v>5.9172000000000002</v>
      </c>
      <c r="L87" s="154">
        <v>6.9584000000000001</v>
      </c>
      <c r="M87" s="154">
        <v>0.11749999999999999</v>
      </c>
      <c r="N87" s="154">
        <v>834.78062399999999</v>
      </c>
      <c r="O87" s="154">
        <v>176</v>
      </c>
      <c r="P87" s="154">
        <v>0.23271744782442999</v>
      </c>
      <c r="Q87" s="154">
        <v>514.93323432900399</v>
      </c>
      <c r="R87" s="154">
        <v>387.82070865519501</v>
      </c>
      <c r="T87" s="155">
        <v>23.17</v>
      </c>
      <c r="U87" s="155">
        <v>2.2679999999999998</v>
      </c>
      <c r="V87" s="155">
        <v>11.585000000000001</v>
      </c>
      <c r="W87" s="155">
        <v>0.26</v>
      </c>
      <c r="X87" s="155">
        <v>10.449</v>
      </c>
      <c r="Y87" s="155">
        <v>0.34899999999999998</v>
      </c>
      <c r="Z87" s="155">
        <v>2.2250000000000001</v>
      </c>
      <c r="AA87" s="155">
        <v>49.417000000000002</v>
      </c>
      <c r="AB87" s="155">
        <v>11.582000000000001</v>
      </c>
      <c r="AC87" s="155">
        <v>11.332000000000001</v>
      </c>
      <c r="AD87" s="155">
        <v>0.16700000000000001</v>
      </c>
      <c r="AE87" s="155">
        <f t="shared" si="33"/>
        <v>677.74671104976858</v>
      </c>
      <c r="AF87" s="155">
        <f t="shared" si="34"/>
        <v>142.89193797190873</v>
      </c>
      <c r="AG87" s="155">
        <f t="shared" si="35"/>
        <v>0.81188601120402693</v>
      </c>
      <c r="AI87" s="157" t="str">
        <f t="shared" si="20"/>
        <v>LL8_624</v>
      </c>
      <c r="AJ87" s="157">
        <f t="shared" si="21"/>
        <v>49.417000000000002</v>
      </c>
      <c r="AK87" s="157">
        <f t="shared" si="22"/>
        <v>2.2250000000000001</v>
      </c>
      <c r="AL87" s="157">
        <f t="shared" si="23"/>
        <v>11.585000000000001</v>
      </c>
      <c r="AM87" s="157">
        <f t="shared" si="24"/>
        <v>9.632200000000001</v>
      </c>
      <c r="AN87" s="157">
        <f t="shared" si="25"/>
        <v>1.8886664778</v>
      </c>
      <c r="AO87" s="157">
        <f t="shared" si="26"/>
        <v>0.16700000000000001</v>
      </c>
      <c r="AP87" s="157">
        <f t="shared" si="27"/>
        <v>11.582000000000001</v>
      </c>
      <c r="AQ87" s="157">
        <f t="shared" si="28"/>
        <v>10.449</v>
      </c>
      <c r="AR87" s="157">
        <f t="shared" si="29"/>
        <v>2.2679999999999998</v>
      </c>
      <c r="AS87" s="157">
        <f t="shared" si="30"/>
        <v>0.34899999999999998</v>
      </c>
      <c r="AT87" s="157">
        <f t="shared" si="31"/>
        <v>0.26</v>
      </c>
      <c r="AU87" s="157">
        <v>0.5</v>
      </c>
      <c r="AV87" s="157">
        <f t="shared" si="36"/>
        <v>4.1806708965576353E-2</v>
      </c>
      <c r="AW87" s="157">
        <f t="shared" si="32"/>
        <v>1246.7982</v>
      </c>
      <c r="AX87" s="157">
        <v>560</v>
      </c>
      <c r="AY87" s="157">
        <v>9.8635381632203978E-2</v>
      </c>
      <c r="BA87" s="164">
        <v>46.484850000000002</v>
      </c>
      <c r="BB87" s="164">
        <v>39.900649999999999</v>
      </c>
      <c r="BC87" s="164">
        <v>12.190099999999999</v>
      </c>
      <c r="BD87" s="164">
        <v>5.355E-2</v>
      </c>
      <c r="BE87" s="164">
        <v>0.23230000000000001</v>
      </c>
      <c r="BF87" s="164">
        <v>0.1469</v>
      </c>
      <c r="BG87" s="164">
        <v>0.37275000000000003</v>
      </c>
      <c r="BL87" s="164">
        <v>99.381100000000004</v>
      </c>
      <c r="BM87" s="164">
        <v>0.87175196347990302</v>
      </c>
      <c r="BO87" s="166" t="s">
        <v>608</v>
      </c>
      <c r="BP87" s="166">
        <v>40</v>
      </c>
      <c r="BQ87" s="166" t="s">
        <v>453</v>
      </c>
      <c r="BR87" s="166">
        <v>10</v>
      </c>
      <c r="BS87" s="166" t="s">
        <v>652</v>
      </c>
      <c r="BT87" s="166" t="s">
        <v>610</v>
      </c>
      <c r="BU87" s="166">
        <v>1.81712962962963E-4</v>
      </c>
      <c r="BV87" s="166">
        <v>21.280999999999999</v>
      </c>
      <c r="BW87" s="166">
        <v>33</v>
      </c>
      <c r="BX87" s="166" t="s">
        <v>456</v>
      </c>
      <c r="BY87" s="166">
        <v>1</v>
      </c>
      <c r="BZ87" s="166">
        <v>299000</v>
      </c>
      <c r="CA87" s="166">
        <v>13000</v>
      </c>
      <c r="CB87" s="166">
        <v>12.7</v>
      </c>
      <c r="CC87" s="166">
        <v>1</v>
      </c>
      <c r="CD87" s="166">
        <v>3.44</v>
      </c>
      <c r="CE87" s="166">
        <v>0.27</v>
      </c>
      <c r="CF87" s="166">
        <v>1.22</v>
      </c>
      <c r="CG87" s="166">
        <v>0.47</v>
      </c>
      <c r="CH87" s="166">
        <v>2.76</v>
      </c>
      <c r="CI87" s="166">
        <v>0.11</v>
      </c>
      <c r="CJ87" s="166">
        <v>3770</v>
      </c>
      <c r="CK87" s="166">
        <v>110</v>
      </c>
      <c r="CL87" s="166">
        <v>24.97</v>
      </c>
      <c r="CM87" s="166">
        <v>0.89</v>
      </c>
      <c r="CN87" s="166">
        <v>15440</v>
      </c>
      <c r="CO87" s="166">
        <v>580</v>
      </c>
      <c r="CP87" s="166">
        <v>288</v>
      </c>
      <c r="CQ87" s="166">
        <v>12</v>
      </c>
      <c r="CR87" s="166">
        <v>346</v>
      </c>
      <c r="CS87" s="166">
        <v>14</v>
      </c>
      <c r="CT87" s="166">
        <v>833</v>
      </c>
      <c r="CU87" s="166">
        <v>30</v>
      </c>
      <c r="CV87" s="166">
        <v>64600</v>
      </c>
      <c r="CW87" s="166">
        <v>2200</v>
      </c>
      <c r="CX87" s="166">
        <v>32.1</v>
      </c>
      <c r="CY87" s="166">
        <v>1.2</v>
      </c>
      <c r="CZ87" s="166">
        <v>98.2</v>
      </c>
      <c r="DA87" s="166">
        <v>4.3</v>
      </c>
      <c r="DB87" s="166">
        <v>44.7</v>
      </c>
      <c r="DC87" s="166">
        <v>2.4</v>
      </c>
      <c r="DD87" s="166">
        <v>81.400000000000006</v>
      </c>
      <c r="DE87" s="166">
        <v>4.8</v>
      </c>
      <c r="DF87" s="166">
        <v>22.5</v>
      </c>
      <c r="DG87" s="166">
        <v>1.4</v>
      </c>
      <c r="DH87" s="166">
        <v>1.97</v>
      </c>
      <c r="DI87" s="166">
        <v>0.4</v>
      </c>
      <c r="DJ87" s="166">
        <v>7.98</v>
      </c>
      <c r="DK87" s="166">
        <v>0.41</v>
      </c>
      <c r="DL87" s="166">
        <v>362</v>
      </c>
      <c r="DM87" s="166">
        <v>14</v>
      </c>
      <c r="DN87" s="166">
        <v>25.1</v>
      </c>
      <c r="DO87" s="166">
        <v>1</v>
      </c>
      <c r="DP87" s="166">
        <v>138.6</v>
      </c>
      <c r="DQ87" s="166">
        <v>4.9000000000000004</v>
      </c>
      <c r="DR87" s="166">
        <v>13.03</v>
      </c>
      <c r="DS87" s="166">
        <v>0.57999999999999996</v>
      </c>
      <c r="DT87" s="166">
        <v>0.83</v>
      </c>
      <c r="DU87" s="166">
        <v>0.2</v>
      </c>
      <c r="DX87" s="166">
        <v>8.4000000000000005E-2</v>
      </c>
      <c r="DY87" s="166">
        <v>0.03</v>
      </c>
      <c r="DZ87" s="166">
        <v>1.7</v>
      </c>
      <c r="EA87" s="166">
        <v>0.22</v>
      </c>
      <c r="EB87" s="166">
        <v>7.1999999999999995E-2</v>
      </c>
      <c r="EC87" s="166">
        <v>3.5999999999999997E-2</v>
      </c>
      <c r="ED87" s="166">
        <v>7.9000000000000001E-2</v>
      </c>
      <c r="EE87" s="166">
        <v>1.6E-2</v>
      </c>
      <c r="EF87" s="166">
        <v>101.9</v>
      </c>
      <c r="EG87" s="166">
        <v>4.4000000000000004</v>
      </c>
      <c r="EH87" s="166">
        <v>12</v>
      </c>
      <c r="EI87" s="166">
        <v>0.5</v>
      </c>
      <c r="EJ87" s="166">
        <v>30.3</v>
      </c>
      <c r="EK87" s="166">
        <v>1.1000000000000001</v>
      </c>
      <c r="EL87" s="166">
        <v>4.22</v>
      </c>
      <c r="EM87" s="166">
        <v>0.22</v>
      </c>
      <c r="EN87" s="166">
        <v>20.34</v>
      </c>
      <c r="EO87" s="166">
        <v>0.88</v>
      </c>
      <c r="EP87" s="166">
        <v>6.27</v>
      </c>
      <c r="EQ87" s="166">
        <v>0.5</v>
      </c>
      <c r="ER87" s="166">
        <v>1.87</v>
      </c>
      <c r="ES87" s="166">
        <v>0.19</v>
      </c>
      <c r="ET87" s="166">
        <v>5.86</v>
      </c>
      <c r="EU87" s="166">
        <v>0.45</v>
      </c>
      <c r="EV87" s="166">
        <v>0.89200000000000002</v>
      </c>
      <c r="EW87" s="166">
        <v>9.6000000000000002E-2</v>
      </c>
      <c r="EX87" s="166">
        <v>5.62</v>
      </c>
      <c r="EY87" s="166">
        <v>0.42</v>
      </c>
      <c r="EZ87" s="166">
        <v>1.006</v>
      </c>
      <c r="FA87" s="166">
        <v>9.6000000000000002E-2</v>
      </c>
      <c r="FB87" s="166">
        <v>2.68</v>
      </c>
      <c r="FC87" s="166">
        <v>0.25</v>
      </c>
      <c r="FD87" s="166">
        <v>0.317</v>
      </c>
      <c r="FE87" s="166">
        <v>4.1000000000000002E-2</v>
      </c>
      <c r="FF87" s="166">
        <v>2.06</v>
      </c>
      <c r="FG87" s="166">
        <v>0.27</v>
      </c>
      <c r="FH87" s="166">
        <v>0.25600000000000001</v>
      </c>
      <c r="FI87" s="166">
        <v>4.7E-2</v>
      </c>
      <c r="FJ87" s="166">
        <v>4.03</v>
      </c>
      <c r="FK87" s="166">
        <v>0.34</v>
      </c>
      <c r="FL87" s="166">
        <v>0.79300000000000004</v>
      </c>
      <c r="FM87" s="166">
        <v>0.09</v>
      </c>
      <c r="FN87" s="166">
        <v>0.153</v>
      </c>
      <c r="FO87" s="166">
        <v>4.3999999999999997E-2</v>
      </c>
      <c r="FP87" s="166">
        <v>4.1000000000000002E-2</v>
      </c>
      <c r="FQ87" s="166">
        <v>1.9E-2</v>
      </c>
      <c r="FR87" s="166">
        <v>1</v>
      </c>
      <c r="FS87" s="166">
        <v>0.11</v>
      </c>
      <c r="FV87" s="166">
        <v>0.81399999999999995</v>
      </c>
      <c r="FW87" s="166">
        <v>9.7000000000000003E-2</v>
      </c>
      <c r="FX87" s="166">
        <v>0.29599999999999999</v>
      </c>
      <c r="FY87" s="166">
        <v>5.2999999999999999E-2</v>
      </c>
      <c r="FZ87">
        <v>0.18148796835891901</v>
      </c>
      <c r="GA87">
        <v>2.7975131760534701E-3</v>
      </c>
      <c r="GB87">
        <v>923.17934809764404</v>
      </c>
      <c r="GC87">
        <v>0</v>
      </c>
      <c r="GD87">
        <v>1517.7068482725299</v>
      </c>
      <c r="GE87">
        <v>349.12964437147298</v>
      </c>
      <c r="GF87">
        <v>795.31206938835703</v>
      </c>
      <c r="GG87">
        <v>1535.27357214577</v>
      </c>
      <c r="GM87">
        <f t="shared" si="37"/>
        <v>0.8156111240944145</v>
      </c>
      <c r="GN87">
        <f t="shared" si="38"/>
        <v>0.81188601120402693</v>
      </c>
      <c r="GO87" s="309">
        <v>2.6425595388932468</v>
      </c>
      <c r="GP87" s="311">
        <v>4.2415428410132412E-2</v>
      </c>
      <c r="GQ87" s="310">
        <f t="shared" si="39"/>
        <v>1.6050888460926328E-2</v>
      </c>
    </row>
    <row r="88" spans="1:199" x14ac:dyDescent="0.35">
      <c r="A88" s="162" t="s">
        <v>653</v>
      </c>
      <c r="B88" s="162" t="s">
        <v>546</v>
      </c>
      <c r="D88" s="154">
        <v>2.8260000000000001</v>
      </c>
      <c r="E88" s="154">
        <v>14.0595</v>
      </c>
      <c r="F88" s="154">
        <v>0.35920000000000002</v>
      </c>
      <c r="G88" s="154">
        <v>12.068099999999999</v>
      </c>
      <c r="H88" s="154">
        <v>0.44</v>
      </c>
      <c r="I88" s="154">
        <v>2.4186000000000001</v>
      </c>
      <c r="J88" s="154">
        <v>52.241100000000003</v>
      </c>
      <c r="K88" s="154">
        <v>5.8140999999999998</v>
      </c>
      <c r="L88" s="154">
        <v>6.2077999999999998</v>
      </c>
      <c r="M88" s="154">
        <v>0.1633</v>
      </c>
      <c r="N88" s="154">
        <v>726.67953599999998</v>
      </c>
      <c r="O88" s="154">
        <v>119</v>
      </c>
      <c r="P88" s="154">
        <v>0.232039273322587</v>
      </c>
      <c r="Q88" s="154">
        <v>995.61270464920699</v>
      </c>
      <c r="R88" s="154">
        <v>356.02924630701398</v>
      </c>
      <c r="T88" s="155">
        <v>30.73</v>
      </c>
      <c r="U88" s="155">
        <v>2.1840000000000002</v>
      </c>
      <c r="V88" s="155">
        <v>10.867000000000001</v>
      </c>
      <c r="W88" s="155">
        <v>0.27800000000000002</v>
      </c>
      <c r="X88" s="155">
        <v>9.484</v>
      </c>
      <c r="Y88" s="155">
        <v>0.34</v>
      </c>
      <c r="Z88" s="155">
        <v>1.869</v>
      </c>
      <c r="AA88" s="155">
        <v>49.789000000000001</v>
      </c>
      <c r="AB88" s="155">
        <v>13.295</v>
      </c>
      <c r="AC88" s="155">
        <v>11.337</v>
      </c>
      <c r="AD88" s="155">
        <v>0.20399999999999999</v>
      </c>
      <c r="AE88" s="155">
        <f t="shared" si="33"/>
        <v>555.8628746270939</v>
      </c>
      <c r="AF88" s="155">
        <f t="shared" si="34"/>
        <v>91.027308192457724</v>
      </c>
      <c r="AG88" s="155">
        <f t="shared" si="35"/>
        <v>0.76493536296182962</v>
      </c>
      <c r="AI88" s="157" t="str">
        <f t="shared" si="20"/>
        <v>LL8_630</v>
      </c>
      <c r="AJ88" s="157">
        <f t="shared" si="21"/>
        <v>49.789000000000001</v>
      </c>
      <c r="AK88" s="157">
        <f t="shared" si="22"/>
        <v>1.869</v>
      </c>
      <c r="AL88" s="157">
        <f t="shared" si="23"/>
        <v>10.867000000000001</v>
      </c>
      <c r="AM88" s="157">
        <f t="shared" si="24"/>
        <v>9.63645</v>
      </c>
      <c r="AN88" s="157">
        <f t="shared" si="25"/>
        <v>1.8894998110499999</v>
      </c>
      <c r="AO88" s="157">
        <f t="shared" si="26"/>
        <v>0.20399999999999999</v>
      </c>
      <c r="AP88" s="157">
        <f t="shared" si="27"/>
        <v>13.295</v>
      </c>
      <c r="AQ88" s="157">
        <f t="shared" si="28"/>
        <v>9.484</v>
      </c>
      <c r="AR88" s="157">
        <f t="shared" si="29"/>
        <v>2.1840000000000002</v>
      </c>
      <c r="AS88" s="157">
        <f t="shared" si="30"/>
        <v>0.34</v>
      </c>
      <c r="AT88" s="157">
        <f t="shared" si="31"/>
        <v>0.27800000000000002</v>
      </c>
      <c r="AU88" s="157">
        <v>0.5</v>
      </c>
      <c r="AV88" s="157">
        <f t="shared" si="36"/>
        <v>7.6157936560025008E-2</v>
      </c>
      <c r="AW88" s="157">
        <f t="shared" si="32"/>
        <v>1281.2294999999999</v>
      </c>
      <c r="AX88" s="157">
        <v>910</v>
      </c>
      <c r="AY88" s="157">
        <v>6.4394473105529718E-2</v>
      </c>
      <c r="BA88" s="164">
        <v>47.851349999999996</v>
      </c>
      <c r="BB88" s="164">
        <v>40.170299999999997</v>
      </c>
      <c r="BC88" s="164">
        <v>11.077400000000001</v>
      </c>
      <c r="BD88" s="164">
        <v>5.2850000000000001E-2</v>
      </c>
      <c r="BE88" s="164">
        <v>0.23474999999999999</v>
      </c>
      <c r="BF88" s="164">
        <v>0.14960000000000001</v>
      </c>
      <c r="BG88" s="164">
        <v>0.39784999999999998</v>
      </c>
      <c r="BL88" s="164">
        <v>99.934049999999999</v>
      </c>
      <c r="BM88" s="164">
        <v>0.885058332174391</v>
      </c>
      <c r="BO88" s="166" t="s">
        <v>608</v>
      </c>
      <c r="BP88" s="166">
        <v>40</v>
      </c>
      <c r="BQ88" s="166" t="s">
        <v>453</v>
      </c>
      <c r="BR88" s="166">
        <v>11</v>
      </c>
      <c r="BS88" s="166" t="s">
        <v>654</v>
      </c>
      <c r="BT88" s="166" t="s">
        <v>610</v>
      </c>
      <c r="BU88" s="166">
        <v>1.55555555555556E-3</v>
      </c>
      <c r="BV88" s="166">
        <v>23.094999999999999</v>
      </c>
      <c r="BW88" s="166">
        <v>35</v>
      </c>
      <c r="BX88" s="166" t="s">
        <v>456</v>
      </c>
      <c r="BY88" s="166">
        <v>1</v>
      </c>
      <c r="BZ88" s="166">
        <v>291000</v>
      </c>
      <c r="CA88" s="166">
        <v>12000</v>
      </c>
      <c r="CB88" s="166">
        <v>12.1</v>
      </c>
      <c r="CC88" s="166">
        <v>1</v>
      </c>
      <c r="CD88" s="166">
        <v>4.41</v>
      </c>
      <c r="CE88" s="166">
        <v>0.28999999999999998</v>
      </c>
      <c r="CF88" s="166">
        <v>0.73</v>
      </c>
      <c r="CG88" s="166">
        <v>0.38</v>
      </c>
      <c r="CH88" s="166">
        <v>2.84</v>
      </c>
      <c r="CI88" s="166">
        <v>0.15</v>
      </c>
      <c r="CJ88" s="166">
        <v>3565</v>
      </c>
      <c r="CK88" s="166">
        <v>95</v>
      </c>
      <c r="CL88" s="166">
        <v>24.3</v>
      </c>
      <c r="CM88" s="166">
        <v>0.7</v>
      </c>
      <c r="CN88" s="166">
        <v>13310</v>
      </c>
      <c r="CO88" s="166">
        <v>370</v>
      </c>
      <c r="CP88" s="166">
        <v>295</v>
      </c>
      <c r="CQ88" s="166">
        <v>11</v>
      </c>
      <c r="CR88" s="166">
        <v>383</v>
      </c>
      <c r="CS88" s="166">
        <v>15</v>
      </c>
      <c r="CT88" s="166">
        <v>833</v>
      </c>
      <c r="CU88" s="166">
        <v>32</v>
      </c>
      <c r="CV88" s="166">
        <v>62600</v>
      </c>
      <c r="CW88" s="166">
        <v>2600</v>
      </c>
      <c r="CX88" s="166">
        <v>30.3</v>
      </c>
      <c r="CY88" s="166">
        <v>1.4</v>
      </c>
      <c r="CZ88" s="166">
        <v>102.1</v>
      </c>
      <c r="DA88" s="166">
        <v>4</v>
      </c>
      <c r="DB88" s="166">
        <v>57.7</v>
      </c>
      <c r="DC88" s="166">
        <v>3.1</v>
      </c>
      <c r="DD88" s="166">
        <v>76</v>
      </c>
      <c r="DE88" s="166">
        <v>3.8</v>
      </c>
      <c r="DF88" s="166">
        <v>23.3</v>
      </c>
      <c r="DG88" s="166">
        <v>1.1000000000000001</v>
      </c>
      <c r="DH88" s="166">
        <v>1.87</v>
      </c>
      <c r="DI88" s="166">
        <v>0.25</v>
      </c>
      <c r="DJ88" s="166">
        <v>7.67</v>
      </c>
      <c r="DK88" s="166">
        <v>0.51</v>
      </c>
      <c r="DL88" s="166">
        <v>327</v>
      </c>
      <c r="DM88" s="166">
        <v>10</v>
      </c>
      <c r="DN88" s="166">
        <v>23.57</v>
      </c>
      <c r="DO88" s="166">
        <v>0.98</v>
      </c>
      <c r="DP88" s="166">
        <v>127.6</v>
      </c>
      <c r="DQ88" s="166">
        <v>4.7</v>
      </c>
      <c r="DR88" s="166">
        <v>12.56</v>
      </c>
      <c r="DS88" s="166">
        <v>0.65</v>
      </c>
      <c r="DT88" s="166">
        <v>0.7</v>
      </c>
      <c r="DU88" s="166">
        <v>0.23</v>
      </c>
      <c r="DX88" s="166">
        <v>6.7000000000000004E-2</v>
      </c>
      <c r="DY88" s="166">
        <v>2.5000000000000001E-2</v>
      </c>
      <c r="DZ88" s="166">
        <v>1.43</v>
      </c>
      <c r="EA88" s="166">
        <v>0.17</v>
      </c>
      <c r="ED88" s="166">
        <v>8.1000000000000003E-2</v>
      </c>
      <c r="EE88" s="166">
        <v>1.4999999999999999E-2</v>
      </c>
      <c r="EF88" s="166">
        <v>96.7</v>
      </c>
      <c r="EG88" s="166">
        <v>4.8</v>
      </c>
      <c r="EH88" s="166">
        <v>10.62</v>
      </c>
      <c r="EI88" s="166">
        <v>0.46</v>
      </c>
      <c r="EJ88" s="166">
        <v>28.15</v>
      </c>
      <c r="EK88" s="166">
        <v>0.82</v>
      </c>
      <c r="EL88" s="166">
        <v>3.76</v>
      </c>
      <c r="EM88" s="166">
        <v>0.14000000000000001</v>
      </c>
      <c r="EN88" s="166">
        <v>18.16</v>
      </c>
      <c r="EO88" s="166">
        <v>0.81</v>
      </c>
      <c r="EP88" s="166">
        <v>5.21</v>
      </c>
      <c r="EQ88" s="166">
        <v>0.45</v>
      </c>
      <c r="ER88" s="166">
        <v>1.73</v>
      </c>
      <c r="ES88" s="166">
        <v>0.16</v>
      </c>
      <c r="ET88" s="166">
        <v>4.84</v>
      </c>
      <c r="EU88" s="166">
        <v>0.41</v>
      </c>
      <c r="EV88" s="166">
        <v>0.76600000000000001</v>
      </c>
      <c r="EW88" s="166">
        <v>8.3000000000000004E-2</v>
      </c>
      <c r="EX88" s="166">
        <v>4.9400000000000004</v>
      </c>
      <c r="EY88" s="166">
        <v>0.32</v>
      </c>
      <c r="EZ88" s="166">
        <v>0.96299999999999997</v>
      </c>
      <c r="FA88" s="166">
        <v>8.8999999999999996E-2</v>
      </c>
      <c r="FB88" s="166">
        <v>2.36</v>
      </c>
      <c r="FC88" s="166">
        <v>0.22</v>
      </c>
      <c r="FD88" s="166">
        <v>0.315</v>
      </c>
      <c r="FE88" s="166">
        <v>4.4999999999999998E-2</v>
      </c>
      <c r="FF88" s="166">
        <v>1.97</v>
      </c>
      <c r="FG88" s="166">
        <v>0.28999999999999998</v>
      </c>
      <c r="FH88" s="166">
        <v>0.29099999999999998</v>
      </c>
      <c r="FI88" s="166">
        <v>4.7E-2</v>
      </c>
      <c r="FJ88" s="166">
        <v>3.3</v>
      </c>
      <c r="FK88" s="166">
        <v>0.39</v>
      </c>
      <c r="FL88" s="166">
        <v>0.68100000000000005</v>
      </c>
      <c r="FM88" s="166">
        <v>7.0999999999999994E-2</v>
      </c>
      <c r="FN88" s="166">
        <v>0.14699999999999999</v>
      </c>
      <c r="FO88" s="166">
        <v>5.6000000000000001E-2</v>
      </c>
      <c r="FP88" s="166">
        <v>0.02</v>
      </c>
      <c r="FQ88" s="166">
        <v>1.2E-2</v>
      </c>
      <c r="FR88" s="166">
        <v>0.93100000000000005</v>
      </c>
      <c r="FS88" s="166">
        <v>7.8E-2</v>
      </c>
      <c r="FV88" s="166">
        <v>0.745</v>
      </c>
      <c r="FW88" s="166">
        <v>8.8999999999999996E-2</v>
      </c>
      <c r="FX88" s="166">
        <v>0.23799999999999999</v>
      </c>
      <c r="FY88" s="166">
        <v>4.4999999999999998E-2</v>
      </c>
      <c r="GF88">
        <v>724.73867243226505</v>
      </c>
      <c r="GG88">
        <v>1631.0089092507101</v>
      </c>
      <c r="GM88">
        <f t="shared" si="37"/>
        <v>0.77272727272727282</v>
      </c>
      <c r="GN88">
        <f t="shared" si="38"/>
        <v>0.76493536296182962</v>
      </c>
      <c r="GO88" s="309">
        <v>2.6263970082110291</v>
      </c>
      <c r="GP88" s="311">
        <v>4.1484822644463702E-2</v>
      </c>
      <c r="GQ88" s="310">
        <f t="shared" si="39"/>
        <v>1.5795335783115705E-2</v>
      </c>
    </row>
    <row r="89" spans="1:199" x14ac:dyDescent="0.35">
      <c r="A89" s="162" t="s">
        <v>655</v>
      </c>
      <c r="B89" s="162" t="s">
        <v>546</v>
      </c>
      <c r="D89" s="154">
        <v>2.4165999999999999</v>
      </c>
      <c r="E89" s="154">
        <v>13.958299999999999</v>
      </c>
      <c r="F89" s="154">
        <v>0.34860000000000002</v>
      </c>
      <c r="G89" s="154">
        <v>12.5533</v>
      </c>
      <c r="H89" s="154">
        <v>0.54420000000000002</v>
      </c>
      <c r="I89" s="154">
        <v>2.9544999999999999</v>
      </c>
      <c r="J89" s="154">
        <v>50.317</v>
      </c>
      <c r="K89" s="154">
        <v>5.4912999999999998</v>
      </c>
      <c r="L89" s="154">
        <v>8.5912000000000006</v>
      </c>
      <c r="M89" s="154">
        <v>0.14330000000000001</v>
      </c>
      <c r="N89" s="154">
        <v>1079.5094759999999</v>
      </c>
      <c r="O89" s="154">
        <v>177</v>
      </c>
      <c r="P89" s="154">
        <v>0.225913709614186</v>
      </c>
      <c r="Q89" s="154">
        <v>334.27779721013701</v>
      </c>
      <c r="R89" s="154">
        <v>402.31247951864998</v>
      </c>
      <c r="T89" s="155">
        <v>17.13</v>
      </c>
      <c r="U89" s="155">
        <v>2.0920000000000001</v>
      </c>
      <c r="V89" s="155">
        <v>12.085000000000001</v>
      </c>
      <c r="W89" s="155">
        <v>0.30199999999999999</v>
      </c>
      <c r="X89" s="155">
        <v>10.973000000000001</v>
      </c>
      <c r="Y89" s="155">
        <v>0.47099999999999997</v>
      </c>
      <c r="Z89" s="155">
        <v>2.5579999999999998</v>
      </c>
      <c r="AA89" s="155">
        <v>49.375</v>
      </c>
      <c r="AB89" s="155">
        <v>10.256</v>
      </c>
      <c r="AC89" s="155">
        <v>11.332000000000001</v>
      </c>
      <c r="AD89" s="155">
        <v>0.185</v>
      </c>
      <c r="AE89" s="155">
        <f t="shared" si="33"/>
        <v>921.63363442329035</v>
      </c>
      <c r="AF89" s="155">
        <f t="shared" si="34"/>
        <v>151.11414667463501</v>
      </c>
      <c r="AG89" s="155">
        <f t="shared" si="35"/>
        <v>0.85375224109963288</v>
      </c>
      <c r="AI89" s="157" t="str">
        <f t="shared" si="20"/>
        <v>LL8_631a</v>
      </c>
      <c r="AJ89" s="157">
        <f t="shared" si="21"/>
        <v>49.375</v>
      </c>
      <c r="AK89" s="157">
        <f t="shared" si="22"/>
        <v>2.5579999999999998</v>
      </c>
      <c r="AL89" s="157">
        <f t="shared" si="23"/>
        <v>12.085000000000001</v>
      </c>
      <c r="AM89" s="157">
        <f t="shared" si="24"/>
        <v>9.632200000000001</v>
      </c>
      <c r="AN89" s="157">
        <f t="shared" si="25"/>
        <v>1.8886664778</v>
      </c>
      <c r="AO89" s="157">
        <f t="shared" si="26"/>
        <v>0.185</v>
      </c>
      <c r="AP89" s="157">
        <f t="shared" si="27"/>
        <v>10.256</v>
      </c>
      <c r="AQ89" s="157">
        <f t="shared" si="28"/>
        <v>10.973000000000001</v>
      </c>
      <c r="AR89" s="157">
        <f t="shared" si="29"/>
        <v>2.0920000000000001</v>
      </c>
      <c r="AS89" s="157">
        <f t="shared" si="30"/>
        <v>0.47099999999999997</v>
      </c>
      <c r="AT89" s="157">
        <f t="shared" si="31"/>
        <v>0.30199999999999999</v>
      </c>
      <c r="AU89" s="157">
        <v>0.5</v>
      </c>
      <c r="AV89" s="157">
        <f t="shared" si="36"/>
        <v>2.8539041851800305E-2</v>
      </c>
      <c r="AW89" s="157">
        <f t="shared" si="32"/>
        <v>1220.1456000000001</v>
      </c>
      <c r="AX89" s="157">
        <v>410</v>
      </c>
      <c r="AY89" s="157">
        <v>0.1303293602240794</v>
      </c>
      <c r="BA89" s="164">
        <v>45.630200000000002</v>
      </c>
      <c r="BB89" s="164">
        <v>40.082999999999998</v>
      </c>
      <c r="BC89" s="164">
        <v>13.6233</v>
      </c>
      <c r="BD89" s="164">
        <v>3.09E-2</v>
      </c>
      <c r="BE89" s="164">
        <v>0.2646</v>
      </c>
      <c r="BF89" s="164">
        <v>0.1691</v>
      </c>
      <c r="BG89" s="164">
        <v>0.32140000000000002</v>
      </c>
      <c r="BL89" s="164">
        <v>100.12269999999999</v>
      </c>
      <c r="BM89" s="164">
        <v>0.85653753082461304</v>
      </c>
      <c r="BO89" s="166" t="s">
        <v>613</v>
      </c>
      <c r="BP89" s="166">
        <v>40</v>
      </c>
      <c r="BQ89" s="166" t="s">
        <v>453</v>
      </c>
      <c r="BR89" s="166">
        <v>10</v>
      </c>
      <c r="BS89" s="166" t="s">
        <v>656</v>
      </c>
      <c r="BT89" s="166" t="s">
        <v>610</v>
      </c>
      <c r="BU89" s="166">
        <v>1.5571759259259301E-2</v>
      </c>
      <c r="BV89" s="166">
        <v>21.085999999999999</v>
      </c>
      <c r="BW89" s="166">
        <v>33</v>
      </c>
      <c r="BX89" s="166" t="s">
        <v>456</v>
      </c>
      <c r="BY89" s="166">
        <v>1</v>
      </c>
      <c r="BZ89" s="166">
        <v>446000</v>
      </c>
      <c r="CA89" s="166">
        <v>22000</v>
      </c>
      <c r="CB89" s="166">
        <v>12.6</v>
      </c>
      <c r="CC89" s="166">
        <v>1</v>
      </c>
      <c r="CD89" s="166">
        <v>4.8600000000000003</v>
      </c>
      <c r="CE89" s="166">
        <v>0.28999999999999998</v>
      </c>
      <c r="CF89" s="166">
        <v>0.88</v>
      </c>
      <c r="CG89" s="166">
        <v>0.27</v>
      </c>
      <c r="CH89" s="166">
        <v>2.56</v>
      </c>
      <c r="CI89" s="166">
        <v>0.1</v>
      </c>
      <c r="CJ89" s="166">
        <v>4510</v>
      </c>
      <c r="CK89" s="166">
        <v>170</v>
      </c>
      <c r="CL89" s="166">
        <v>31.64</v>
      </c>
      <c r="CM89" s="166">
        <v>0.83</v>
      </c>
      <c r="CN89" s="166">
        <v>17620</v>
      </c>
      <c r="CO89" s="166">
        <v>550</v>
      </c>
      <c r="CP89" s="166">
        <v>306</v>
      </c>
      <c r="CQ89" s="166">
        <v>14</v>
      </c>
      <c r="CR89" s="166">
        <v>350</v>
      </c>
      <c r="CS89" s="166">
        <v>15</v>
      </c>
      <c r="CT89" s="166">
        <v>1088</v>
      </c>
      <c r="CU89" s="166">
        <v>44</v>
      </c>
      <c r="CV89" s="166">
        <v>85000</v>
      </c>
      <c r="CW89" s="166">
        <v>3100</v>
      </c>
      <c r="CX89" s="166">
        <v>35.700000000000003</v>
      </c>
      <c r="CY89" s="166">
        <v>1.3</v>
      </c>
      <c r="CZ89" s="166">
        <v>85</v>
      </c>
      <c r="DA89" s="166">
        <v>3.5</v>
      </c>
      <c r="DB89" s="166">
        <v>32.299999999999997</v>
      </c>
      <c r="DC89" s="166">
        <v>2.2999999999999998</v>
      </c>
      <c r="DD89" s="166">
        <v>106.7</v>
      </c>
      <c r="DE89" s="166">
        <v>5.7</v>
      </c>
      <c r="DF89" s="166">
        <v>23.2</v>
      </c>
      <c r="DG89" s="166">
        <v>1.1000000000000001</v>
      </c>
      <c r="DH89" s="166">
        <v>1.74</v>
      </c>
      <c r="DI89" s="166">
        <v>0.23</v>
      </c>
      <c r="DJ89" s="166">
        <v>9.64</v>
      </c>
      <c r="DK89" s="166">
        <v>0.33</v>
      </c>
      <c r="DL89" s="166">
        <v>374</v>
      </c>
      <c r="DM89" s="166">
        <v>11</v>
      </c>
      <c r="DN89" s="166">
        <v>24.7</v>
      </c>
      <c r="DO89" s="166">
        <v>1.2</v>
      </c>
      <c r="DP89" s="166">
        <v>175.2</v>
      </c>
      <c r="DQ89" s="166">
        <v>7.1</v>
      </c>
      <c r="DR89" s="166">
        <v>17.2</v>
      </c>
      <c r="DS89" s="166">
        <v>0.76</v>
      </c>
      <c r="DT89" s="166">
        <v>0.83</v>
      </c>
      <c r="DU89" s="166">
        <v>0.11</v>
      </c>
      <c r="DV89" s="166">
        <v>0.17</v>
      </c>
      <c r="DW89" s="166">
        <v>0.11</v>
      </c>
      <c r="DX89" s="166">
        <v>0.111</v>
      </c>
      <c r="DY89" s="166">
        <v>2.3E-2</v>
      </c>
      <c r="DZ89" s="166">
        <v>2.06</v>
      </c>
      <c r="EA89" s="166">
        <v>0.21</v>
      </c>
      <c r="ED89" s="166">
        <v>0.104</v>
      </c>
      <c r="EE89" s="166">
        <v>1.6E-2</v>
      </c>
      <c r="EF89" s="166">
        <v>129.69999999999999</v>
      </c>
      <c r="EG89" s="166">
        <v>5.6</v>
      </c>
      <c r="EH89" s="166">
        <v>15.09</v>
      </c>
      <c r="EI89" s="166">
        <v>0.63</v>
      </c>
      <c r="EJ89" s="166">
        <v>37.700000000000003</v>
      </c>
      <c r="EK89" s="166">
        <v>1.7</v>
      </c>
      <c r="EL89" s="166">
        <v>5.27</v>
      </c>
      <c r="EM89" s="166">
        <v>0.24</v>
      </c>
      <c r="EN89" s="166">
        <v>25.1</v>
      </c>
      <c r="EO89" s="166">
        <v>1</v>
      </c>
      <c r="EP89" s="166">
        <v>6.39</v>
      </c>
      <c r="EQ89" s="166">
        <v>0.51</v>
      </c>
      <c r="ER89" s="166">
        <v>2.25</v>
      </c>
      <c r="ES89" s="166">
        <v>0.19</v>
      </c>
      <c r="ET89" s="166">
        <v>6.52</v>
      </c>
      <c r="EU89" s="166">
        <v>0.49</v>
      </c>
      <c r="EV89" s="166">
        <v>0.93</v>
      </c>
      <c r="EW89" s="166">
        <v>7.3999999999999996E-2</v>
      </c>
      <c r="EX89" s="166">
        <v>5.19</v>
      </c>
      <c r="EY89" s="166">
        <v>0.35</v>
      </c>
      <c r="EZ89" s="166">
        <v>1.032</v>
      </c>
      <c r="FA89" s="166">
        <v>8.7999999999999995E-2</v>
      </c>
      <c r="FB89" s="166">
        <v>2.58</v>
      </c>
      <c r="FC89" s="166">
        <v>0.25</v>
      </c>
      <c r="FD89" s="166">
        <v>0.33500000000000002</v>
      </c>
      <c r="FE89" s="166">
        <v>4.4999999999999998E-2</v>
      </c>
      <c r="FF89" s="166">
        <v>2</v>
      </c>
      <c r="FG89" s="166">
        <v>0.21</v>
      </c>
      <c r="FH89" s="166">
        <v>0.26700000000000002</v>
      </c>
      <c r="FI89" s="166">
        <v>4.9000000000000002E-2</v>
      </c>
      <c r="FJ89" s="166">
        <v>4.82</v>
      </c>
      <c r="FK89" s="166">
        <v>0.42</v>
      </c>
      <c r="FL89" s="166">
        <v>1.0089999999999999</v>
      </c>
      <c r="FM89" s="166">
        <v>8.1000000000000003E-2</v>
      </c>
      <c r="FN89" s="166">
        <v>0.17699999999999999</v>
      </c>
      <c r="FO89" s="166">
        <v>4.7E-2</v>
      </c>
      <c r="FP89" s="166">
        <v>1.43E-2</v>
      </c>
      <c r="FQ89" s="166">
        <v>6.7999999999999996E-3</v>
      </c>
      <c r="FR89" s="166">
        <v>1.1399999999999999</v>
      </c>
      <c r="FS89" s="166">
        <v>0.11</v>
      </c>
      <c r="FV89" s="166">
        <v>1.0880000000000001</v>
      </c>
      <c r="FW89" s="166">
        <v>7.8E-2</v>
      </c>
      <c r="FX89" s="166">
        <v>0.33</v>
      </c>
      <c r="FY89" s="166">
        <v>4.3999999999999997E-2</v>
      </c>
      <c r="FZ89">
        <v>0.109803350890999</v>
      </c>
      <c r="GA89">
        <v>1.6743413816777001E-3</v>
      </c>
      <c r="GB89">
        <v>552.53265595364098</v>
      </c>
      <c r="GC89">
        <v>0</v>
      </c>
      <c r="GD89">
        <v>908.36368638778504</v>
      </c>
      <c r="GE89">
        <v>208.95780443337699</v>
      </c>
      <c r="GF89">
        <v>888.02848340583296</v>
      </c>
      <c r="GG89">
        <v>1453.16295447159</v>
      </c>
      <c r="GM89">
        <f t="shared" si="37"/>
        <v>0.86549062844542435</v>
      </c>
      <c r="GN89">
        <f t="shared" si="38"/>
        <v>0.85375224109963288</v>
      </c>
      <c r="GO89" s="309">
        <v>2.6693142968768169</v>
      </c>
      <c r="GP89" s="311">
        <v>4.213016572829633E-2</v>
      </c>
      <c r="GQ89" s="310">
        <f t="shared" si="39"/>
        <v>1.5783141677092868E-2</v>
      </c>
    </row>
    <row r="90" spans="1:199" x14ac:dyDescent="0.35">
      <c r="A90" s="162" t="s">
        <v>657</v>
      </c>
      <c r="B90" s="162" t="s">
        <v>546</v>
      </c>
      <c r="D90" s="154">
        <v>2.6671999999999998</v>
      </c>
      <c r="E90" s="154">
        <v>14.691000000000001</v>
      </c>
      <c r="F90" s="154">
        <v>0.25230000000000002</v>
      </c>
      <c r="G90" s="154">
        <v>11.8405</v>
      </c>
      <c r="H90" s="154">
        <v>0.47710000000000002</v>
      </c>
      <c r="I90" s="154">
        <v>2.6246999999999998</v>
      </c>
      <c r="J90" s="154">
        <v>52.717599999999997</v>
      </c>
      <c r="K90" s="154">
        <v>5.6441999999999997</v>
      </c>
      <c r="L90" s="154">
        <v>6.5129999999999999</v>
      </c>
      <c r="M90" s="154">
        <v>7.4700000000000003E-2</v>
      </c>
      <c r="N90" s="154">
        <v>786.73569599999996</v>
      </c>
      <c r="O90" s="154">
        <v>125</v>
      </c>
      <c r="P90" s="154">
        <v>0.24001054545445799</v>
      </c>
      <c r="Q90" s="154">
        <v>844.89970483573904</v>
      </c>
      <c r="R90" s="154">
        <v>318.23381343083599</v>
      </c>
      <c r="T90" s="155">
        <v>29.31</v>
      </c>
      <c r="U90" s="155">
        <v>2.0680000000000001</v>
      </c>
      <c r="V90" s="155">
        <v>11.388999999999999</v>
      </c>
      <c r="W90" s="155">
        <v>0.19600000000000001</v>
      </c>
      <c r="X90" s="155">
        <v>9.3330000000000002</v>
      </c>
      <c r="Y90" s="155">
        <v>0.37</v>
      </c>
      <c r="Z90" s="155">
        <v>2.0350000000000001</v>
      </c>
      <c r="AA90" s="155">
        <v>49.930999999999997</v>
      </c>
      <c r="AB90" s="155">
        <v>12.849</v>
      </c>
      <c r="AC90" s="155">
        <v>11.337999999999999</v>
      </c>
      <c r="AD90" s="155">
        <v>0.13600000000000001</v>
      </c>
      <c r="AE90" s="155">
        <f t="shared" si="33"/>
        <v>608.41056066816179</v>
      </c>
      <c r="AF90" s="155">
        <f t="shared" si="34"/>
        <v>96.666924445131869</v>
      </c>
      <c r="AG90" s="155">
        <f t="shared" si="35"/>
        <v>0.77333539556105491</v>
      </c>
      <c r="AI90" s="157" t="str">
        <f t="shared" si="20"/>
        <v>LL8_616_b</v>
      </c>
      <c r="AJ90" s="157">
        <f t="shared" si="21"/>
        <v>49.930999999999997</v>
      </c>
      <c r="AK90" s="157">
        <f t="shared" si="22"/>
        <v>2.0350000000000001</v>
      </c>
      <c r="AL90" s="157">
        <f t="shared" si="23"/>
        <v>11.388999999999999</v>
      </c>
      <c r="AM90" s="157">
        <f t="shared" si="24"/>
        <v>9.6372999999999998</v>
      </c>
      <c r="AN90" s="157">
        <f t="shared" si="25"/>
        <v>1.8896664776999998</v>
      </c>
      <c r="AO90" s="157">
        <f t="shared" si="26"/>
        <v>0.13600000000000001</v>
      </c>
      <c r="AP90" s="157">
        <f t="shared" si="27"/>
        <v>12.849</v>
      </c>
      <c r="AQ90" s="157">
        <f t="shared" si="28"/>
        <v>9.3330000000000002</v>
      </c>
      <c r="AR90" s="157">
        <f t="shared" si="29"/>
        <v>2.0680000000000001</v>
      </c>
      <c r="AS90" s="157">
        <f t="shared" si="30"/>
        <v>0.37</v>
      </c>
      <c r="AT90" s="157">
        <f t="shared" si="31"/>
        <v>0.19600000000000001</v>
      </c>
      <c r="AU90" s="157">
        <v>0.5</v>
      </c>
      <c r="AV90" s="157">
        <f t="shared" si="36"/>
        <v>6.5339084744856488E-2</v>
      </c>
      <c r="AW90" s="157">
        <f t="shared" si="32"/>
        <v>1272.2649000000001</v>
      </c>
      <c r="AX90" s="157">
        <v>810</v>
      </c>
      <c r="AY90" s="157">
        <v>7.1899808203318455E-2</v>
      </c>
      <c r="BA90" s="164">
        <v>47.085149999999999</v>
      </c>
      <c r="BB90" s="164">
        <v>40.320749999999997</v>
      </c>
      <c r="BC90" s="164">
        <v>11.382999999999999</v>
      </c>
      <c r="BD90" s="164">
        <v>4.6249999999999999E-2</v>
      </c>
      <c r="BE90" s="164">
        <v>0.22405</v>
      </c>
      <c r="BF90" s="164">
        <v>0.14655000000000001</v>
      </c>
      <c r="BG90" s="164">
        <v>0.38655</v>
      </c>
      <c r="BL90" s="164">
        <v>99.592299999999994</v>
      </c>
      <c r="BM90" s="164">
        <v>0.88057358703034805</v>
      </c>
      <c r="GF90">
        <v>695.09294748231002</v>
      </c>
      <c r="GG90">
        <v>1551.17429075169</v>
      </c>
      <c r="GH90">
        <v>4.99</v>
      </c>
      <c r="GI90">
        <v>163.80000000000001</v>
      </c>
      <c r="GM90">
        <f t="shared" si="37"/>
        <v>0.77551875916998525</v>
      </c>
      <c r="GN90">
        <f t="shared" si="38"/>
        <v>0.77333539556105491</v>
      </c>
      <c r="GO90" s="309">
        <v>2.6267207667925012</v>
      </c>
      <c r="GP90" s="311">
        <v>4.0890405932557251E-2</v>
      </c>
      <c r="GQ90" s="310">
        <f t="shared" si="39"/>
        <v>1.5567092798557603E-2</v>
      </c>
    </row>
    <row r="91" spans="1:199" x14ac:dyDescent="0.35">
      <c r="A91" s="162" t="s">
        <v>658</v>
      </c>
      <c r="B91" s="162" t="s">
        <v>546</v>
      </c>
      <c r="D91" s="154">
        <v>2.54</v>
      </c>
      <c r="E91" s="154">
        <v>14.8658</v>
      </c>
      <c r="F91" s="154">
        <v>0.23569999999999999</v>
      </c>
      <c r="G91" s="154">
        <v>12.727600000000001</v>
      </c>
      <c r="H91" s="154">
        <v>0.45190000000000002</v>
      </c>
      <c r="I91" s="154">
        <v>2.6613000000000002</v>
      </c>
      <c r="J91" s="154">
        <v>52.2761</v>
      </c>
      <c r="K91" s="154">
        <v>6.0792999999999999</v>
      </c>
      <c r="L91" s="154">
        <v>6.9596</v>
      </c>
      <c r="M91" s="154">
        <v>0.14369999999999999</v>
      </c>
      <c r="N91" s="154">
        <v>772.72259199999996</v>
      </c>
      <c r="O91" s="154">
        <v>97</v>
      </c>
      <c r="P91" s="154">
        <v>0.23710313110368</v>
      </c>
      <c r="Q91" s="154">
        <v>378.75619525610398</v>
      </c>
      <c r="R91" s="154">
        <v>460.41792253858301</v>
      </c>
      <c r="T91" s="155">
        <v>29.89</v>
      </c>
      <c r="U91" s="155">
        <v>1.9330000000000001</v>
      </c>
      <c r="V91" s="155">
        <v>11.316000000000001</v>
      </c>
      <c r="W91" s="155">
        <v>0.17899999999999999</v>
      </c>
      <c r="X91" s="155">
        <v>9.84</v>
      </c>
      <c r="Y91" s="155">
        <v>0.34399999999999997</v>
      </c>
      <c r="Z91" s="155">
        <v>2.0259999999999998</v>
      </c>
      <c r="AA91" s="155">
        <v>49.021999999999998</v>
      </c>
      <c r="AB91" s="155">
        <v>13.473000000000001</v>
      </c>
      <c r="AC91" s="155">
        <v>11.333</v>
      </c>
      <c r="AD91" s="155">
        <v>0.183</v>
      </c>
      <c r="AE91" s="155">
        <f t="shared" si="33"/>
        <v>594.90537531757639</v>
      </c>
      <c r="AF91" s="155">
        <f t="shared" si="34"/>
        <v>74.678574178150754</v>
      </c>
      <c r="AG91" s="155">
        <f t="shared" si="35"/>
        <v>0.76988220802217266</v>
      </c>
      <c r="AI91" s="157" t="str">
        <f t="shared" si="20"/>
        <v>LL8_202_c</v>
      </c>
      <c r="AJ91" s="157">
        <f t="shared" si="21"/>
        <v>49.021999999999998</v>
      </c>
      <c r="AK91" s="157">
        <f t="shared" si="22"/>
        <v>2.0259999999999998</v>
      </c>
      <c r="AL91" s="157">
        <f t="shared" si="23"/>
        <v>11.316000000000001</v>
      </c>
      <c r="AM91" s="157">
        <f t="shared" si="24"/>
        <v>9.6330500000000008</v>
      </c>
      <c r="AN91" s="157">
        <f t="shared" si="25"/>
        <v>1.8888331444499999</v>
      </c>
      <c r="AO91" s="157">
        <f t="shared" si="26"/>
        <v>0.183</v>
      </c>
      <c r="AP91" s="157">
        <f t="shared" si="27"/>
        <v>13.473000000000001</v>
      </c>
      <c r="AQ91" s="157">
        <f t="shared" si="28"/>
        <v>9.84</v>
      </c>
      <c r="AR91" s="157">
        <f t="shared" si="29"/>
        <v>1.9330000000000001</v>
      </c>
      <c r="AS91" s="157">
        <f t="shared" si="30"/>
        <v>0.34399999999999997</v>
      </c>
      <c r="AT91" s="157">
        <f t="shared" si="31"/>
        <v>0.17899999999999999</v>
      </c>
      <c r="AU91" s="157">
        <v>0.5</v>
      </c>
      <c r="AV91" s="157">
        <f t="shared" si="36"/>
        <v>2.9159765590584648E-2</v>
      </c>
      <c r="AW91" s="157">
        <f t="shared" si="32"/>
        <v>1284.8072999999999</v>
      </c>
      <c r="AX91" s="157">
        <v>380</v>
      </c>
      <c r="AY91" s="157">
        <v>0.1446302489119069</v>
      </c>
      <c r="BA91" s="164">
        <v>47.83305</v>
      </c>
      <c r="BB91" s="164">
        <v>40.716549999999998</v>
      </c>
      <c r="BC91" s="164">
        <v>10.82385</v>
      </c>
      <c r="BD91" s="164">
        <v>5.3400000000000003E-2</v>
      </c>
      <c r="BE91" s="164">
        <v>0.23315</v>
      </c>
      <c r="BF91" s="164">
        <v>0.15054999999999999</v>
      </c>
      <c r="BG91" s="164">
        <v>0.39379999999999998</v>
      </c>
      <c r="BL91" s="164">
        <v>100.20440000000001</v>
      </c>
      <c r="BM91" s="164">
        <v>0.88735474021341898</v>
      </c>
      <c r="BO91" s="166" t="s">
        <v>608</v>
      </c>
      <c r="BP91" s="166">
        <v>40</v>
      </c>
      <c r="BQ91" s="166" t="s">
        <v>453</v>
      </c>
      <c r="BR91" s="166">
        <v>22</v>
      </c>
      <c r="BS91" s="166" t="s">
        <v>659</v>
      </c>
      <c r="BT91" s="166" t="s">
        <v>610</v>
      </c>
      <c r="BU91" s="166">
        <v>1.71238425925926E-2</v>
      </c>
      <c r="BV91" s="166">
        <v>12.055999999999999</v>
      </c>
      <c r="BW91" s="166">
        <v>18</v>
      </c>
      <c r="BX91" s="166" t="s">
        <v>456</v>
      </c>
      <c r="BY91" s="166">
        <v>1</v>
      </c>
      <c r="BZ91" s="166">
        <v>337000</v>
      </c>
      <c r="CA91" s="166">
        <v>15000</v>
      </c>
      <c r="CB91" s="166">
        <v>12.7</v>
      </c>
      <c r="CC91" s="166">
        <v>1</v>
      </c>
      <c r="CD91" s="166">
        <v>3.91</v>
      </c>
      <c r="CE91" s="166">
        <v>0.5</v>
      </c>
      <c r="CF91" s="166">
        <v>1.1200000000000001</v>
      </c>
      <c r="CG91" s="166">
        <v>0.5</v>
      </c>
      <c r="CH91" s="166">
        <v>2.61</v>
      </c>
      <c r="CI91" s="166">
        <v>0.12</v>
      </c>
      <c r="CJ91" s="166">
        <v>3620</v>
      </c>
      <c r="CK91" s="166">
        <v>150</v>
      </c>
      <c r="CL91" s="166">
        <v>24.4</v>
      </c>
      <c r="CM91" s="166">
        <v>1.1000000000000001</v>
      </c>
      <c r="CN91" s="166">
        <v>14960</v>
      </c>
      <c r="CO91" s="166">
        <v>550</v>
      </c>
      <c r="CP91" s="166">
        <v>283</v>
      </c>
      <c r="CQ91" s="166">
        <v>10</v>
      </c>
      <c r="CR91" s="166">
        <v>349</v>
      </c>
      <c r="CS91" s="166">
        <v>17</v>
      </c>
      <c r="CT91" s="166">
        <v>815</v>
      </c>
      <c r="CU91" s="166">
        <v>45</v>
      </c>
      <c r="CV91" s="166">
        <v>61500</v>
      </c>
      <c r="CW91" s="166">
        <v>2700</v>
      </c>
      <c r="CX91" s="166">
        <v>27.7</v>
      </c>
      <c r="CY91" s="166">
        <v>1.1000000000000001</v>
      </c>
      <c r="CZ91" s="166">
        <v>58</v>
      </c>
      <c r="DA91" s="166">
        <v>3.5</v>
      </c>
      <c r="DB91" s="166">
        <v>24.1</v>
      </c>
      <c r="DC91" s="166">
        <v>2.4</v>
      </c>
      <c r="DD91" s="166">
        <v>81</v>
      </c>
      <c r="DE91" s="166">
        <v>4.9000000000000004</v>
      </c>
      <c r="DF91" s="166">
        <v>21.2</v>
      </c>
      <c r="DG91" s="166">
        <v>1.3</v>
      </c>
      <c r="DH91" s="166">
        <v>2.35</v>
      </c>
      <c r="DI91" s="166">
        <v>0.48</v>
      </c>
      <c r="DJ91" s="166">
        <v>7.55</v>
      </c>
      <c r="DK91" s="166">
        <v>0.46</v>
      </c>
      <c r="DL91" s="166">
        <v>359</v>
      </c>
      <c r="DM91" s="166">
        <v>13</v>
      </c>
      <c r="DN91" s="166">
        <v>26.1</v>
      </c>
      <c r="DO91" s="166">
        <v>1.1000000000000001</v>
      </c>
      <c r="DP91" s="166">
        <v>140.80000000000001</v>
      </c>
      <c r="DQ91" s="166">
        <v>5.9</v>
      </c>
      <c r="DR91" s="166">
        <v>13.32</v>
      </c>
      <c r="DS91" s="166">
        <v>0.89</v>
      </c>
      <c r="DT91" s="166">
        <v>0.73</v>
      </c>
      <c r="DU91" s="166">
        <v>0.2</v>
      </c>
      <c r="DV91" s="166">
        <v>7.0999999999999994E-2</v>
      </c>
      <c r="DW91" s="166">
        <v>9.8000000000000004E-2</v>
      </c>
      <c r="DX91" s="166">
        <v>9.4E-2</v>
      </c>
      <c r="DY91" s="166">
        <v>3.4000000000000002E-2</v>
      </c>
      <c r="DZ91" s="166">
        <v>1.63</v>
      </c>
      <c r="EA91" s="166">
        <v>0.27</v>
      </c>
      <c r="EB91" s="166">
        <v>4.4999999999999998E-2</v>
      </c>
      <c r="EC91" s="166">
        <v>0.04</v>
      </c>
      <c r="ED91" s="166">
        <v>6.9000000000000006E-2</v>
      </c>
      <c r="EE91" s="166">
        <v>1.7999999999999999E-2</v>
      </c>
      <c r="EF91" s="166">
        <v>102.9</v>
      </c>
      <c r="EG91" s="166">
        <v>5.3</v>
      </c>
      <c r="EH91" s="166">
        <v>11.8</v>
      </c>
      <c r="EI91" s="166">
        <v>0.52</v>
      </c>
      <c r="EJ91" s="166">
        <v>29.3</v>
      </c>
      <c r="EK91" s="166">
        <v>1.4</v>
      </c>
      <c r="EL91" s="166">
        <v>4.21</v>
      </c>
      <c r="EM91" s="166">
        <v>0.34</v>
      </c>
      <c r="EN91" s="166">
        <v>20.8</v>
      </c>
      <c r="EO91" s="166">
        <v>1.4</v>
      </c>
      <c r="EP91" s="166">
        <v>5.0199999999999996</v>
      </c>
      <c r="EQ91" s="166">
        <v>0.54</v>
      </c>
      <c r="ER91" s="166">
        <v>2.06</v>
      </c>
      <c r="ES91" s="166">
        <v>0.18</v>
      </c>
      <c r="ET91" s="166">
        <v>6.02</v>
      </c>
      <c r="EU91" s="166">
        <v>0.65</v>
      </c>
      <c r="EV91" s="166">
        <v>0.85</v>
      </c>
      <c r="EW91" s="166">
        <v>0.12</v>
      </c>
      <c r="EX91" s="166">
        <v>5.25</v>
      </c>
      <c r="EY91" s="166">
        <v>0.5</v>
      </c>
      <c r="EZ91" s="166">
        <v>1.006</v>
      </c>
      <c r="FA91" s="166">
        <v>9.7000000000000003E-2</v>
      </c>
      <c r="FB91" s="166">
        <v>2.82</v>
      </c>
      <c r="FC91" s="166">
        <v>0.37</v>
      </c>
      <c r="FD91" s="166">
        <v>0.34699999999999998</v>
      </c>
      <c r="FE91" s="166">
        <v>6.8000000000000005E-2</v>
      </c>
      <c r="FF91" s="166">
        <v>2.21</v>
      </c>
      <c r="FG91" s="166">
        <v>0.42</v>
      </c>
      <c r="FH91" s="166">
        <v>0.25700000000000001</v>
      </c>
      <c r="FI91" s="166">
        <v>5.2999999999999999E-2</v>
      </c>
      <c r="FJ91" s="166">
        <v>4.13</v>
      </c>
      <c r="FK91" s="166">
        <v>0.48</v>
      </c>
      <c r="FL91" s="166">
        <v>0.746</v>
      </c>
      <c r="FM91" s="166">
        <v>0.08</v>
      </c>
      <c r="FN91" s="166">
        <v>0.16300000000000001</v>
      </c>
      <c r="FO91" s="166">
        <v>0.08</v>
      </c>
      <c r="FP91" s="166">
        <v>1.7999999999999999E-2</v>
      </c>
      <c r="FQ91" s="166">
        <v>1.6E-2</v>
      </c>
      <c r="FR91" s="166">
        <v>1.01</v>
      </c>
      <c r="FS91" s="166">
        <v>0.13</v>
      </c>
      <c r="FT91" s="166">
        <v>2.1000000000000001E-2</v>
      </c>
      <c r="FU91" s="166">
        <v>1.2E-2</v>
      </c>
      <c r="FV91" s="166">
        <v>0.83</v>
      </c>
      <c r="FW91" s="166">
        <v>0.12</v>
      </c>
      <c r="FX91" s="166">
        <v>0.224</v>
      </c>
      <c r="FY91" s="166">
        <v>6.4000000000000001E-2</v>
      </c>
      <c r="GF91">
        <v>781.49135625059205</v>
      </c>
      <c r="GG91">
        <v>1668.26382210004</v>
      </c>
      <c r="GH91">
        <v>5.03</v>
      </c>
      <c r="GI91">
        <v>171.6</v>
      </c>
      <c r="GM91">
        <f t="shared" si="37"/>
        <v>0.76123036069926964</v>
      </c>
      <c r="GN91">
        <f t="shared" si="38"/>
        <v>0.76988220802217266</v>
      </c>
      <c r="GO91" s="309">
        <v>2.6380814900633469</v>
      </c>
      <c r="GP91" s="311">
        <v>4.2453980466749669E-2</v>
      </c>
      <c r="GQ91" s="310">
        <f t="shared" si="39"/>
        <v>1.6092747940750777E-2</v>
      </c>
    </row>
    <row r="92" spans="1:199" x14ac:dyDescent="0.35">
      <c r="A92" s="162" t="s">
        <v>660</v>
      </c>
      <c r="B92" s="162" t="s">
        <v>546</v>
      </c>
      <c r="D92" s="154">
        <v>2.8267000000000002</v>
      </c>
      <c r="E92" s="154">
        <v>15.693199999999999</v>
      </c>
      <c r="F92" s="154">
        <v>0.25509999999999999</v>
      </c>
      <c r="G92" s="154">
        <v>12.4434</v>
      </c>
      <c r="H92" s="154">
        <v>0.41060000000000002</v>
      </c>
      <c r="I92" s="154">
        <v>2.536</v>
      </c>
      <c r="J92" s="154">
        <v>52.226100000000002</v>
      </c>
      <c r="K92" s="154">
        <v>5.5507999999999997</v>
      </c>
      <c r="L92" s="154">
        <v>6.4352</v>
      </c>
      <c r="M92" s="154">
        <v>0.1195</v>
      </c>
      <c r="N92" s="154">
        <v>784.23335599999996</v>
      </c>
      <c r="O92" s="154">
        <v>121</v>
      </c>
      <c r="P92" s="154">
        <v>0.22681127348490099</v>
      </c>
      <c r="Q92" s="154">
        <v>451.19963792212599</v>
      </c>
      <c r="R92" s="154">
        <v>346.578068994494</v>
      </c>
      <c r="T92" s="155">
        <v>31.21</v>
      </c>
      <c r="U92" s="155">
        <v>2.1360000000000001</v>
      </c>
      <c r="V92" s="155">
        <v>11.861000000000001</v>
      </c>
      <c r="W92" s="155">
        <v>0.193</v>
      </c>
      <c r="X92" s="155">
        <v>9.5630000000000006</v>
      </c>
      <c r="Y92" s="155">
        <v>0.31</v>
      </c>
      <c r="Z92" s="155">
        <v>1.917</v>
      </c>
      <c r="AA92" s="155">
        <v>48.994</v>
      </c>
      <c r="AB92" s="155">
        <v>13.183999999999999</v>
      </c>
      <c r="AC92" s="155">
        <v>11.333</v>
      </c>
      <c r="AD92" s="155">
        <v>0.16800000000000001</v>
      </c>
      <c r="AE92" s="155">
        <f t="shared" si="33"/>
        <v>597.6932825241978</v>
      </c>
      <c r="AF92" s="155">
        <f t="shared" si="34"/>
        <v>92.218580900845978</v>
      </c>
      <c r="AG92" s="155">
        <f t="shared" si="35"/>
        <v>0.76213703223839646</v>
      </c>
      <c r="AI92" s="157" t="str">
        <f t="shared" si="20"/>
        <v>LL8_243_b</v>
      </c>
      <c r="AJ92" s="157">
        <f t="shared" si="21"/>
        <v>48.994</v>
      </c>
      <c r="AK92" s="157">
        <f t="shared" si="22"/>
        <v>1.917</v>
      </c>
      <c r="AL92" s="157">
        <f t="shared" si="23"/>
        <v>11.861000000000001</v>
      </c>
      <c r="AM92" s="157">
        <f t="shared" si="24"/>
        <v>9.6330500000000008</v>
      </c>
      <c r="AN92" s="157">
        <f t="shared" si="25"/>
        <v>1.8888331444499999</v>
      </c>
      <c r="AO92" s="157">
        <f t="shared" si="26"/>
        <v>0.16800000000000001</v>
      </c>
      <c r="AP92" s="157">
        <f t="shared" si="27"/>
        <v>13.183999999999999</v>
      </c>
      <c r="AQ92" s="157">
        <f t="shared" si="28"/>
        <v>9.5630000000000006</v>
      </c>
      <c r="AR92" s="157">
        <f t="shared" si="29"/>
        <v>2.1360000000000001</v>
      </c>
      <c r="AS92" s="157">
        <f t="shared" si="30"/>
        <v>0.31</v>
      </c>
      <c r="AT92" s="157">
        <f t="shared" si="31"/>
        <v>0.193</v>
      </c>
      <c r="AU92" s="157">
        <v>0.5</v>
      </c>
      <c r="AV92" s="157">
        <f t="shared" si="36"/>
        <v>3.4387595299300813E-2</v>
      </c>
      <c r="AW92" s="157">
        <f t="shared" si="32"/>
        <v>1278.9983999999999</v>
      </c>
      <c r="AX92" s="157">
        <v>450</v>
      </c>
      <c r="AY92" s="157">
        <v>0.1229055906449458</v>
      </c>
      <c r="BA92" s="164">
        <v>47.393349999999998</v>
      </c>
      <c r="BB92" s="164">
        <v>39.849150000000002</v>
      </c>
      <c r="BC92" s="164">
        <v>10.961650000000001</v>
      </c>
      <c r="BD92" s="164">
        <v>4.9000000000000002E-2</v>
      </c>
      <c r="BE92" s="164">
        <v>0.2248</v>
      </c>
      <c r="BF92" s="164">
        <v>0.14945</v>
      </c>
      <c r="BG92" s="164">
        <v>0.39145000000000002</v>
      </c>
      <c r="BL92" s="164">
        <v>99.01885</v>
      </c>
      <c r="BM92" s="164">
        <v>0.88514851275685802</v>
      </c>
      <c r="FZ92">
        <v>9.49649943242655E-2</v>
      </c>
      <c r="GA92">
        <v>1.4732408554784999E-3</v>
      </c>
      <c r="GB92">
        <v>486.16948230790598</v>
      </c>
      <c r="GC92">
        <v>0</v>
      </c>
      <c r="GD92">
        <v>799.26262891419697</v>
      </c>
      <c r="GE92">
        <v>183.86045876371699</v>
      </c>
      <c r="GF92">
        <v>699.09038442959104</v>
      </c>
      <c r="GG92">
        <v>1593.83201688084</v>
      </c>
      <c r="GM92">
        <f t="shared" si="37"/>
        <v>0.75499269361909394</v>
      </c>
      <c r="GN92">
        <f t="shared" si="38"/>
        <v>0.76213703223839646</v>
      </c>
      <c r="GO92" s="309">
        <v>2.6283026401332141</v>
      </c>
      <c r="GP92" s="311">
        <v>4.1220818448965697E-2</v>
      </c>
      <c r="GQ92" s="310">
        <f t="shared" si="39"/>
        <v>1.568343683848997E-2</v>
      </c>
    </row>
    <row r="93" spans="1:199" x14ac:dyDescent="0.35">
      <c r="A93" s="162" t="s">
        <v>661</v>
      </c>
      <c r="B93" s="162" t="s">
        <v>546</v>
      </c>
      <c r="D93" s="154">
        <v>2.8738000000000001</v>
      </c>
      <c r="E93" s="154">
        <v>14.726800000000001</v>
      </c>
      <c r="F93" s="154">
        <v>0.26290000000000002</v>
      </c>
      <c r="G93" s="154">
        <v>11.991</v>
      </c>
      <c r="H93" s="154">
        <v>0.37269999999999998</v>
      </c>
      <c r="I93" s="154">
        <v>2.3694000000000002</v>
      </c>
      <c r="J93" s="154">
        <v>52.561900000000001</v>
      </c>
      <c r="K93" s="154">
        <v>5.3811999999999998</v>
      </c>
      <c r="L93" s="154">
        <v>6.3048000000000002</v>
      </c>
      <c r="M93" s="154">
        <v>0.10970000000000001</v>
      </c>
      <c r="N93" s="154">
        <v>662.61963200000002</v>
      </c>
      <c r="O93" s="154">
        <v>121</v>
      </c>
      <c r="P93" s="154">
        <v>0.25495322156997702</v>
      </c>
      <c r="Q93" s="154">
        <v>755.57662288114602</v>
      </c>
      <c r="R93" s="154">
        <v>416.606714369879</v>
      </c>
      <c r="T93" s="155">
        <v>32.68</v>
      </c>
      <c r="U93" s="155">
        <v>2.181</v>
      </c>
      <c r="V93" s="155">
        <v>11.177</v>
      </c>
      <c r="W93" s="155">
        <v>0.2</v>
      </c>
      <c r="X93" s="155">
        <v>9.2639999999999993</v>
      </c>
      <c r="Y93" s="155">
        <v>0.28299999999999997</v>
      </c>
      <c r="Z93" s="155">
        <v>1.798</v>
      </c>
      <c r="AA93" s="155">
        <v>49.755000000000003</v>
      </c>
      <c r="AB93" s="155">
        <v>13.478</v>
      </c>
      <c r="AC93" s="155">
        <v>11.337999999999999</v>
      </c>
      <c r="AD93" s="155">
        <v>0.16300000000000001</v>
      </c>
      <c r="AE93" s="155">
        <f t="shared" si="33"/>
        <v>499.41184202592706</v>
      </c>
      <c r="AF93" s="155">
        <f t="shared" si="34"/>
        <v>91.196864636719923</v>
      </c>
      <c r="AG93" s="155">
        <f t="shared" si="35"/>
        <v>0.75369309617123903</v>
      </c>
      <c r="AI93" s="157" t="str">
        <f t="shared" si="20"/>
        <v>LL8_156</v>
      </c>
      <c r="AJ93" s="157">
        <f t="shared" si="21"/>
        <v>49.755000000000003</v>
      </c>
      <c r="AK93" s="157">
        <f t="shared" si="22"/>
        <v>1.798</v>
      </c>
      <c r="AL93" s="157">
        <f t="shared" si="23"/>
        <v>11.177</v>
      </c>
      <c r="AM93" s="157">
        <f t="shared" si="24"/>
        <v>9.6372999999999998</v>
      </c>
      <c r="AN93" s="157">
        <f t="shared" si="25"/>
        <v>1.8896664776999998</v>
      </c>
      <c r="AO93" s="157">
        <f t="shared" si="26"/>
        <v>0.16300000000000001</v>
      </c>
      <c r="AP93" s="157">
        <f t="shared" si="27"/>
        <v>13.478</v>
      </c>
      <c r="AQ93" s="157">
        <f t="shared" si="28"/>
        <v>9.2639999999999993</v>
      </c>
      <c r="AR93" s="157">
        <f t="shared" si="29"/>
        <v>2.181</v>
      </c>
      <c r="AS93" s="157">
        <f t="shared" si="30"/>
        <v>0.28299999999999997</v>
      </c>
      <c r="AT93" s="157">
        <f t="shared" si="31"/>
        <v>0.2</v>
      </c>
      <c r="AU93" s="157">
        <v>0.5</v>
      </c>
      <c r="AV93" s="157">
        <f t="shared" si="36"/>
        <v>5.694728842938996E-2</v>
      </c>
      <c r="AW93" s="157">
        <f t="shared" si="32"/>
        <v>1284.9078</v>
      </c>
      <c r="AX93" s="157">
        <v>690</v>
      </c>
      <c r="AY93" s="157">
        <v>8.2539858599787769E-2</v>
      </c>
      <c r="BA93" s="164">
        <v>47.495699999999999</v>
      </c>
      <c r="BB93" s="164">
        <v>40.434800000000003</v>
      </c>
      <c r="BC93" s="164">
        <v>10.875249999999999</v>
      </c>
      <c r="BD93" s="164">
        <v>5.0700000000000002E-2</v>
      </c>
      <c r="BE93" s="164">
        <v>0.22305</v>
      </c>
      <c r="BF93" s="164">
        <v>0.13220000000000001</v>
      </c>
      <c r="BG93" s="164">
        <v>0.38419999999999999</v>
      </c>
      <c r="BL93" s="164">
        <v>99.595849999999999</v>
      </c>
      <c r="BM93" s="164">
        <v>0.88616832293529302</v>
      </c>
      <c r="GF93">
        <v>679.44657379024102</v>
      </c>
      <c r="GG93">
        <v>1609.2685397090499</v>
      </c>
      <c r="GM93">
        <f t="shared" si="37"/>
        <v>0.75932385296485105</v>
      </c>
      <c r="GN93">
        <f t="shared" si="38"/>
        <v>0.75369309617123903</v>
      </c>
      <c r="GO93" s="309">
        <v>2.6202257928554351</v>
      </c>
      <c r="GP93" s="311">
        <v>4.0682006321078608E-2</v>
      </c>
      <c r="GQ93" s="310">
        <f t="shared" si="39"/>
        <v>1.5526145278016178E-2</v>
      </c>
    </row>
    <row r="94" spans="1:199" x14ac:dyDescent="0.35">
      <c r="A94" s="162" t="s">
        <v>662</v>
      </c>
      <c r="B94" s="162" t="s">
        <v>546</v>
      </c>
      <c r="D94" s="154">
        <v>2.7517999999999998</v>
      </c>
      <c r="E94" s="154">
        <v>15.1729</v>
      </c>
      <c r="F94" s="154">
        <v>0.26929999999999998</v>
      </c>
      <c r="G94" s="154">
        <v>12.2997</v>
      </c>
      <c r="H94" s="154">
        <v>0.41349999999999998</v>
      </c>
      <c r="I94" s="154">
        <v>2.431</v>
      </c>
      <c r="J94" s="154">
        <v>52.786099999999998</v>
      </c>
      <c r="K94" s="154">
        <v>5.8372000000000002</v>
      </c>
      <c r="L94" s="154">
        <v>6.6562000000000001</v>
      </c>
      <c r="M94" s="154">
        <v>0.1376</v>
      </c>
      <c r="N94" s="154">
        <v>682.63835200000005</v>
      </c>
      <c r="O94" s="154">
        <v>134</v>
      </c>
      <c r="P94" s="154">
        <v>0.25169495937806302</v>
      </c>
      <c r="Q94" s="154">
        <v>14.233535105052299</v>
      </c>
      <c r="R94" s="154">
        <v>382.57858987408099</v>
      </c>
      <c r="T94" s="155">
        <v>29.88</v>
      </c>
      <c r="U94" s="155">
        <v>2.097</v>
      </c>
      <c r="V94" s="155">
        <v>11.561999999999999</v>
      </c>
      <c r="W94" s="155">
        <v>0.20499999999999999</v>
      </c>
      <c r="X94" s="155">
        <v>9.5259999999999998</v>
      </c>
      <c r="Y94" s="155">
        <v>0.315</v>
      </c>
      <c r="Z94" s="155">
        <v>1.8520000000000001</v>
      </c>
      <c r="AA94" s="155">
        <v>49.430999999999997</v>
      </c>
      <c r="AB94" s="155">
        <v>13.134</v>
      </c>
      <c r="AC94" s="155">
        <v>11.335000000000001</v>
      </c>
      <c r="AD94" s="155">
        <v>0.18099999999999999</v>
      </c>
      <c r="AE94" s="155">
        <f t="shared" si="33"/>
        <v>525.59158607945801</v>
      </c>
      <c r="AF94" s="155">
        <f t="shared" si="34"/>
        <v>103.1721589159224</v>
      </c>
      <c r="AG94" s="155">
        <f t="shared" si="35"/>
        <v>0.76994148444718202</v>
      </c>
      <c r="AI94" s="157" t="str">
        <f t="shared" si="20"/>
        <v>LL8_155b</v>
      </c>
      <c r="AJ94" s="157">
        <f t="shared" si="21"/>
        <v>49.430999999999997</v>
      </c>
      <c r="AK94" s="157">
        <f t="shared" si="22"/>
        <v>1.8520000000000001</v>
      </c>
      <c r="AL94" s="157">
        <f t="shared" si="23"/>
        <v>11.561999999999999</v>
      </c>
      <c r="AM94" s="157">
        <f t="shared" si="24"/>
        <v>9.6347500000000004</v>
      </c>
      <c r="AN94" s="157">
        <f t="shared" si="25"/>
        <v>1.8891664777499999</v>
      </c>
      <c r="AO94" s="157">
        <f t="shared" si="26"/>
        <v>0.18099999999999999</v>
      </c>
      <c r="AP94" s="157">
        <f t="shared" si="27"/>
        <v>13.134</v>
      </c>
      <c r="AQ94" s="157">
        <f t="shared" si="28"/>
        <v>9.5259999999999998</v>
      </c>
      <c r="AR94" s="157">
        <f t="shared" si="29"/>
        <v>2.097</v>
      </c>
      <c r="AS94" s="157">
        <f t="shared" si="30"/>
        <v>0.315</v>
      </c>
      <c r="AT94" s="157">
        <f t="shared" si="31"/>
        <v>0.20499999999999999</v>
      </c>
      <c r="AU94" s="157">
        <v>0.5</v>
      </c>
      <c r="AV94" s="157">
        <f t="shared" si="36"/>
        <v>1.0958989147715045E-3</v>
      </c>
      <c r="AW94" s="157">
        <f t="shared" si="32"/>
        <v>1277.9934000000001</v>
      </c>
      <c r="AX94" s="157">
        <v>60</v>
      </c>
      <c r="AY94" s="157">
        <v>0.80451824497495217</v>
      </c>
      <c r="BA94" s="164">
        <v>47.560650000000003</v>
      </c>
      <c r="BB94" s="164">
        <v>40.361199999999997</v>
      </c>
      <c r="BC94" s="164">
        <v>11.14705</v>
      </c>
      <c r="BD94" s="164">
        <v>4.9750000000000003E-2</v>
      </c>
      <c r="BE94" s="164">
        <v>0.2414</v>
      </c>
      <c r="BF94" s="164">
        <v>0.14369999999999999</v>
      </c>
      <c r="BG94" s="164">
        <v>0.38829999999999998</v>
      </c>
      <c r="BL94" s="164">
        <v>99.892150000000001</v>
      </c>
      <c r="BM94" s="164">
        <v>0.88379479920052395</v>
      </c>
      <c r="GF94">
        <v>720.62098193557904</v>
      </c>
      <c r="GG94">
        <v>1591.709539359</v>
      </c>
      <c r="GH94">
        <v>4.5</v>
      </c>
      <c r="GI94">
        <v>151.4</v>
      </c>
      <c r="GM94">
        <f t="shared" si="37"/>
        <v>0.76178960096735193</v>
      </c>
      <c r="GN94">
        <f t="shared" si="38"/>
        <v>0.76994148444718202</v>
      </c>
      <c r="GO94" s="309">
        <v>2.620399702289693</v>
      </c>
      <c r="GP94" s="311">
        <v>4.1518696709082897E-2</v>
      </c>
      <c r="GQ94" s="310">
        <f t="shared" si="39"/>
        <v>1.5844413610947999E-2</v>
      </c>
    </row>
    <row r="95" spans="1:199" x14ac:dyDescent="0.35">
      <c r="A95" s="162" t="s">
        <v>663</v>
      </c>
      <c r="B95" s="162" t="s">
        <v>546</v>
      </c>
      <c r="D95" s="154">
        <v>2.6465000000000001</v>
      </c>
      <c r="E95" s="154">
        <v>14.0632</v>
      </c>
      <c r="F95" s="154">
        <v>0.32529999999999998</v>
      </c>
      <c r="G95" s="154">
        <v>12.3794</v>
      </c>
      <c r="H95" s="154">
        <v>0.54039999999999999</v>
      </c>
      <c r="I95" s="154">
        <v>2.9708000000000001</v>
      </c>
      <c r="J95" s="154">
        <v>48.898000000000003</v>
      </c>
      <c r="K95" s="154">
        <v>6.0350000000000001</v>
      </c>
      <c r="L95" s="154">
        <v>8.1639999999999997</v>
      </c>
      <c r="M95" s="154">
        <v>0.16120000000000001</v>
      </c>
      <c r="N95" s="154">
        <v>990.42617199999995</v>
      </c>
      <c r="O95" s="154">
        <v>153</v>
      </c>
      <c r="P95" s="154">
        <v>0.22894896934186201</v>
      </c>
      <c r="Q95" s="154">
        <v>379.79746964619102</v>
      </c>
      <c r="R95" s="154">
        <v>355.46586031263303</v>
      </c>
      <c r="T95" s="155">
        <v>17.29</v>
      </c>
      <c r="U95" s="155">
        <v>2.31</v>
      </c>
      <c r="V95" s="155">
        <v>12.276999999999999</v>
      </c>
      <c r="W95" s="155">
        <v>0.28399999999999997</v>
      </c>
      <c r="X95" s="155">
        <v>10.911</v>
      </c>
      <c r="Y95" s="155">
        <v>0.47199999999999998</v>
      </c>
      <c r="Z95" s="155">
        <v>2.593</v>
      </c>
      <c r="AA95" s="155">
        <v>48.561</v>
      </c>
      <c r="AB95" s="155">
        <v>10.682</v>
      </c>
      <c r="AC95" s="155">
        <v>11.332000000000001</v>
      </c>
      <c r="AD95" s="155">
        <v>0.2</v>
      </c>
      <c r="AE95" s="155">
        <f t="shared" si="33"/>
        <v>844.42507630659043</v>
      </c>
      <c r="AF95" s="155">
        <f t="shared" si="34"/>
        <v>130.44590331656576</v>
      </c>
      <c r="AG95" s="155">
        <f t="shared" si="35"/>
        <v>0.85258760337624684</v>
      </c>
      <c r="AI95" s="157" t="str">
        <f t="shared" si="20"/>
        <v>LL8_406</v>
      </c>
      <c r="AJ95" s="157">
        <f t="shared" si="21"/>
        <v>48.561</v>
      </c>
      <c r="AK95" s="157">
        <f t="shared" si="22"/>
        <v>2.593</v>
      </c>
      <c r="AL95" s="157">
        <f t="shared" si="23"/>
        <v>12.276999999999999</v>
      </c>
      <c r="AM95" s="157">
        <f t="shared" si="24"/>
        <v>9.632200000000001</v>
      </c>
      <c r="AN95" s="157">
        <f t="shared" si="25"/>
        <v>1.8886664778</v>
      </c>
      <c r="AO95" s="157">
        <f t="shared" si="26"/>
        <v>0.2</v>
      </c>
      <c r="AP95" s="157">
        <f t="shared" si="27"/>
        <v>10.682</v>
      </c>
      <c r="AQ95" s="157">
        <f t="shared" si="28"/>
        <v>10.911</v>
      </c>
      <c r="AR95" s="157">
        <f t="shared" si="29"/>
        <v>2.31</v>
      </c>
      <c r="AS95" s="157">
        <f t="shared" si="30"/>
        <v>0.47199999999999998</v>
      </c>
      <c r="AT95" s="157">
        <f t="shared" si="31"/>
        <v>0.28399999999999997</v>
      </c>
      <c r="AU95" s="157">
        <v>0.5</v>
      </c>
      <c r="AV95" s="157">
        <f t="shared" si="36"/>
        <v>3.2381061441400884E-2</v>
      </c>
      <c r="AW95" s="157">
        <f t="shared" si="32"/>
        <v>1228.7082</v>
      </c>
      <c r="AX95" s="157">
        <v>450</v>
      </c>
      <c r="AY95" s="157">
        <v>0.1218746783321063</v>
      </c>
      <c r="BA95" s="164">
        <v>45.790050000000001</v>
      </c>
      <c r="BB95" s="164">
        <v>40.020800000000001</v>
      </c>
      <c r="BC95" s="164">
        <v>12.80035</v>
      </c>
      <c r="BD95" s="164">
        <v>4.0649999999999999E-2</v>
      </c>
      <c r="BE95" s="164">
        <v>0.25969999999999999</v>
      </c>
      <c r="BF95" s="164">
        <v>0.1802</v>
      </c>
      <c r="BG95" s="164">
        <v>0.32629999999999998</v>
      </c>
      <c r="BL95" s="164">
        <v>99.418099999999995</v>
      </c>
      <c r="BM95" s="164">
        <v>0.864435688786239</v>
      </c>
      <c r="BO95" s="166" t="s">
        <v>608</v>
      </c>
      <c r="BP95" s="166">
        <v>40</v>
      </c>
      <c r="BQ95" s="166" t="s">
        <v>453</v>
      </c>
      <c r="BR95" s="166">
        <v>18</v>
      </c>
      <c r="BS95" s="166" t="s">
        <v>664</v>
      </c>
      <c r="BT95" s="166" t="s">
        <v>610</v>
      </c>
      <c r="BU95" s="166">
        <v>1.14583333333333E-2</v>
      </c>
      <c r="BV95" s="166">
        <v>8.6844999999999999</v>
      </c>
      <c r="BW95" s="166">
        <v>14</v>
      </c>
      <c r="BX95" s="166" t="s">
        <v>456</v>
      </c>
      <c r="BY95" s="166">
        <v>1</v>
      </c>
      <c r="BZ95" s="166">
        <v>327000</v>
      </c>
      <c r="CA95" s="166">
        <v>27000</v>
      </c>
      <c r="CB95" s="166">
        <v>12.4</v>
      </c>
      <c r="CC95" s="166">
        <v>1</v>
      </c>
      <c r="CD95" s="166">
        <v>4.58</v>
      </c>
      <c r="CE95" s="166">
        <v>0.53</v>
      </c>
      <c r="CF95" s="166">
        <v>0.6</v>
      </c>
      <c r="CG95" s="166">
        <v>0.52</v>
      </c>
      <c r="CH95" s="166">
        <v>2.63</v>
      </c>
      <c r="CI95" s="166">
        <v>0.3</v>
      </c>
      <c r="CJ95" s="166">
        <v>4490</v>
      </c>
      <c r="CK95" s="166">
        <v>210</v>
      </c>
      <c r="CL95" s="166">
        <v>29.3</v>
      </c>
      <c r="CM95" s="166">
        <v>1.9</v>
      </c>
      <c r="CN95" s="166">
        <v>15700</v>
      </c>
      <c r="CO95" s="166">
        <v>1000</v>
      </c>
      <c r="CP95" s="166">
        <v>359</v>
      </c>
      <c r="CQ95" s="166">
        <v>31</v>
      </c>
      <c r="CR95" s="166">
        <v>396</v>
      </c>
      <c r="CS95" s="166">
        <v>53</v>
      </c>
      <c r="CT95" s="166">
        <v>1060</v>
      </c>
      <c r="CU95" s="166">
        <v>130</v>
      </c>
      <c r="CV95" s="166">
        <v>81000</v>
      </c>
      <c r="CW95" s="166">
        <v>11000</v>
      </c>
      <c r="CX95" s="166">
        <v>35.5</v>
      </c>
      <c r="CY95" s="166">
        <v>4.9000000000000004</v>
      </c>
      <c r="CZ95" s="166">
        <v>117</v>
      </c>
      <c r="DA95" s="166">
        <v>12</v>
      </c>
      <c r="DB95" s="166">
        <v>58.3</v>
      </c>
      <c r="DC95" s="166">
        <v>3.6</v>
      </c>
      <c r="DD95" s="166">
        <v>99.9</v>
      </c>
      <c r="DE95" s="166">
        <v>6.4</v>
      </c>
      <c r="DF95" s="166">
        <v>22.4</v>
      </c>
      <c r="DG95" s="166">
        <v>1.6</v>
      </c>
      <c r="DH95" s="166">
        <v>1.89</v>
      </c>
      <c r="DI95" s="166">
        <v>0.53</v>
      </c>
      <c r="DJ95" s="166">
        <v>9.5500000000000007</v>
      </c>
      <c r="DK95" s="166">
        <v>0.77</v>
      </c>
      <c r="DL95" s="166">
        <v>366</v>
      </c>
      <c r="DM95" s="166">
        <v>23</v>
      </c>
      <c r="DN95" s="166">
        <v>26.1</v>
      </c>
      <c r="DO95" s="166">
        <v>2.1</v>
      </c>
      <c r="DP95" s="166">
        <v>147</v>
      </c>
      <c r="DQ95" s="166">
        <v>9.9</v>
      </c>
      <c r="DR95" s="166">
        <v>14.4</v>
      </c>
      <c r="DS95" s="166">
        <v>2</v>
      </c>
      <c r="DT95" s="166">
        <v>0.9</v>
      </c>
      <c r="DU95" s="166">
        <v>0.38</v>
      </c>
      <c r="DX95" s="166">
        <v>0.115</v>
      </c>
      <c r="DY95" s="166">
        <v>3.5999999999999997E-2</v>
      </c>
      <c r="DZ95" s="166">
        <v>1.49</v>
      </c>
      <c r="EA95" s="166">
        <v>0.2</v>
      </c>
      <c r="ED95" s="166">
        <v>0.105</v>
      </c>
      <c r="EE95" s="166">
        <v>2.3E-2</v>
      </c>
      <c r="EF95" s="166">
        <v>122</v>
      </c>
      <c r="EG95" s="166">
        <v>16</v>
      </c>
      <c r="EH95" s="166">
        <v>12.7</v>
      </c>
      <c r="EI95" s="166">
        <v>1.2</v>
      </c>
      <c r="EJ95" s="166">
        <v>32.9</v>
      </c>
      <c r="EK95" s="166">
        <v>2.2999999999999998</v>
      </c>
      <c r="EL95" s="166">
        <v>4.59</v>
      </c>
      <c r="EM95" s="166">
        <v>0.24</v>
      </c>
      <c r="EN95" s="166">
        <v>23.3</v>
      </c>
      <c r="EO95" s="166">
        <v>1.7</v>
      </c>
      <c r="EP95" s="166">
        <v>5.97</v>
      </c>
      <c r="EQ95" s="166">
        <v>0.89</v>
      </c>
      <c r="ER95" s="166">
        <v>2.14</v>
      </c>
      <c r="ES95" s="166">
        <v>0.37</v>
      </c>
      <c r="ET95" s="166">
        <v>6.53</v>
      </c>
      <c r="EU95" s="166">
        <v>0.94</v>
      </c>
      <c r="EV95" s="166">
        <v>0.94</v>
      </c>
      <c r="EW95" s="166">
        <v>0.15</v>
      </c>
      <c r="EX95" s="166">
        <v>5.56</v>
      </c>
      <c r="EY95" s="166">
        <v>0.62</v>
      </c>
      <c r="EZ95" s="166">
        <v>1.07</v>
      </c>
      <c r="FA95" s="166">
        <v>0.15</v>
      </c>
      <c r="FB95" s="166">
        <v>2.5099999999999998</v>
      </c>
      <c r="FC95" s="166">
        <v>0.3</v>
      </c>
      <c r="FD95" s="166">
        <v>0.33600000000000002</v>
      </c>
      <c r="FE95" s="166">
        <v>3.6999999999999998E-2</v>
      </c>
      <c r="FF95" s="166">
        <v>2.25</v>
      </c>
      <c r="FG95" s="166">
        <v>0.3</v>
      </c>
      <c r="FH95" s="166">
        <v>0.22800000000000001</v>
      </c>
      <c r="FI95" s="166">
        <v>6.4000000000000001E-2</v>
      </c>
      <c r="FJ95" s="166">
        <v>3.94</v>
      </c>
      <c r="FK95" s="166">
        <v>0.81</v>
      </c>
      <c r="FL95" s="166">
        <v>0.91700000000000004</v>
      </c>
      <c r="FM95" s="166">
        <v>9.7000000000000003E-2</v>
      </c>
      <c r="FN95" s="166">
        <v>0.19</v>
      </c>
      <c r="FO95" s="166">
        <v>0.11</v>
      </c>
      <c r="FR95" s="166">
        <v>1.2</v>
      </c>
      <c r="FS95" s="166">
        <v>0.14000000000000001</v>
      </c>
      <c r="FV95" s="166">
        <v>0.98</v>
      </c>
      <c r="FW95" s="166">
        <v>0.14000000000000001</v>
      </c>
      <c r="FX95" s="166">
        <v>0.30299999999999999</v>
      </c>
      <c r="FY95" s="166">
        <v>9.2999999999999999E-2</v>
      </c>
      <c r="FZ95">
        <v>9.7287430146862405E-2</v>
      </c>
      <c r="GA95">
        <v>1.48087403531642E-3</v>
      </c>
      <c r="GB95">
        <v>488.68843165442001</v>
      </c>
      <c r="GC95">
        <v>1</v>
      </c>
      <c r="GD95">
        <v>803.40378163986702</v>
      </c>
      <c r="GE95">
        <v>184.81307960749001</v>
      </c>
      <c r="GF95">
        <v>908.26777047940595</v>
      </c>
      <c r="GG95">
        <v>1492.3760954832801</v>
      </c>
      <c r="GH95">
        <v>5.09</v>
      </c>
      <c r="GI95">
        <v>172.2</v>
      </c>
      <c r="GM95">
        <f t="shared" si="37"/>
        <v>0.87342709104367133</v>
      </c>
      <c r="GN95">
        <f t="shared" si="38"/>
        <v>0.85258760337624684</v>
      </c>
      <c r="GO95" s="309">
        <v>2.6708228193329728</v>
      </c>
      <c r="GP95" s="311">
        <v>4.3414372462632342E-2</v>
      </c>
      <c r="GQ95" s="310">
        <f t="shared" si="39"/>
        <v>1.6255055239296969E-2</v>
      </c>
    </row>
    <row r="96" spans="1:199" x14ac:dyDescent="0.35">
      <c r="A96" s="162" t="s">
        <v>665</v>
      </c>
      <c r="B96" s="162" t="s">
        <v>546</v>
      </c>
      <c r="D96" s="154">
        <v>2.6162999999999998</v>
      </c>
      <c r="E96" s="154">
        <v>13.6182</v>
      </c>
      <c r="F96" s="154">
        <v>0.32029999999999997</v>
      </c>
      <c r="G96" s="154">
        <v>12.4739</v>
      </c>
      <c r="H96" s="154">
        <v>0.52470000000000006</v>
      </c>
      <c r="I96" s="154">
        <v>2.8763000000000001</v>
      </c>
      <c r="J96" s="154">
        <v>52.222200000000001</v>
      </c>
      <c r="K96" s="154">
        <v>6.5122999999999998</v>
      </c>
      <c r="L96" s="154">
        <v>6.7678000000000003</v>
      </c>
      <c r="M96" s="154">
        <v>0.126</v>
      </c>
      <c r="N96" s="154">
        <v>797.24552400000005</v>
      </c>
      <c r="O96" s="154">
        <v>152</v>
      </c>
      <c r="P96" s="154">
        <v>0.212062176695238</v>
      </c>
      <c r="Q96" s="154">
        <v>915.87980456149501</v>
      </c>
      <c r="R96" s="154">
        <v>425.04669115800198</v>
      </c>
      <c r="T96" s="155">
        <v>28</v>
      </c>
      <c r="U96" s="155">
        <v>2.0379999999999998</v>
      </c>
      <c r="V96" s="155">
        <v>10.609</v>
      </c>
      <c r="W96" s="155">
        <v>0.25</v>
      </c>
      <c r="X96" s="155">
        <v>9.8629999999999995</v>
      </c>
      <c r="Y96" s="155">
        <v>0.40899999999999997</v>
      </c>
      <c r="Z96" s="155">
        <v>2.2410000000000001</v>
      </c>
      <c r="AA96" s="155">
        <v>49.451999999999998</v>
      </c>
      <c r="AB96" s="155">
        <v>13.291</v>
      </c>
      <c r="AC96" s="155">
        <v>11.337999999999999</v>
      </c>
      <c r="AD96" s="155">
        <v>0.16900000000000001</v>
      </c>
      <c r="AE96" s="155">
        <f t="shared" si="33"/>
        <v>622.848065625</v>
      </c>
      <c r="AF96" s="155">
        <f t="shared" si="34"/>
        <v>118.75</v>
      </c>
      <c r="AG96" s="155">
        <f t="shared" si="35"/>
        <v>0.78125</v>
      </c>
      <c r="AI96" s="157" t="str">
        <f t="shared" si="20"/>
        <v>LL8_302</v>
      </c>
      <c r="AJ96" s="157">
        <f t="shared" si="21"/>
        <v>49.451999999999998</v>
      </c>
      <c r="AK96" s="157">
        <f t="shared" si="22"/>
        <v>2.2410000000000001</v>
      </c>
      <c r="AL96" s="157">
        <f t="shared" si="23"/>
        <v>10.609</v>
      </c>
      <c r="AM96" s="157">
        <f t="shared" si="24"/>
        <v>9.6372999999999998</v>
      </c>
      <c r="AN96" s="157">
        <f t="shared" si="25"/>
        <v>1.8896664776999998</v>
      </c>
      <c r="AO96" s="157">
        <f t="shared" si="26"/>
        <v>0.16900000000000001</v>
      </c>
      <c r="AP96" s="157">
        <f t="shared" si="27"/>
        <v>13.291</v>
      </c>
      <c r="AQ96" s="157">
        <f t="shared" si="28"/>
        <v>9.8629999999999995</v>
      </c>
      <c r="AR96" s="157">
        <f t="shared" si="29"/>
        <v>2.0379999999999998</v>
      </c>
      <c r="AS96" s="157">
        <f t="shared" si="30"/>
        <v>0.40899999999999997</v>
      </c>
      <c r="AT96" s="157">
        <f t="shared" si="31"/>
        <v>0.25</v>
      </c>
      <c r="AU96" s="157">
        <v>0.5</v>
      </c>
      <c r="AV96" s="157">
        <f t="shared" si="36"/>
        <v>7.155310973136679E-2</v>
      </c>
      <c r="AW96" s="157">
        <f t="shared" si="32"/>
        <v>1281.1491000000001</v>
      </c>
      <c r="AX96" s="157">
        <v>850</v>
      </c>
      <c r="AY96" s="157">
        <v>7.0245823812481387E-2</v>
      </c>
      <c r="BA96" s="164">
        <v>48.310250000000003</v>
      </c>
      <c r="BB96" s="164">
        <v>41.107199999999999</v>
      </c>
      <c r="BC96" s="164">
        <v>11.065200000000001</v>
      </c>
      <c r="BD96" s="164">
        <v>4.7600000000000003E-2</v>
      </c>
      <c r="BE96" s="164">
        <v>0.23930000000000001</v>
      </c>
      <c r="BF96" s="164">
        <v>0.13535</v>
      </c>
      <c r="BG96" s="164">
        <v>0.38924999999999998</v>
      </c>
      <c r="BL96" s="164">
        <v>101.2941</v>
      </c>
      <c r="BM96" s="164">
        <v>0.88613695639608703</v>
      </c>
      <c r="BO96" s="166" t="s">
        <v>608</v>
      </c>
      <c r="BP96" s="166">
        <v>40</v>
      </c>
      <c r="BQ96" s="166" t="s">
        <v>453</v>
      </c>
      <c r="BR96" s="166">
        <v>19</v>
      </c>
      <c r="BS96" s="166" t="s">
        <v>666</v>
      </c>
      <c r="BT96" s="166" t="s">
        <v>610</v>
      </c>
      <c r="BU96" s="166">
        <v>1.28993055555556E-2</v>
      </c>
      <c r="BV96" s="166">
        <v>22.324000000000002</v>
      </c>
      <c r="BW96" s="166">
        <v>34</v>
      </c>
      <c r="BX96" s="166" t="s">
        <v>456</v>
      </c>
      <c r="BY96" s="166">
        <v>1</v>
      </c>
      <c r="BZ96" s="166">
        <v>288000</v>
      </c>
      <c r="CA96" s="166">
        <v>20000</v>
      </c>
      <c r="CB96" s="166">
        <v>12.5</v>
      </c>
      <c r="CC96" s="166">
        <v>1</v>
      </c>
      <c r="CD96" s="166">
        <v>4.41</v>
      </c>
      <c r="CE96" s="166">
        <v>0.46</v>
      </c>
      <c r="CF96" s="166">
        <v>1</v>
      </c>
      <c r="CG96" s="166">
        <v>0.39</v>
      </c>
      <c r="CH96" s="166">
        <v>2.69</v>
      </c>
      <c r="CI96" s="166">
        <v>0.21</v>
      </c>
      <c r="CJ96" s="166">
        <v>4720</v>
      </c>
      <c r="CK96" s="166">
        <v>140</v>
      </c>
      <c r="CL96" s="166">
        <v>28.2</v>
      </c>
      <c r="CM96" s="166">
        <v>1.2</v>
      </c>
      <c r="CN96" s="166">
        <v>15320</v>
      </c>
      <c r="CO96" s="166">
        <v>480</v>
      </c>
      <c r="CP96" s="166">
        <v>315</v>
      </c>
      <c r="CQ96" s="166">
        <v>16</v>
      </c>
      <c r="CR96" s="166">
        <v>365</v>
      </c>
      <c r="CS96" s="166">
        <v>29</v>
      </c>
      <c r="CT96" s="166">
        <v>892</v>
      </c>
      <c r="CU96" s="166">
        <v>69</v>
      </c>
      <c r="CV96" s="166">
        <v>67900</v>
      </c>
      <c r="CW96" s="166">
        <v>5700</v>
      </c>
      <c r="CX96" s="166">
        <v>35.299999999999997</v>
      </c>
      <c r="CY96" s="166">
        <v>2.9</v>
      </c>
      <c r="CZ96" s="166">
        <v>121.5</v>
      </c>
      <c r="DA96" s="166">
        <v>8.4</v>
      </c>
      <c r="DB96" s="166">
        <v>50.1</v>
      </c>
      <c r="DC96" s="166">
        <v>3.6</v>
      </c>
      <c r="DD96" s="166">
        <v>79.3</v>
      </c>
      <c r="DE96" s="166">
        <v>5</v>
      </c>
      <c r="DF96" s="166">
        <v>23.8</v>
      </c>
      <c r="DG96" s="166">
        <v>1.1000000000000001</v>
      </c>
      <c r="DH96" s="166">
        <v>2.08</v>
      </c>
      <c r="DI96" s="166">
        <v>0.34</v>
      </c>
      <c r="DJ96" s="166">
        <v>10.78</v>
      </c>
      <c r="DK96" s="166">
        <v>0.43</v>
      </c>
      <c r="DL96" s="166">
        <v>401</v>
      </c>
      <c r="DM96" s="166">
        <v>14</v>
      </c>
      <c r="DN96" s="166">
        <v>25.2</v>
      </c>
      <c r="DO96" s="166">
        <v>1.2</v>
      </c>
      <c r="DP96" s="166">
        <v>149.69999999999999</v>
      </c>
      <c r="DQ96" s="166">
        <v>8.1</v>
      </c>
      <c r="DR96" s="166">
        <v>17</v>
      </c>
      <c r="DS96" s="166">
        <v>1.3</v>
      </c>
      <c r="DT96" s="166">
        <v>0.94</v>
      </c>
      <c r="DU96" s="166">
        <v>0.24</v>
      </c>
      <c r="DV96" s="166">
        <v>0.2</v>
      </c>
      <c r="DW96" s="166">
        <v>0.14000000000000001</v>
      </c>
      <c r="DX96" s="166">
        <v>7.8E-2</v>
      </c>
      <c r="DY96" s="166">
        <v>2.3E-2</v>
      </c>
      <c r="DZ96" s="166">
        <v>1.8</v>
      </c>
      <c r="EA96" s="166">
        <v>0.22</v>
      </c>
      <c r="ED96" s="166">
        <v>0.127</v>
      </c>
      <c r="EE96" s="166">
        <v>2.4E-2</v>
      </c>
      <c r="EF96" s="166">
        <v>137</v>
      </c>
      <c r="EG96" s="166">
        <v>12</v>
      </c>
      <c r="EH96" s="166">
        <v>14.4</v>
      </c>
      <c r="EI96" s="166">
        <v>1.1000000000000001</v>
      </c>
      <c r="EJ96" s="166">
        <v>34.799999999999997</v>
      </c>
      <c r="EK96" s="166">
        <v>2.2000000000000002</v>
      </c>
      <c r="EL96" s="166">
        <v>4.87</v>
      </c>
      <c r="EM96" s="166">
        <v>0.25</v>
      </c>
      <c r="EN96" s="166">
        <v>22.8</v>
      </c>
      <c r="EO96" s="166">
        <v>1.1000000000000001</v>
      </c>
      <c r="EP96" s="166">
        <v>5.51</v>
      </c>
      <c r="EQ96" s="166">
        <v>0.56000000000000005</v>
      </c>
      <c r="ER96" s="166">
        <v>1.77</v>
      </c>
      <c r="ES96" s="166">
        <v>0.16</v>
      </c>
      <c r="ET96" s="166">
        <v>5.79</v>
      </c>
      <c r="EU96" s="166">
        <v>0.74</v>
      </c>
      <c r="EV96" s="166">
        <v>0.88</v>
      </c>
      <c r="EW96" s="166">
        <v>0.11</v>
      </c>
      <c r="EX96" s="166">
        <v>5.2</v>
      </c>
      <c r="EY96" s="166">
        <v>0.48</v>
      </c>
      <c r="EZ96" s="166">
        <v>0.95</v>
      </c>
      <c r="FA96" s="166">
        <v>9.2999999999999999E-2</v>
      </c>
      <c r="FB96" s="166">
        <v>2.5499999999999998</v>
      </c>
      <c r="FC96" s="166">
        <v>0.21</v>
      </c>
      <c r="FD96" s="166">
        <v>0.32</v>
      </c>
      <c r="FE96" s="166">
        <v>0.05</v>
      </c>
      <c r="FF96" s="166">
        <v>2.04</v>
      </c>
      <c r="FG96" s="166">
        <v>0.28000000000000003</v>
      </c>
      <c r="FH96" s="166">
        <v>0.307</v>
      </c>
      <c r="FI96" s="166">
        <v>5.7000000000000002E-2</v>
      </c>
      <c r="FJ96" s="166">
        <v>3.98</v>
      </c>
      <c r="FK96" s="166">
        <v>0.44</v>
      </c>
      <c r="FL96" s="166">
        <v>1.05</v>
      </c>
      <c r="FM96" s="166">
        <v>0.12</v>
      </c>
      <c r="FN96" s="166">
        <v>0.159</v>
      </c>
      <c r="FO96" s="166">
        <v>4.4999999999999998E-2</v>
      </c>
      <c r="FP96" s="166">
        <v>0.03</v>
      </c>
      <c r="FQ96" s="166">
        <v>1.2999999999999999E-2</v>
      </c>
      <c r="FR96" s="166">
        <v>1.03</v>
      </c>
      <c r="FS96" s="166">
        <v>0.13</v>
      </c>
      <c r="FT96" s="166">
        <v>8.8000000000000005E-3</v>
      </c>
      <c r="FU96" s="166">
        <v>8.8000000000000005E-3</v>
      </c>
      <c r="FV96" s="166">
        <v>1.1399999999999999</v>
      </c>
      <c r="FW96" s="166">
        <v>0.13</v>
      </c>
      <c r="FX96" s="166">
        <v>0.41099999999999998</v>
      </c>
      <c r="FY96" s="166">
        <v>7.2999999999999995E-2</v>
      </c>
      <c r="GF96">
        <v>820.07976342394102</v>
      </c>
      <c r="GG96">
        <v>1682.8786778082999</v>
      </c>
      <c r="GH96">
        <v>4.53</v>
      </c>
      <c r="GI96">
        <v>153.30000000000001</v>
      </c>
      <c r="GM96">
        <f t="shared" si="37"/>
        <v>0.77949304364398686</v>
      </c>
      <c r="GN96">
        <f t="shared" si="38"/>
        <v>0.78125</v>
      </c>
      <c r="GO96" s="309">
        <v>2.6424787382958259</v>
      </c>
      <c r="GP96" s="311">
        <v>4.2891237319284597E-2</v>
      </c>
      <c r="GQ96" s="310">
        <f t="shared" si="39"/>
        <v>1.6231440842905627E-2</v>
      </c>
    </row>
    <row r="97" spans="1:199" x14ac:dyDescent="0.35">
      <c r="A97" s="162" t="s">
        <v>667</v>
      </c>
      <c r="B97" s="162" t="s">
        <v>546</v>
      </c>
      <c r="D97" s="154">
        <v>2.7119</v>
      </c>
      <c r="E97" s="154">
        <v>14.4232</v>
      </c>
      <c r="F97" s="154">
        <v>0.2762</v>
      </c>
      <c r="G97" s="154">
        <v>12.218999999999999</v>
      </c>
      <c r="H97" s="154">
        <v>0.46550000000000002</v>
      </c>
      <c r="I97" s="154">
        <v>2.6072000000000002</v>
      </c>
      <c r="J97" s="154">
        <v>51.976700000000001</v>
      </c>
      <c r="K97" s="154">
        <v>6.1242999999999999</v>
      </c>
      <c r="L97" s="154">
        <v>6.7103000000000002</v>
      </c>
      <c r="M97" s="154">
        <v>9.3700000000000006E-2</v>
      </c>
      <c r="N97" s="154">
        <v>733.18561999999997</v>
      </c>
      <c r="O97" s="154">
        <v>122</v>
      </c>
      <c r="P97" s="154">
        <v>0.23256545918449001</v>
      </c>
      <c r="Q97" s="154">
        <v>674.29926702526996</v>
      </c>
      <c r="R97" s="154">
        <v>399.89579489934198</v>
      </c>
      <c r="T97" s="155">
        <v>27.38</v>
      </c>
      <c r="U97" s="155">
        <v>2.133</v>
      </c>
      <c r="V97" s="155">
        <v>11.345000000000001</v>
      </c>
      <c r="W97" s="155">
        <v>0.217</v>
      </c>
      <c r="X97" s="155">
        <v>9.7560000000000002</v>
      </c>
      <c r="Y97" s="155">
        <v>0.36599999999999999</v>
      </c>
      <c r="Z97" s="155">
        <v>2.0510000000000002</v>
      </c>
      <c r="AA97" s="155">
        <v>49.484000000000002</v>
      </c>
      <c r="AB97" s="155">
        <v>12.815</v>
      </c>
      <c r="AC97" s="155">
        <v>11.331</v>
      </c>
      <c r="AD97" s="155">
        <v>0.14699999999999999</v>
      </c>
      <c r="AE97" s="155">
        <f t="shared" si="33"/>
        <v>575.58927618150415</v>
      </c>
      <c r="AF97" s="155">
        <f t="shared" si="34"/>
        <v>95.77641701994034</v>
      </c>
      <c r="AG97" s="155">
        <f t="shared" si="35"/>
        <v>0.78505259852410114</v>
      </c>
      <c r="AI97" s="157" t="str">
        <f t="shared" si="20"/>
        <v>LL8_611</v>
      </c>
      <c r="AJ97" s="157">
        <f t="shared" si="21"/>
        <v>49.484000000000002</v>
      </c>
      <c r="AK97" s="157">
        <f t="shared" si="22"/>
        <v>2.0510000000000002</v>
      </c>
      <c r="AL97" s="157">
        <f t="shared" si="23"/>
        <v>11.345000000000001</v>
      </c>
      <c r="AM97" s="157">
        <f t="shared" si="24"/>
        <v>9.6313499999999994</v>
      </c>
      <c r="AN97" s="157">
        <f t="shared" si="25"/>
        <v>1.8884998111499998</v>
      </c>
      <c r="AO97" s="157">
        <f t="shared" si="26"/>
        <v>0.14699999999999999</v>
      </c>
      <c r="AP97" s="157">
        <f t="shared" si="27"/>
        <v>12.815</v>
      </c>
      <c r="AQ97" s="157">
        <f t="shared" si="28"/>
        <v>9.7560000000000002</v>
      </c>
      <c r="AR97" s="157">
        <f t="shared" si="29"/>
        <v>2.133</v>
      </c>
      <c r="AS97" s="157">
        <f t="shared" si="30"/>
        <v>0.36599999999999999</v>
      </c>
      <c r="AT97" s="157">
        <f t="shared" si="31"/>
        <v>0.217</v>
      </c>
      <c r="AU97" s="157">
        <v>0.5</v>
      </c>
      <c r="AV97" s="157">
        <f t="shared" si="36"/>
        <v>5.2936039176108486E-2</v>
      </c>
      <c r="AW97" s="157">
        <f t="shared" si="32"/>
        <v>1271.5815</v>
      </c>
      <c r="AX97" s="157">
        <v>660</v>
      </c>
      <c r="AY97" s="157">
        <v>8.6563831525840657E-2</v>
      </c>
      <c r="BA97" s="164">
        <v>47.343800000000002</v>
      </c>
      <c r="BB97" s="164">
        <v>40.097949999999997</v>
      </c>
      <c r="BC97" s="164">
        <v>11.2982</v>
      </c>
      <c r="BD97" s="164">
        <v>5.2650000000000002E-2</v>
      </c>
      <c r="BE97" s="164">
        <v>0.23624999999999999</v>
      </c>
      <c r="BF97" s="164">
        <v>0.14430000000000001</v>
      </c>
      <c r="BG97" s="164">
        <v>0.39145000000000002</v>
      </c>
      <c r="BL97" s="164">
        <v>99.564449999999994</v>
      </c>
      <c r="BM97" s="164">
        <v>0.88192936366249597</v>
      </c>
      <c r="BO97" s="166" t="s">
        <v>608</v>
      </c>
      <c r="BP97" s="166">
        <v>40</v>
      </c>
      <c r="BQ97" s="166" t="s">
        <v>453</v>
      </c>
      <c r="BR97" s="166">
        <v>20</v>
      </c>
      <c r="BS97" s="166" t="s">
        <v>668</v>
      </c>
      <c r="BT97" s="166" t="s">
        <v>610</v>
      </c>
      <c r="BU97" s="166">
        <v>1.42893518518519E-2</v>
      </c>
      <c r="BV97" s="166">
        <v>23.058</v>
      </c>
      <c r="BW97" s="166">
        <v>36</v>
      </c>
      <c r="BX97" s="166" t="s">
        <v>456</v>
      </c>
      <c r="BY97" s="166">
        <v>1</v>
      </c>
      <c r="BZ97" s="166">
        <v>282000</v>
      </c>
      <c r="CA97" s="166">
        <v>13000</v>
      </c>
      <c r="CB97" s="166">
        <v>12.2</v>
      </c>
      <c r="CC97" s="166">
        <v>1</v>
      </c>
      <c r="CD97" s="166">
        <v>4.28</v>
      </c>
      <c r="CE97" s="166">
        <v>0.32</v>
      </c>
      <c r="CF97" s="166">
        <v>1.1200000000000001</v>
      </c>
      <c r="CG97" s="166">
        <v>0.4</v>
      </c>
      <c r="CH97" s="166">
        <v>2.84</v>
      </c>
      <c r="CI97" s="166">
        <v>0.13</v>
      </c>
      <c r="CJ97" s="166">
        <v>4080</v>
      </c>
      <c r="CK97" s="166">
        <v>130</v>
      </c>
      <c r="CL97" s="166">
        <v>24.48</v>
      </c>
      <c r="CM97" s="166">
        <v>0.68</v>
      </c>
      <c r="CN97" s="166">
        <v>14620</v>
      </c>
      <c r="CO97" s="166">
        <v>520</v>
      </c>
      <c r="CP97" s="166">
        <v>293</v>
      </c>
      <c r="CQ97" s="166">
        <v>11</v>
      </c>
      <c r="CR97" s="166">
        <v>361</v>
      </c>
      <c r="CS97" s="166">
        <v>17</v>
      </c>
      <c r="CT97" s="166">
        <v>863</v>
      </c>
      <c r="CU97" s="166">
        <v>39</v>
      </c>
      <c r="CV97" s="166">
        <v>66200</v>
      </c>
      <c r="CW97" s="166">
        <v>2800</v>
      </c>
      <c r="CX97" s="166">
        <v>32</v>
      </c>
      <c r="CY97" s="166">
        <v>1.6</v>
      </c>
      <c r="CZ97" s="166">
        <v>107.7</v>
      </c>
      <c r="DA97" s="166">
        <v>4</v>
      </c>
      <c r="DB97" s="166">
        <v>68.400000000000006</v>
      </c>
      <c r="DC97" s="166">
        <v>3.2</v>
      </c>
      <c r="DD97" s="166">
        <v>87.5</v>
      </c>
      <c r="DE97" s="166">
        <v>3.7</v>
      </c>
      <c r="DF97" s="166">
        <v>23</v>
      </c>
      <c r="DG97" s="166">
        <v>1</v>
      </c>
      <c r="DH97" s="166">
        <v>1.8</v>
      </c>
      <c r="DI97" s="166">
        <v>0.37</v>
      </c>
      <c r="DJ97" s="166">
        <v>9.11</v>
      </c>
      <c r="DK97" s="166">
        <v>0.44</v>
      </c>
      <c r="DL97" s="166">
        <v>328</v>
      </c>
      <c r="DM97" s="166">
        <v>10</v>
      </c>
      <c r="DN97" s="166">
        <v>25.6</v>
      </c>
      <c r="DO97" s="166">
        <v>1</v>
      </c>
      <c r="DP97" s="166">
        <v>132.19999999999999</v>
      </c>
      <c r="DQ97" s="166">
        <v>5.6</v>
      </c>
      <c r="DR97" s="166">
        <v>13.11</v>
      </c>
      <c r="DS97" s="166">
        <v>0.64</v>
      </c>
      <c r="DT97" s="166">
        <v>0.78</v>
      </c>
      <c r="DU97" s="166">
        <v>0.2</v>
      </c>
      <c r="DV97" s="166">
        <v>0.15</v>
      </c>
      <c r="DW97" s="166">
        <v>0.12</v>
      </c>
      <c r="DX97" s="166">
        <v>8.8999999999999996E-2</v>
      </c>
      <c r="DY97" s="166">
        <v>2.5999999999999999E-2</v>
      </c>
      <c r="DZ97" s="166">
        <v>1.31</v>
      </c>
      <c r="EA97" s="166">
        <v>0.12</v>
      </c>
      <c r="EB97" s="166">
        <v>0.04</v>
      </c>
      <c r="EC97" s="166">
        <v>2.3E-2</v>
      </c>
      <c r="ED97" s="166">
        <v>8.3000000000000004E-2</v>
      </c>
      <c r="EE97" s="166">
        <v>1.9E-2</v>
      </c>
      <c r="EF97" s="166">
        <v>101.8</v>
      </c>
      <c r="EG97" s="166">
        <v>4.5</v>
      </c>
      <c r="EH97" s="166">
        <v>10.68</v>
      </c>
      <c r="EI97" s="166">
        <v>0.49</v>
      </c>
      <c r="EJ97" s="166">
        <v>27.97</v>
      </c>
      <c r="EK97" s="166">
        <v>0.86</v>
      </c>
      <c r="EL97" s="166">
        <v>4.03</v>
      </c>
      <c r="EM97" s="166">
        <v>0.18</v>
      </c>
      <c r="EN97" s="166">
        <v>18.8</v>
      </c>
      <c r="EO97" s="166">
        <v>1.1000000000000001</v>
      </c>
      <c r="EP97" s="166">
        <v>5.18</v>
      </c>
      <c r="EQ97" s="166">
        <v>0.35</v>
      </c>
      <c r="ER97" s="166">
        <v>1.92</v>
      </c>
      <c r="ES97" s="166">
        <v>0.16</v>
      </c>
      <c r="ET97" s="166">
        <v>6.18</v>
      </c>
      <c r="EU97" s="166">
        <v>0.6</v>
      </c>
      <c r="EV97" s="166">
        <v>0.92</v>
      </c>
      <c r="EW97" s="166">
        <v>0.1</v>
      </c>
      <c r="EX97" s="166">
        <v>5.27</v>
      </c>
      <c r="EY97" s="166">
        <v>0.32</v>
      </c>
      <c r="EZ97" s="166">
        <v>1.109</v>
      </c>
      <c r="FA97" s="166">
        <v>8.6999999999999994E-2</v>
      </c>
      <c r="FB97" s="166">
        <v>2.75</v>
      </c>
      <c r="FC97" s="166">
        <v>0.23</v>
      </c>
      <c r="FD97" s="166">
        <v>0.35799999999999998</v>
      </c>
      <c r="FE97" s="166">
        <v>4.5999999999999999E-2</v>
      </c>
      <c r="FF97" s="166">
        <v>2</v>
      </c>
      <c r="FG97" s="166">
        <v>0.26</v>
      </c>
      <c r="FH97" s="166">
        <v>0.252</v>
      </c>
      <c r="FI97" s="166">
        <v>4.3999999999999997E-2</v>
      </c>
      <c r="FJ97" s="166">
        <v>3.14</v>
      </c>
      <c r="FK97" s="166">
        <v>0.4</v>
      </c>
      <c r="FL97" s="166">
        <v>0.81</v>
      </c>
      <c r="FM97" s="166">
        <v>7.2999999999999995E-2</v>
      </c>
      <c r="FN97" s="166">
        <v>0.11700000000000001</v>
      </c>
      <c r="FO97" s="166">
        <v>4.5999999999999999E-2</v>
      </c>
      <c r="FP97" s="166">
        <v>1.55E-2</v>
      </c>
      <c r="FQ97" s="166">
        <v>9.1999999999999998E-3</v>
      </c>
      <c r="FR97" s="166">
        <v>0.98</v>
      </c>
      <c r="FS97" s="166">
        <v>0.1</v>
      </c>
      <c r="FV97" s="166">
        <v>0.8</v>
      </c>
      <c r="FW97" s="166">
        <v>7.0000000000000007E-2</v>
      </c>
      <c r="FX97" s="166">
        <v>0.25</v>
      </c>
      <c r="FY97" s="166">
        <v>4.2999999999999997E-2</v>
      </c>
      <c r="GF97">
        <v>759.53119347482698</v>
      </c>
      <c r="GG97">
        <v>1588.42967539448</v>
      </c>
      <c r="GH97">
        <v>4.54</v>
      </c>
      <c r="GI97">
        <v>158.30000000000001</v>
      </c>
      <c r="GM97">
        <f t="shared" si="37"/>
        <v>0.78625134264231999</v>
      </c>
      <c r="GN97">
        <f t="shared" si="38"/>
        <v>0.78505259852410114</v>
      </c>
      <c r="GO97" s="309">
        <v>2.6352858542224422</v>
      </c>
      <c r="GP97" s="311">
        <v>4.2220831971397393E-2</v>
      </c>
      <c r="GQ97" s="310">
        <f t="shared" si="39"/>
        <v>1.6021348084022148E-2</v>
      </c>
    </row>
    <row r="98" spans="1:199" x14ac:dyDescent="0.35">
      <c r="A98" s="162" t="s">
        <v>669</v>
      </c>
      <c r="B98" s="162" t="s">
        <v>546</v>
      </c>
      <c r="D98" s="154">
        <v>2.6463999999999999</v>
      </c>
      <c r="E98" s="154">
        <v>14.815300000000001</v>
      </c>
      <c r="F98" s="154">
        <v>0.25169999999999998</v>
      </c>
      <c r="G98" s="154">
        <v>11.9842</v>
      </c>
      <c r="H98" s="154">
        <v>0.43149999999999999</v>
      </c>
      <c r="I98" s="154">
        <v>2.6183999999999998</v>
      </c>
      <c r="J98" s="154">
        <v>51.372599999999998</v>
      </c>
      <c r="K98" s="154">
        <v>5.7488999999999999</v>
      </c>
      <c r="L98" s="154">
        <v>6.5467000000000004</v>
      </c>
      <c r="M98" s="154">
        <v>7.1999999999999995E-2</v>
      </c>
      <c r="N98" s="154">
        <v>765.71604000000002</v>
      </c>
      <c r="O98" s="154">
        <v>120</v>
      </c>
      <c r="P98" s="154">
        <v>0.23385440744771399</v>
      </c>
      <c r="Q98" s="154">
        <v>616.80853431444905</v>
      </c>
      <c r="R98" s="154">
        <v>251.73761278890299</v>
      </c>
      <c r="T98" s="155">
        <v>28.15</v>
      </c>
      <c r="U98" s="155">
        <v>2.093</v>
      </c>
      <c r="V98" s="155">
        <v>11.715</v>
      </c>
      <c r="W98" s="155">
        <v>0.19900000000000001</v>
      </c>
      <c r="X98" s="155">
        <v>9.6259999999999994</v>
      </c>
      <c r="Y98" s="155">
        <v>0.34100000000000003</v>
      </c>
      <c r="Z98" s="155">
        <v>2.0710000000000002</v>
      </c>
      <c r="AA98" s="155">
        <v>49.406999999999996</v>
      </c>
      <c r="AB98" s="155">
        <v>12.725</v>
      </c>
      <c r="AC98" s="155">
        <v>11.336</v>
      </c>
      <c r="AD98" s="155">
        <v>0.13300000000000001</v>
      </c>
      <c r="AE98" s="155">
        <f t="shared" si="33"/>
        <v>597.51544284042143</v>
      </c>
      <c r="AF98" s="155">
        <f t="shared" si="34"/>
        <v>93.640265314085056</v>
      </c>
      <c r="AG98" s="155">
        <f t="shared" si="35"/>
        <v>0.78033554428404217</v>
      </c>
      <c r="AI98" s="157" t="str">
        <f t="shared" si="20"/>
        <v>LL8_616_a</v>
      </c>
      <c r="AJ98" s="157">
        <f t="shared" si="21"/>
        <v>49.406999999999996</v>
      </c>
      <c r="AK98" s="157">
        <f t="shared" si="22"/>
        <v>2.0710000000000002</v>
      </c>
      <c r="AL98" s="157">
        <f t="shared" si="23"/>
        <v>11.715</v>
      </c>
      <c r="AM98" s="157">
        <f t="shared" si="24"/>
        <v>9.6356000000000002</v>
      </c>
      <c r="AN98" s="157">
        <f t="shared" si="25"/>
        <v>1.8893331443999999</v>
      </c>
      <c r="AO98" s="157">
        <f t="shared" si="26"/>
        <v>0.13300000000000001</v>
      </c>
      <c r="AP98" s="157">
        <f t="shared" si="27"/>
        <v>12.725</v>
      </c>
      <c r="AQ98" s="157">
        <f t="shared" si="28"/>
        <v>9.6259999999999994</v>
      </c>
      <c r="AR98" s="157">
        <f t="shared" si="29"/>
        <v>2.093</v>
      </c>
      <c r="AS98" s="157">
        <f t="shared" si="30"/>
        <v>0.34100000000000003</v>
      </c>
      <c r="AT98" s="157">
        <f t="shared" si="31"/>
        <v>0.19900000000000001</v>
      </c>
      <c r="AU98" s="157">
        <v>0.5</v>
      </c>
      <c r="AV98" s="157">
        <f t="shared" si="36"/>
        <v>4.8131762334330787E-2</v>
      </c>
      <c r="AW98" s="157">
        <f t="shared" si="32"/>
        <v>1269.7725</v>
      </c>
      <c r="AX98" s="157">
        <v>610</v>
      </c>
      <c r="AY98" s="157">
        <v>9.3322111316225489E-2</v>
      </c>
      <c r="BA98" s="164">
        <v>46.739249999999998</v>
      </c>
      <c r="BB98" s="164">
        <v>39.768149999999999</v>
      </c>
      <c r="BC98" s="164">
        <v>11.28725</v>
      </c>
      <c r="BD98" s="164">
        <v>4.9500000000000002E-2</v>
      </c>
      <c r="BE98" s="164">
        <v>0.22</v>
      </c>
      <c r="BF98" s="164">
        <v>0.14524999999999999</v>
      </c>
      <c r="BG98" s="164">
        <v>0.37069999999999997</v>
      </c>
      <c r="BL98" s="164">
        <v>98.580150000000003</v>
      </c>
      <c r="BM98" s="164">
        <v>0.88068647226854602</v>
      </c>
      <c r="BO98" s="166" t="s">
        <v>613</v>
      </c>
      <c r="BP98" s="166">
        <v>40</v>
      </c>
      <c r="BQ98" s="166" t="s">
        <v>453</v>
      </c>
      <c r="BR98" s="166">
        <v>30</v>
      </c>
      <c r="BS98" s="166" t="s">
        <v>670</v>
      </c>
      <c r="BT98" s="166" t="s">
        <v>610</v>
      </c>
      <c r="BU98" s="166">
        <v>2.1782407407407401E-3</v>
      </c>
      <c r="BV98" s="166">
        <v>23.042999999999999</v>
      </c>
      <c r="BW98" s="166">
        <v>36</v>
      </c>
      <c r="BX98" s="166" t="s">
        <v>456</v>
      </c>
      <c r="BY98" s="166">
        <v>1</v>
      </c>
      <c r="BZ98" s="166">
        <v>429000</v>
      </c>
      <c r="CA98" s="166">
        <v>16000</v>
      </c>
      <c r="CB98" s="166">
        <v>12</v>
      </c>
      <c r="CC98" s="166">
        <v>1</v>
      </c>
      <c r="CD98" s="166">
        <v>4.7300000000000004</v>
      </c>
      <c r="CE98" s="166">
        <v>0.25</v>
      </c>
      <c r="CF98" s="166">
        <v>0.79</v>
      </c>
      <c r="CG98" s="166">
        <v>0.26</v>
      </c>
      <c r="CH98" s="166">
        <v>2.58</v>
      </c>
      <c r="CI98" s="166">
        <v>0.11</v>
      </c>
      <c r="CJ98" s="166">
        <v>3746</v>
      </c>
      <c r="CK98" s="166">
        <v>88</v>
      </c>
      <c r="CL98" s="166">
        <v>27.14</v>
      </c>
      <c r="CM98" s="166">
        <v>0.78</v>
      </c>
      <c r="CN98" s="166">
        <v>15310</v>
      </c>
      <c r="CO98" s="166">
        <v>360</v>
      </c>
      <c r="CP98" s="166">
        <v>296.10000000000002</v>
      </c>
      <c r="CQ98" s="166">
        <v>8.6</v>
      </c>
      <c r="CR98" s="166">
        <v>333</v>
      </c>
      <c r="CS98" s="166">
        <v>13</v>
      </c>
      <c r="CT98" s="166">
        <v>896</v>
      </c>
      <c r="CU98" s="166">
        <v>37</v>
      </c>
      <c r="CV98" s="166">
        <v>64900</v>
      </c>
      <c r="CW98" s="166">
        <v>2600</v>
      </c>
      <c r="CX98" s="166">
        <v>31.3</v>
      </c>
      <c r="CY98" s="166">
        <v>1.5</v>
      </c>
      <c r="CZ98" s="166">
        <v>105.1</v>
      </c>
      <c r="DA98" s="166">
        <v>4.5999999999999996</v>
      </c>
      <c r="DB98" s="166">
        <v>51.8</v>
      </c>
      <c r="DC98" s="166">
        <v>2.4</v>
      </c>
      <c r="DD98" s="166">
        <v>79.599999999999994</v>
      </c>
      <c r="DE98" s="166">
        <v>4.5</v>
      </c>
      <c r="DF98" s="166">
        <v>22.27</v>
      </c>
      <c r="DG98" s="166">
        <v>0.87</v>
      </c>
      <c r="DH98" s="166">
        <v>1.99</v>
      </c>
      <c r="DI98" s="166">
        <v>0.22</v>
      </c>
      <c r="DJ98" s="166">
        <v>7.34</v>
      </c>
      <c r="DK98" s="166">
        <v>0.4</v>
      </c>
      <c r="DL98" s="166">
        <v>330.6</v>
      </c>
      <c r="DM98" s="166">
        <v>9.1</v>
      </c>
      <c r="DN98" s="166">
        <v>24.52</v>
      </c>
      <c r="DO98" s="166">
        <v>0.76</v>
      </c>
      <c r="DP98" s="166">
        <v>139</v>
      </c>
      <c r="DQ98" s="166">
        <v>3.6</v>
      </c>
      <c r="DR98" s="166">
        <v>12.5</v>
      </c>
      <c r="DS98" s="166">
        <v>0.4</v>
      </c>
      <c r="DT98" s="166">
        <v>0.83</v>
      </c>
      <c r="DU98" s="166">
        <v>0.16</v>
      </c>
      <c r="DV98" s="166">
        <v>0.12</v>
      </c>
      <c r="DW98" s="166">
        <v>8.8999999999999996E-2</v>
      </c>
      <c r="DX98" s="166">
        <v>9.9000000000000005E-2</v>
      </c>
      <c r="DY98" s="166">
        <v>2.7E-2</v>
      </c>
      <c r="DZ98" s="166">
        <v>1.45</v>
      </c>
      <c r="EA98" s="166">
        <v>0.15</v>
      </c>
      <c r="ED98" s="166">
        <v>6.0999999999999999E-2</v>
      </c>
      <c r="EE98" s="166">
        <v>1.6E-2</v>
      </c>
      <c r="EF98" s="166">
        <v>98.1</v>
      </c>
      <c r="EG98" s="166">
        <v>4.9000000000000004</v>
      </c>
      <c r="EH98" s="166">
        <v>11.01</v>
      </c>
      <c r="EI98" s="166">
        <v>0.48</v>
      </c>
      <c r="EJ98" s="166">
        <v>28.5</v>
      </c>
      <c r="EK98" s="166">
        <v>1.3</v>
      </c>
      <c r="EL98" s="166">
        <v>4</v>
      </c>
      <c r="EM98" s="166">
        <v>0.15</v>
      </c>
      <c r="EN98" s="166">
        <v>18.71</v>
      </c>
      <c r="EO98" s="166">
        <v>0.77</v>
      </c>
      <c r="EP98" s="166">
        <v>5.13</v>
      </c>
      <c r="EQ98" s="166">
        <v>0.37</v>
      </c>
      <c r="ER98" s="166">
        <v>1.92</v>
      </c>
      <c r="ES98" s="166">
        <v>0.14000000000000001</v>
      </c>
      <c r="ET98" s="166">
        <v>6.05</v>
      </c>
      <c r="EU98" s="166">
        <v>0.52</v>
      </c>
      <c r="EV98" s="166">
        <v>0.85899999999999999</v>
      </c>
      <c r="EW98" s="166">
        <v>7.3999999999999996E-2</v>
      </c>
      <c r="EX98" s="166">
        <v>5.46</v>
      </c>
      <c r="EY98" s="166">
        <v>0.37</v>
      </c>
      <c r="EZ98" s="166">
        <v>0.99299999999999999</v>
      </c>
      <c r="FA98" s="166">
        <v>6.7000000000000004E-2</v>
      </c>
      <c r="FB98" s="166">
        <v>2.73</v>
      </c>
      <c r="FC98" s="166">
        <v>0.22</v>
      </c>
      <c r="FD98" s="166">
        <v>0.32</v>
      </c>
      <c r="FE98" s="166">
        <v>4.1000000000000002E-2</v>
      </c>
      <c r="FF98" s="166">
        <v>2.2200000000000002</v>
      </c>
      <c r="FG98" s="166">
        <v>0.2</v>
      </c>
      <c r="FH98" s="166">
        <v>0.28000000000000003</v>
      </c>
      <c r="FI98" s="166">
        <v>0.04</v>
      </c>
      <c r="FJ98" s="166">
        <v>3.57</v>
      </c>
      <c r="FK98" s="166">
        <v>0.26</v>
      </c>
      <c r="FL98" s="166">
        <v>0.69399999999999995</v>
      </c>
      <c r="FM98" s="166">
        <v>5.2999999999999999E-2</v>
      </c>
      <c r="FN98" s="166">
        <v>0.14699999999999999</v>
      </c>
      <c r="FO98" s="166">
        <v>3.7999999999999999E-2</v>
      </c>
      <c r="FP98" s="166">
        <v>1.84E-2</v>
      </c>
      <c r="FQ98" s="166">
        <v>7.9000000000000008E-3</v>
      </c>
      <c r="FR98" s="166">
        <v>0.93500000000000005</v>
      </c>
      <c r="FS98" s="166">
        <v>7.1999999999999995E-2</v>
      </c>
      <c r="FV98" s="166">
        <v>0.73</v>
      </c>
      <c r="FW98" s="166">
        <v>5.5E-2</v>
      </c>
      <c r="FX98" s="166">
        <v>0.29599999999999999</v>
      </c>
      <c r="FY98" s="166">
        <v>4.2999999999999997E-2</v>
      </c>
      <c r="GF98">
        <v>721.19507845328701</v>
      </c>
      <c r="GG98">
        <v>1558.36246658815</v>
      </c>
      <c r="GH98">
        <v>4.99</v>
      </c>
      <c r="GI98">
        <v>163.80000000000001</v>
      </c>
      <c r="GM98">
        <f t="shared" si="37"/>
        <v>0.79026651216685984</v>
      </c>
      <c r="GN98">
        <f t="shared" si="38"/>
        <v>0.78033554428404217</v>
      </c>
      <c r="GO98" s="309">
        <v>2.6327200221737388</v>
      </c>
      <c r="GP98" s="311">
        <v>4.1626467277395073E-2</v>
      </c>
      <c r="GQ98" s="310">
        <f t="shared" si="39"/>
        <v>1.5811201695129607E-2</v>
      </c>
    </row>
    <row r="99" spans="1:199" x14ac:dyDescent="0.35">
      <c r="A99" s="162" t="s">
        <v>671</v>
      </c>
      <c r="B99" s="162" t="s">
        <v>546</v>
      </c>
      <c r="D99" s="154">
        <v>2.8071000000000002</v>
      </c>
      <c r="E99" s="154">
        <v>13.560700000000001</v>
      </c>
      <c r="F99" s="154">
        <v>0.30149999999999999</v>
      </c>
      <c r="G99" s="154">
        <v>10.4564</v>
      </c>
      <c r="H99" s="154">
        <v>0.60880000000000001</v>
      </c>
      <c r="I99" s="154">
        <v>3.6894</v>
      </c>
      <c r="J99" s="154">
        <v>51.447899999999997</v>
      </c>
      <c r="K99" s="154">
        <v>3.9998</v>
      </c>
      <c r="L99" s="154">
        <v>10.7166</v>
      </c>
      <c r="M99" s="154">
        <v>0.1772</v>
      </c>
      <c r="N99" s="154">
        <v>1312.727564</v>
      </c>
      <c r="O99" s="154">
        <v>179</v>
      </c>
      <c r="P99" s="154">
        <v>0.22922360625423299</v>
      </c>
      <c r="Q99" s="154">
        <v>265.90588010687702</v>
      </c>
      <c r="R99" s="154">
        <v>457.56128712526998</v>
      </c>
      <c r="T99" s="155">
        <v>10.029999999999999</v>
      </c>
      <c r="U99" s="155">
        <v>2.6</v>
      </c>
      <c r="V99" s="155">
        <v>12.558</v>
      </c>
      <c r="W99" s="155">
        <v>0.27900000000000003</v>
      </c>
      <c r="X99" s="155">
        <v>9.7490000000000006</v>
      </c>
      <c r="Y99" s="155">
        <v>0.56399999999999995</v>
      </c>
      <c r="Z99" s="155">
        <v>3.4169999999999998</v>
      </c>
      <c r="AA99" s="155">
        <v>51.241</v>
      </c>
      <c r="AB99" s="155">
        <v>7.665</v>
      </c>
      <c r="AC99" s="155">
        <v>11.337</v>
      </c>
      <c r="AD99" s="155">
        <v>0.20799999999999999</v>
      </c>
      <c r="AE99" s="155">
        <f t="shared" si="33"/>
        <v>1193.0633136417341</v>
      </c>
      <c r="AF99" s="155">
        <f t="shared" si="34"/>
        <v>162.68290466236482</v>
      </c>
      <c r="AG99" s="155">
        <f t="shared" si="35"/>
        <v>0.9088430428065073</v>
      </c>
      <c r="AI99" s="157" t="str">
        <f t="shared" si="20"/>
        <v>LL8_634</v>
      </c>
      <c r="AJ99" s="157">
        <f t="shared" si="21"/>
        <v>51.241</v>
      </c>
      <c r="AK99" s="157">
        <f t="shared" si="22"/>
        <v>3.4169999999999998</v>
      </c>
      <c r="AL99" s="157">
        <f t="shared" si="23"/>
        <v>12.558</v>
      </c>
      <c r="AM99" s="157">
        <f t="shared" si="24"/>
        <v>9.63645</v>
      </c>
      <c r="AN99" s="157">
        <f t="shared" si="25"/>
        <v>1.8894998110499999</v>
      </c>
      <c r="AO99" s="157">
        <f t="shared" si="26"/>
        <v>0.20799999999999999</v>
      </c>
      <c r="AP99" s="157">
        <f t="shared" si="27"/>
        <v>7.665</v>
      </c>
      <c r="AQ99" s="157">
        <f t="shared" si="28"/>
        <v>9.7490000000000006</v>
      </c>
      <c r="AR99" s="157">
        <f t="shared" si="29"/>
        <v>2.6</v>
      </c>
      <c r="AS99" s="157">
        <f t="shared" si="30"/>
        <v>0.56399999999999995</v>
      </c>
      <c r="AT99" s="157">
        <f t="shared" si="31"/>
        <v>0.27900000000000003</v>
      </c>
      <c r="AU99" s="157">
        <v>0.5</v>
      </c>
      <c r="AV99" s="157">
        <f t="shared" si="36"/>
        <v>2.4166670917647643E-2</v>
      </c>
      <c r="AW99" s="157">
        <f t="shared" si="32"/>
        <v>1168.0664999999999</v>
      </c>
      <c r="AX99" s="157">
        <v>370</v>
      </c>
      <c r="AY99" s="157">
        <v>0.13556431468694249</v>
      </c>
      <c r="BA99" s="164">
        <v>42.539749999999998</v>
      </c>
      <c r="BB99" s="164">
        <v>39.404600000000002</v>
      </c>
      <c r="BC99" s="164">
        <v>17.536049999999999</v>
      </c>
      <c r="BD99" s="164">
        <v>3.065E-2</v>
      </c>
      <c r="BE99" s="164">
        <v>0.25785000000000002</v>
      </c>
      <c r="BF99" s="164">
        <v>0.22470000000000001</v>
      </c>
      <c r="BG99" s="164">
        <v>0.22425</v>
      </c>
      <c r="BL99" s="164">
        <v>100.2178</v>
      </c>
      <c r="BM99" s="164">
        <v>0.812176750096266</v>
      </c>
      <c r="BO99" s="166" t="s">
        <v>672</v>
      </c>
      <c r="BP99" s="166">
        <v>25</v>
      </c>
      <c r="BQ99" s="166" t="s">
        <v>453</v>
      </c>
      <c r="BR99" s="166" t="s">
        <v>673</v>
      </c>
      <c r="BS99" s="166" t="s">
        <v>674</v>
      </c>
      <c r="BT99" s="166" t="s">
        <v>627</v>
      </c>
      <c r="BU99" s="166">
        <v>1.1190972222222199E-2</v>
      </c>
      <c r="BV99" s="166">
        <v>14.744999999999999</v>
      </c>
      <c r="BW99" s="166">
        <v>28</v>
      </c>
      <c r="BX99" s="166" t="s">
        <v>456</v>
      </c>
      <c r="BY99" s="166">
        <v>1</v>
      </c>
      <c r="BZ99" s="166">
        <v>82100</v>
      </c>
      <c r="CA99" s="166">
        <v>5600</v>
      </c>
      <c r="CB99" s="166">
        <v>10.5</v>
      </c>
      <c r="CC99" s="166">
        <v>1</v>
      </c>
      <c r="CH99" s="166">
        <v>2.63</v>
      </c>
      <c r="CI99" s="166">
        <v>0.15</v>
      </c>
      <c r="CJ99" s="166">
        <v>4490</v>
      </c>
      <c r="CK99" s="166">
        <v>250</v>
      </c>
      <c r="CL99" s="166">
        <v>31</v>
      </c>
      <c r="CM99" s="166">
        <v>1.9</v>
      </c>
      <c r="CN99" s="166">
        <v>21600</v>
      </c>
      <c r="CO99" s="166">
        <v>1500</v>
      </c>
      <c r="CP99" s="166">
        <v>339</v>
      </c>
      <c r="CQ99" s="166">
        <v>23</v>
      </c>
      <c r="CR99" s="166">
        <v>256</v>
      </c>
      <c r="CS99" s="166">
        <v>20</v>
      </c>
      <c r="CT99" s="166">
        <v>1310</v>
      </c>
      <c r="CU99" s="166">
        <v>86</v>
      </c>
      <c r="CV99" s="166">
        <v>95600</v>
      </c>
      <c r="CW99" s="166">
        <v>5900</v>
      </c>
      <c r="CZ99" s="166">
        <v>20.7</v>
      </c>
      <c r="DA99" s="166">
        <v>2.4</v>
      </c>
      <c r="DB99" s="166">
        <v>91</v>
      </c>
      <c r="DC99" s="166">
        <v>13</v>
      </c>
      <c r="DF99" s="166">
        <v>20.6</v>
      </c>
      <c r="DG99" s="166">
        <v>1.8</v>
      </c>
      <c r="DH99" s="166">
        <v>2.0699999999999998</v>
      </c>
      <c r="DI99" s="166">
        <v>0.75</v>
      </c>
      <c r="DJ99" s="166">
        <v>10.119999999999999</v>
      </c>
      <c r="DK99" s="166">
        <v>0.81</v>
      </c>
      <c r="DL99" s="166">
        <v>348</v>
      </c>
      <c r="DM99" s="166">
        <v>18</v>
      </c>
      <c r="DN99" s="166">
        <v>32.799999999999997</v>
      </c>
      <c r="DO99" s="166">
        <v>2.2999999999999998</v>
      </c>
      <c r="DP99" s="166">
        <v>189</v>
      </c>
      <c r="DQ99" s="166">
        <v>11</v>
      </c>
      <c r="DR99" s="166">
        <v>17.899999999999999</v>
      </c>
      <c r="DS99" s="166">
        <v>1.1000000000000001</v>
      </c>
      <c r="DT99" s="166">
        <v>0.71</v>
      </c>
      <c r="DU99" s="166">
        <v>0.25</v>
      </c>
      <c r="DZ99" s="166">
        <v>1.98</v>
      </c>
      <c r="EA99" s="166">
        <v>0.46</v>
      </c>
      <c r="EF99" s="166">
        <v>132.80000000000001</v>
      </c>
      <c r="EG99" s="166">
        <v>9.1</v>
      </c>
      <c r="EH99" s="166">
        <v>15.7</v>
      </c>
      <c r="EI99" s="166">
        <v>1</v>
      </c>
      <c r="EJ99" s="166">
        <v>39.4</v>
      </c>
      <c r="EK99" s="166">
        <v>2</v>
      </c>
      <c r="EL99" s="166">
        <v>5.81</v>
      </c>
      <c r="EM99" s="166">
        <v>0.43</v>
      </c>
      <c r="EN99" s="166">
        <v>27</v>
      </c>
      <c r="EO99" s="166">
        <v>2</v>
      </c>
      <c r="EP99" s="166">
        <v>7.5</v>
      </c>
      <c r="EQ99" s="166">
        <v>1.2</v>
      </c>
      <c r="ER99" s="166">
        <v>2.29</v>
      </c>
      <c r="ES99" s="166">
        <v>0.28999999999999998</v>
      </c>
      <c r="ET99" s="166">
        <v>7.3</v>
      </c>
      <c r="EU99" s="166">
        <v>1.1000000000000001</v>
      </c>
      <c r="EV99" s="166">
        <v>1.1499999999999999</v>
      </c>
      <c r="EW99" s="166">
        <v>0.14000000000000001</v>
      </c>
      <c r="EX99" s="166">
        <v>6.61</v>
      </c>
      <c r="EY99" s="166">
        <v>0.73</v>
      </c>
      <c r="EZ99" s="166">
        <v>1.38</v>
      </c>
      <c r="FA99" s="166">
        <v>0.19</v>
      </c>
      <c r="FB99" s="166">
        <v>3.37</v>
      </c>
      <c r="FC99" s="166">
        <v>0.4</v>
      </c>
      <c r="FD99" s="166">
        <v>0.371</v>
      </c>
      <c r="FE99" s="166">
        <v>6.5000000000000002E-2</v>
      </c>
      <c r="FF99" s="166">
        <v>2.4900000000000002</v>
      </c>
      <c r="FG99" s="166">
        <v>0.43</v>
      </c>
      <c r="FH99" s="166">
        <v>0.35599999999999998</v>
      </c>
      <c r="FI99" s="166">
        <v>9.5000000000000001E-2</v>
      </c>
      <c r="FJ99" s="166">
        <v>4.47</v>
      </c>
      <c r="FK99" s="166">
        <v>0.54</v>
      </c>
      <c r="FL99" s="166">
        <v>0.98</v>
      </c>
      <c r="FM99" s="166">
        <v>0.17</v>
      </c>
      <c r="FN99" s="166">
        <v>0.28999999999999998</v>
      </c>
      <c r="FO99" s="166">
        <v>0.12</v>
      </c>
      <c r="FP99" s="166">
        <v>1.9E-2</v>
      </c>
      <c r="FQ99" s="166">
        <v>1.6E-2</v>
      </c>
      <c r="FR99" s="166">
        <v>1.29</v>
      </c>
      <c r="FS99" s="166">
        <v>0.23</v>
      </c>
      <c r="FV99" s="166">
        <v>1.04</v>
      </c>
      <c r="FW99" s="166">
        <v>0.17</v>
      </c>
      <c r="FX99" s="166">
        <v>0.39</v>
      </c>
      <c r="FY99" s="166">
        <v>9.5000000000000001E-2</v>
      </c>
      <c r="GF99">
        <v>877.49884626205403</v>
      </c>
      <c r="GG99">
        <v>1164.0489250258499</v>
      </c>
      <c r="GM99">
        <f t="shared" si="37"/>
        <v>0.92641261498028904</v>
      </c>
      <c r="GN99">
        <f t="shared" si="38"/>
        <v>0.9088430428065073</v>
      </c>
      <c r="GO99" s="309">
        <v>2.6737556325606322</v>
      </c>
      <c r="GP99" s="311">
        <v>3.7502765663287918E-2</v>
      </c>
      <c r="GQ99" s="310">
        <f t="shared" si="39"/>
        <v>1.4026250270063705E-2</v>
      </c>
    </row>
    <row r="100" spans="1:199" x14ac:dyDescent="0.35">
      <c r="A100" s="162" t="s">
        <v>675</v>
      </c>
      <c r="B100" s="162" t="s">
        <v>546</v>
      </c>
      <c r="D100" s="154">
        <v>2.5541999999999998</v>
      </c>
      <c r="E100" s="154">
        <v>14.1652</v>
      </c>
      <c r="F100" s="154">
        <v>0.30059999999999998</v>
      </c>
      <c r="G100" s="154">
        <v>12.274800000000001</v>
      </c>
      <c r="H100" s="154">
        <v>0.49490000000000001</v>
      </c>
      <c r="I100" s="154">
        <v>2.7587000000000002</v>
      </c>
      <c r="J100" s="154">
        <v>51.341799999999999</v>
      </c>
      <c r="K100" s="154">
        <v>6.2610999999999999</v>
      </c>
      <c r="L100" s="154">
        <v>7.1478000000000002</v>
      </c>
      <c r="M100" s="154">
        <v>0.15260000000000001</v>
      </c>
      <c r="N100" s="154">
        <v>837.78343199999995</v>
      </c>
      <c r="O100" s="154">
        <v>150</v>
      </c>
      <c r="P100" s="154">
        <v>0.23055736956804099</v>
      </c>
      <c r="Q100" s="154">
        <v>707.55912307330095</v>
      </c>
      <c r="R100" s="154">
        <v>427.73555660732899</v>
      </c>
      <c r="T100" s="155">
        <v>21.8</v>
      </c>
      <c r="U100" s="155">
        <v>2.109</v>
      </c>
      <c r="V100" s="155">
        <v>11.698</v>
      </c>
      <c r="W100" s="155">
        <v>0.248</v>
      </c>
      <c r="X100" s="155">
        <v>10.262</v>
      </c>
      <c r="Y100" s="155">
        <v>0.40899999999999997</v>
      </c>
      <c r="Z100" s="155">
        <v>2.278</v>
      </c>
      <c r="AA100" s="155">
        <v>49.533999999999999</v>
      </c>
      <c r="AB100" s="155">
        <v>11.566000000000001</v>
      </c>
      <c r="AC100" s="155">
        <v>11.337999999999999</v>
      </c>
      <c r="AD100" s="155">
        <v>0.19500000000000001</v>
      </c>
      <c r="AE100" s="155">
        <f t="shared" si="33"/>
        <v>687.83533004926107</v>
      </c>
      <c r="AF100" s="155">
        <f t="shared" si="34"/>
        <v>123.15270935960591</v>
      </c>
      <c r="AG100" s="155">
        <f t="shared" si="35"/>
        <v>0.82101806239737274</v>
      </c>
      <c r="AI100" s="157" t="str">
        <f t="shared" si="20"/>
        <v>LL8_606</v>
      </c>
      <c r="AJ100" s="157">
        <f t="shared" si="21"/>
        <v>49.533999999999999</v>
      </c>
      <c r="AK100" s="157">
        <f t="shared" si="22"/>
        <v>2.278</v>
      </c>
      <c r="AL100" s="157">
        <f t="shared" si="23"/>
        <v>11.698</v>
      </c>
      <c r="AM100" s="157">
        <f t="shared" si="24"/>
        <v>9.6372999999999998</v>
      </c>
      <c r="AN100" s="157">
        <f t="shared" si="25"/>
        <v>1.8896664776999998</v>
      </c>
      <c r="AO100" s="157">
        <f t="shared" si="26"/>
        <v>0.19500000000000001</v>
      </c>
      <c r="AP100" s="157">
        <f t="shared" si="27"/>
        <v>11.566000000000001</v>
      </c>
      <c r="AQ100" s="157">
        <f t="shared" si="28"/>
        <v>10.262</v>
      </c>
      <c r="AR100" s="157">
        <f t="shared" si="29"/>
        <v>2.109</v>
      </c>
      <c r="AS100" s="157">
        <f t="shared" si="30"/>
        <v>0.40899999999999997</v>
      </c>
      <c r="AT100" s="157">
        <f t="shared" si="31"/>
        <v>0.248</v>
      </c>
      <c r="AU100" s="157">
        <v>0.5</v>
      </c>
      <c r="AV100" s="157">
        <f t="shared" si="36"/>
        <v>5.8091882025722574E-2</v>
      </c>
      <c r="AW100" s="157">
        <f t="shared" si="32"/>
        <v>1246.4766</v>
      </c>
      <c r="AX100" s="157">
        <v>760</v>
      </c>
      <c r="AY100" s="157">
        <v>7.5861623382304594E-2</v>
      </c>
      <c r="BA100" s="164">
        <v>46.796700000000001</v>
      </c>
      <c r="BB100" s="164">
        <v>40.10915</v>
      </c>
      <c r="BC100" s="164">
        <v>12.421250000000001</v>
      </c>
      <c r="BD100" s="164">
        <v>4.9450000000000001E-2</v>
      </c>
      <c r="BE100" s="164">
        <v>0.23905000000000001</v>
      </c>
      <c r="BF100" s="164">
        <v>0.14845</v>
      </c>
      <c r="BG100" s="164">
        <v>0.36075000000000002</v>
      </c>
      <c r="BL100" s="164">
        <v>100.12475000000001</v>
      </c>
      <c r="BM100" s="164">
        <v>0.870393269688439</v>
      </c>
      <c r="BO100" s="166" t="s">
        <v>672</v>
      </c>
      <c r="BP100" s="166">
        <v>25</v>
      </c>
      <c r="BQ100" s="166" t="s">
        <v>453</v>
      </c>
      <c r="BR100" s="166" t="s">
        <v>673</v>
      </c>
      <c r="BS100" s="166" t="s">
        <v>676</v>
      </c>
      <c r="BT100" s="166" t="s">
        <v>627</v>
      </c>
      <c r="BU100" s="166">
        <v>1.2694444444444401E-2</v>
      </c>
      <c r="BV100" s="166">
        <v>17.655999999999999</v>
      </c>
      <c r="BW100" s="166">
        <v>34</v>
      </c>
      <c r="BX100" s="166" t="s">
        <v>456</v>
      </c>
      <c r="BY100" s="166">
        <v>1</v>
      </c>
      <c r="BZ100" s="166">
        <v>81900</v>
      </c>
      <c r="CA100" s="166">
        <v>5000</v>
      </c>
      <c r="CB100" s="166">
        <v>12.3</v>
      </c>
      <c r="CC100" s="166">
        <v>1</v>
      </c>
      <c r="CH100" s="166">
        <v>2.65</v>
      </c>
      <c r="CI100" s="166">
        <v>0.16</v>
      </c>
      <c r="CJ100" s="166">
        <v>3880</v>
      </c>
      <c r="CK100" s="166">
        <v>160</v>
      </c>
      <c r="CL100" s="166">
        <v>26.6</v>
      </c>
      <c r="CM100" s="166">
        <v>1.7</v>
      </c>
      <c r="CN100" s="166">
        <v>16370</v>
      </c>
      <c r="CO100" s="166">
        <v>700</v>
      </c>
      <c r="CP100" s="166">
        <v>293</v>
      </c>
      <c r="CQ100" s="166">
        <v>14</v>
      </c>
      <c r="CR100" s="166">
        <v>321</v>
      </c>
      <c r="CS100" s="166">
        <v>24</v>
      </c>
      <c r="CT100" s="166">
        <v>845</v>
      </c>
      <c r="CU100" s="166">
        <v>45</v>
      </c>
      <c r="CV100" s="166">
        <v>69600</v>
      </c>
      <c r="CW100" s="166">
        <v>4000</v>
      </c>
      <c r="CZ100" s="166">
        <v>98.8</v>
      </c>
      <c r="DA100" s="166">
        <v>6.8</v>
      </c>
      <c r="DB100" s="166">
        <v>38.9</v>
      </c>
      <c r="DC100" s="166">
        <v>3.4</v>
      </c>
      <c r="DF100" s="166">
        <v>22.3</v>
      </c>
      <c r="DG100" s="166">
        <v>1.9</v>
      </c>
      <c r="DH100" s="166">
        <v>1.41</v>
      </c>
      <c r="DI100" s="166">
        <v>0.71</v>
      </c>
      <c r="DJ100" s="166">
        <v>8.98</v>
      </c>
      <c r="DK100" s="166">
        <v>0.71</v>
      </c>
      <c r="DL100" s="166">
        <v>332</v>
      </c>
      <c r="DM100" s="166">
        <v>14</v>
      </c>
      <c r="DN100" s="166">
        <v>25.7</v>
      </c>
      <c r="DO100" s="166">
        <v>1.5</v>
      </c>
      <c r="DP100" s="166">
        <v>128.6</v>
      </c>
      <c r="DQ100" s="166">
        <v>7.5</v>
      </c>
      <c r="DR100" s="166">
        <v>12.78</v>
      </c>
      <c r="DS100" s="166">
        <v>0.81</v>
      </c>
      <c r="DT100" s="166">
        <v>0.87</v>
      </c>
      <c r="DU100" s="166">
        <v>0.38</v>
      </c>
      <c r="DZ100" s="166">
        <v>1.56</v>
      </c>
      <c r="EA100" s="166">
        <v>0.31</v>
      </c>
      <c r="EF100" s="166">
        <v>105.2</v>
      </c>
      <c r="EG100" s="166">
        <v>7</v>
      </c>
      <c r="EH100" s="166">
        <v>12.1</v>
      </c>
      <c r="EI100" s="166">
        <v>1</v>
      </c>
      <c r="EJ100" s="166">
        <v>28.5</v>
      </c>
      <c r="EK100" s="166">
        <v>1.7</v>
      </c>
      <c r="EL100" s="166">
        <v>4.0599999999999996</v>
      </c>
      <c r="EM100" s="166">
        <v>0.3</v>
      </c>
      <c r="EN100" s="166">
        <v>18.600000000000001</v>
      </c>
      <c r="EO100" s="166">
        <v>1.4</v>
      </c>
      <c r="EP100" s="166">
        <v>4.78</v>
      </c>
      <c r="EQ100" s="166">
        <v>0.72</v>
      </c>
      <c r="ER100" s="166">
        <v>1.83</v>
      </c>
      <c r="ES100" s="166">
        <v>0.27</v>
      </c>
      <c r="ET100" s="166">
        <v>5.44</v>
      </c>
      <c r="EU100" s="166">
        <v>0.74</v>
      </c>
      <c r="EV100" s="166">
        <v>0.86</v>
      </c>
      <c r="EW100" s="166">
        <v>0.12</v>
      </c>
      <c r="EX100" s="166">
        <v>5.23</v>
      </c>
      <c r="EY100" s="166">
        <v>0.57999999999999996</v>
      </c>
      <c r="EZ100" s="166">
        <v>0.97</v>
      </c>
      <c r="FA100" s="166">
        <v>0.17</v>
      </c>
      <c r="FB100" s="166">
        <v>2.6</v>
      </c>
      <c r="FC100" s="166">
        <v>0.37</v>
      </c>
      <c r="FD100" s="166">
        <v>0.371</v>
      </c>
      <c r="FE100" s="166">
        <v>8.4000000000000005E-2</v>
      </c>
      <c r="FF100" s="166">
        <v>2.1</v>
      </c>
      <c r="FG100" s="166">
        <v>0.37</v>
      </c>
      <c r="FH100" s="166">
        <v>0.23699999999999999</v>
      </c>
      <c r="FI100" s="166">
        <v>4.9000000000000002E-2</v>
      </c>
      <c r="FJ100" s="166">
        <v>3.53</v>
      </c>
      <c r="FK100" s="166">
        <v>0.68</v>
      </c>
      <c r="FL100" s="166">
        <v>0.8</v>
      </c>
      <c r="FM100" s="166">
        <v>0.13</v>
      </c>
      <c r="FN100" s="166">
        <v>0.151</v>
      </c>
      <c r="FO100" s="166">
        <v>6.8000000000000005E-2</v>
      </c>
      <c r="FP100" s="166">
        <v>1.9E-2</v>
      </c>
      <c r="FQ100" s="166">
        <v>1.2999999999999999E-2</v>
      </c>
      <c r="FR100" s="166">
        <v>0.89</v>
      </c>
      <c r="FS100" s="166">
        <v>0.12</v>
      </c>
      <c r="FV100" s="166">
        <v>0.83</v>
      </c>
      <c r="FW100" s="166">
        <v>0.16</v>
      </c>
      <c r="FX100" s="166">
        <v>0.26400000000000001</v>
      </c>
      <c r="FY100" s="166">
        <v>7.6999999999999999E-2</v>
      </c>
      <c r="GF100">
        <v>814.78455316521899</v>
      </c>
      <c r="GG100">
        <v>1519.9602552093199</v>
      </c>
      <c r="GH100">
        <v>5.4</v>
      </c>
      <c r="GI100">
        <v>169.1</v>
      </c>
      <c r="GM100">
        <f t="shared" si="37"/>
        <v>0.82642958173368353</v>
      </c>
      <c r="GN100">
        <f t="shared" si="38"/>
        <v>0.82101806239737274</v>
      </c>
      <c r="GO100" s="309">
        <v>2.6480027080603432</v>
      </c>
      <c r="GP100" s="311">
        <v>4.279887397124494E-2</v>
      </c>
      <c r="GQ100" s="310">
        <f t="shared" si="39"/>
        <v>1.6162700227219568E-2</v>
      </c>
    </row>
    <row r="101" spans="1:199" x14ac:dyDescent="0.35">
      <c r="A101" s="162" t="s">
        <v>677</v>
      </c>
      <c r="B101" s="162" t="s">
        <v>546</v>
      </c>
      <c r="D101" s="154">
        <v>2.7172999999999998</v>
      </c>
      <c r="E101" s="154">
        <v>13.933299999999999</v>
      </c>
      <c r="F101" s="154">
        <v>0.29099999999999998</v>
      </c>
      <c r="G101" s="154">
        <v>12.0472</v>
      </c>
      <c r="H101" s="154">
        <v>0.40479999999999999</v>
      </c>
      <c r="I101" s="154">
        <v>2.5726</v>
      </c>
      <c r="J101" s="154">
        <v>51.610199999999999</v>
      </c>
      <c r="K101" s="154">
        <v>6.7115999999999998</v>
      </c>
      <c r="L101" s="154">
        <v>6.6658999999999997</v>
      </c>
      <c r="M101" s="154">
        <v>0.1246</v>
      </c>
      <c r="N101" s="154">
        <v>882.82555200000002</v>
      </c>
      <c r="O101" s="154">
        <v>78</v>
      </c>
      <c r="P101" s="154">
        <v>0.223037288825811</v>
      </c>
      <c r="Q101" s="154">
        <v>43.742923502399499</v>
      </c>
      <c r="R101" s="154">
        <v>417.01668017292599</v>
      </c>
      <c r="T101" s="155">
        <v>26.15</v>
      </c>
      <c r="U101" s="155">
        <v>2.169</v>
      </c>
      <c r="V101" s="155">
        <v>11.122</v>
      </c>
      <c r="W101" s="155">
        <v>0.23200000000000001</v>
      </c>
      <c r="X101" s="155">
        <v>9.7560000000000002</v>
      </c>
      <c r="Y101" s="155">
        <v>0.32300000000000001</v>
      </c>
      <c r="Z101" s="155">
        <v>2.0539999999999998</v>
      </c>
      <c r="AA101" s="155">
        <v>49.502000000000002</v>
      </c>
      <c r="AB101" s="155">
        <v>12.983000000000001</v>
      </c>
      <c r="AC101" s="155">
        <v>11.337</v>
      </c>
      <c r="AD101" s="155">
        <v>0.16900000000000001</v>
      </c>
      <c r="AE101" s="155">
        <f t="shared" si="33"/>
        <v>699.82207847800237</v>
      </c>
      <c r="AF101" s="155">
        <f t="shared" si="34"/>
        <v>61.831153388822827</v>
      </c>
      <c r="AG101" s="155">
        <f t="shared" si="35"/>
        <v>0.79270709472849776</v>
      </c>
      <c r="AI101" s="157" t="str">
        <f t="shared" si="20"/>
        <v>LL8_202_a</v>
      </c>
      <c r="AJ101" s="157">
        <f t="shared" si="21"/>
        <v>49.502000000000002</v>
      </c>
      <c r="AK101" s="157">
        <f t="shared" si="22"/>
        <v>2.0539999999999998</v>
      </c>
      <c r="AL101" s="157">
        <f t="shared" si="23"/>
        <v>11.122</v>
      </c>
      <c r="AM101" s="157">
        <f t="shared" si="24"/>
        <v>9.63645</v>
      </c>
      <c r="AN101" s="157">
        <f t="shared" si="25"/>
        <v>1.8894998110499999</v>
      </c>
      <c r="AO101" s="157">
        <f t="shared" si="26"/>
        <v>0.16900000000000001</v>
      </c>
      <c r="AP101" s="157">
        <f t="shared" si="27"/>
        <v>12.983000000000001</v>
      </c>
      <c r="AQ101" s="157">
        <f t="shared" si="28"/>
        <v>9.7560000000000002</v>
      </c>
      <c r="AR101" s="157">
        <f t="shared" si="29"/>
        <v>2.169</v>
      </c>
      <c r="AS101" s="157">
        <f t="shared" si="30"/>
        <v>0.32300000000000001</v>
      </c>
      <c r="AT101" s="157">
        <f t="shared" si="31"/>
        <v>0.23200000000000001</v>
      </c>
      <c r="AU101" s="157">
        <v>0.5</v>
      </c>
      <c r="AV101" s="157">
        <f t="shared" si="36"/>
        <v>3.4675325804518031E-3</v>
      </c>
      <c r="AW101" s="157">
        <f t="shared" si="32"/>
        <v>1274.9583</v>
      </c>
      <c r="AX101" s="157">
        <v>80</v>
      </c>
      <c r="AY101" s="157">
        <v>0.60606714007441842</v>
      </c>
      <c r="BA101" s="164">
        <v>47.556249999999999</v>
      </c>
      <c r="BB101" s="164">
        <v>40.443950000000001</v>
      </c>
      <c r="BC101" s="164">
        <v>11.193149999999999</v>
      </c>
      <c r="BD101" s="164">
        <v>5.3949999999999998E-2</v>
      </c>
      <c r="BE101" s="164">
        <v>0.2356</v>
      </c>
      <c r="BF101" s="164">
        <v>0.15384999999999999</v>
      </c>
      <c r="BG101" s="164">
        <v>0.37664999999999998</v>
      </c>
      <c r="BL101" s="164">
        <v>100.01335</v>
      </c>
      <c r="BM101" s="164">
        <v>0.88336073610286503</v>
      </c>
      <c r="BO101" s="166" t="s">
        <v>613</v>
      </c>
      <c r="BP101" s="166">
        <v>40</v>
      </c>
      <c r="BQ101" s="166" t="s">
        <v>453</v>
      </c>
      <c r="BR101" s="166">
        <v>32</v>
      </c>
      <c r="BS101" s="166" t="s">
        <v>678</v>
      </c>
      <c r="BT101" s="166" t="s">
        <v>610</v>
      </c>
      <c r="BU101" s="166">
        <v>4.9722222222222199E-3</v>
      </c>
      <c r="BV101" s="166">
        <v>24.48</v>
      </c>
      <c r="BW101" s="166">
        <v>37</v>
      </c>
      <c r="BX101" s="166" t="s">
        <v>456</v>
      </c>
      <c r="BY101" s="166">
        <v>1</v>
      </c>
      <c r="BZ101" s="166">
        <v>453000</v>
      </c>
      <c r="CA101" s="166">
        <v>20000</v>
      </c>
      <c r="CB101" s="166">
        <v>12</v>
      </c>
      <c r="CC101" s="166">
        <v>1</v>
      </c>
      <c r="CD101" s="166">
        <v>4.41</v>
      </c>
      <c r="CE101" s="166">
        <v>0.28000000000000003</v>
      </c>
      <c r="CF101" s="166">
        <v>1.06</v>
      </c>
      <c r="CG101" s="166">
        <v>0.31</v>
      </c>
      <c r="CH101" s="166">
        <v>2.4689999999999999</v>
      </c>
      <c r="CI101" s="166">
        <v>7.6999999999999999E-2</v>
      </c>
      <c r="CJ101" s="166">
        <v>3162</v>
      </c>
      <c r="CK101" s="166">
        <v>69</v>
      </c>
      <c r="CL101" s="166">
        <v>27.94</v>
      </c>
      <c r="CM101" s="166">
        <v>0.82</v>
      </c>
      <c r="CN101" s="166">
        <v>14740</v>
      </c>
      <c r="CO101" s="166">
        <v>320</v>
      </c>
      <c r="CP101" s="166">
        <v>301.5</v>
      </c>
      <c r="CQ101" s="166">
        <v>8.8000000000000007</v>
      </c>
      <c r="CR101" s="166">
        <v>345</v>
      </c>
      <c r="CS101" s="166">
        <v>13</v>
      </c>
      <c r="CT101" s="166">
        <v>867</v>
      </c>
      <c r="CU101" s="166">
        <v>29</v>
      </c>
      <c r="CV101" s="166">
        <v>63800</v>
      </c>
      <c r="CW101" s="166">
        <v>1900</v>
      </c>
      <c r="CX101" s="166">
        <v>31.7</v>
      </c>
      <c r="CY101" s="166">
        <v>1.1000000000000001</v>
      </c>
      <c r="CZ101" s="166">
        <v>108</v>
      </c>
      <c r="DA101" s="166">
        <v>3.4</v>
      </c>
      <c r="DB101" s="166">
        <v>32.799999999999997</v>
      </c>
      <c r="DC101" s="166">
        <v>1.2</v>
      </c>
      <c r="DD101" s="166">
        <v>77.3</v>
      </c>
      <c r="DE101" s="166">
        <v>4.3</v>
      </c>
      <c r="DF101" s="166">
        <v>21.01</v>
      </c>
      <c r="DG101" s="166">
        <v>0.91</v>
      </c>
      <c r="DH101" s="166">
        <v>1.74</v>
      </c>
      <c r="DI101" s="166">
        <v>0.27</v>
      </c>
      <c r="DJ101" s="166">
        <v>6.85</v>
      </c>
      <c r="DK101" s="166">
        <v>0.35</v>
      </c>
      <c r="DL101" s="166">
        <v>316</v>
      </c>
      <c r="DM101" s="166">
        <v>11</v>
      </c>
      <c r="DN101" s="166">
        <v>24.48</v>
      </c>
      <c r="DO101" s="166">
        <v>0.84</v>
      </c>
      <c r="DP101" s="166">
        <v>130.6</v>
      </c>
      <c r="DQ101" s="166">
        <v>3.4</v>
      </c>
      <c r="DR101" s="166">
        <v>10.84</v>
      </c>
      <c r="DS101" s="166">
        <v>0.37</v>
      </c>
      <c r="DT101" s="166">
        <v>0.64</v>
      </c>
      <c r="DU101" s="166">
        <v>0.11</v>
      </c>
      <c r="DX101" s="166">
        <v>8.6999999999999994E-2</v>
      </c>
      <c r="DY101" s="166">
        <v>2.1000000000000001E-2</v>
      </c>
      <c r="DZ101" s="166">
        <v>1.55</v>
      </c>
      <c r="EA101" s="166">
        <v>0.13</v>
      </c>
      <c r="ED101" s="166">
        <v>6.7000000000000004E-2</v>
      </c>
      <c r="EE101" s="166">
        <v>1.2999999999999999E-2</v>
      </c>
      <c r="EF101" s="166">
        <v>88.1</v>
      </c>
      <c r="EG101" s="166">
        <v>3.6</v>
      </c>
      <c r="EH101" s="166">
        <v>9.65</v>
      </c>
      <c r="EI101" s="166">
        <v>0.33</v>
      </c>
      <c r="EJ101" s="166">
        <v>24.99</v>
      </c>
      <c r="EK101" s="166">
        <v>0.81</v>
      </c>
      <c r="EL101" s="166">
        <v>3.64</v>
      </c>
      <c r="EM101" s="166">
        <v>0.14000000000000001</v>
      </c>
      <c r="EN101" s="166">
        <v>17.7</v>
      </c>
      <c r="EO101" s="166">
        <v>0.68</v>
      </c>
      <c r="EP101" s="166">
        <v>5.17</v>
      </c>
      <c r="EQ101" s="166">
        <v>0.4</v>
      </c>
      <c r="ER101" s="166">
        <v>1.79</v>
      </c>
      <c r="ES101" s="166">
        <v>0.11</v>
      </c>
      <c r="ET101" s="166">
        <v>5.72</v>
      </c>
      <c r="EU101" s="166">
        <v>0.36</v>
      </c>
      <c r="EV101" s="166">
        <v>0.85</v>
      </c>
      <c r="EW101" s="166">
        <v>5.5E-2</v>
      </c>
      <c r="EX101" s="166">
        <v>5.22</v>
      </c>
      <c r="EY101" s="166">
        <v>0.37</v>
      </c>
      <c r="EZ101" s="166">
        <v>0.99</v>
      </c>
      <c r="FA101" s="166">
        <v>6.2E-2</v>
      </c>
      <c r="FB101" s="166">
        <v>2.56</v>
      </c>
      <c r="FC101" s="166">
        <v>0.21</v>
      </c>
      <c r="FD101" s="166">
        <v>0.31900000000000001</v>
      </c>
      <c r="FE101" s="166">
        <v>3.6999999999999998E-2</v>
      </c>
      <c r="FF101" s="166">
        <v>1.93</v>
      </c>
      <c r="FG101" s="166">
        <v>0.18</v>
      </c>
      <c r="FH101" s="166">
        <v>0.27700000000000002</v>
      </c>
      <c r="FI101" s="166">
        <v>3.6999999999999998E-2</v>
      </c>
      <c r="FJ101" s="166">
        <v>3.75</v>
      </c>
      <c r="FK101" s="166">
        <v>0.36</v>
      </c>
      <c r="FL101" s="166">
        <v>0.64200000000000002</v>
      </c>
      <c r="FM101" s="166">
        <v>5.6000000000000001E-2</v>
      </c>
      <c r="FN101" s="166">
        <v>0.09</v>
      </c>
      <c r="FO101" s="166">
        <v>2.5000000000000001E-2</v>
      </c>
      <c r="FP101" s="166">
        <v>1.8200000000000001E-2</v>
      </c>
      <c r="FQ101" s="166">
        <v>7.1999999999999998E-3</v>
      </c>
      <c r="FR101" s="166">
        <v>0.83199999999999996</v>
      </c>
      <c r="FS101" s="166">
        <v>4.4999999999999998E-2</v>
      </c>
      <c r="FV101" s="166">
        <v>0.69699999999999995</v>
      </c>
      <c r="FW101" s="166">
        <v>0.06</v>
      </c>
      <c r="FX101" s="166">
        <v>0.20300000000000001</v>
      </c>
      <c r="FY101" s="166">
        <v>2.7E-2</v>
      </c>
      <c r="GF101">
        <v>806.10297125736395</v>
      </c>
      <c r="GG101">
        <v>1619.4852635981099</v>
      </c>
      <c r="GH101">
        <v>5.03</v>
      </c>
      <c r="GI101">
        <v>171.6</v>
      </c>
      <c r="GJ101">
        <v>0.121</v>
      </c>
      <c r="GK101">
        <v>0.29599999999999999</v>
      </c>
      <c r="GL101">
        <v>112</v>
      </c>
      <c r="GM101">
        <f t="shared" si="37"/>
        <v>0.79792490118577075</v>
      </c>
      <c r="GN101">
        <f t="shared" si="38"/>
        <v>0.79270709472849776</v>
      </c>
      <c r="GO101" s="309">
        <v>2.62862252450403</v>
      </c>
      <c r="GP101" s="311">
        <v>4.3090361357574762E-2</v>
      </c>
      <c r="GQ101" s="310">
        <f t="shared" si="39"/>
        <v>1.6392753602271243E-2</v>
      </c>
    </row>
    <row r="102" spans="1:199" x14ac:dyDescent="0.35">
      <c r="A102" s="162" t="s">
        <v>679</v>
      </c>
      <c r="B102" s="162" t="s">
        <v>546</v>
      </c>
      <c r="D102" s="154">
        <v>2.7585999999999999</v>
      </c>
      <c r="E102" s="154">
        <v>14.672000000000001</v>
      </c>
      <c r="F102" s="154">
        <v>0.27539999999999998</v>
      </c>
      <c r="G102" s="154">
        <v>12.8687</v>
      </c>
      <c r="H102" s="154">
        <v>0.41310000000000002</v>
      </c>
      <c r="I102" s="154">
        <v>2.5270999999999999</v>
      </c>
      <c r="J102" s="154">
        <v>52.942100000000003</v>
      </c>
      <c r="K102" s="154">
        <v>5.3296000000000001</v>
      </c>
      <c r="L102" s="154">
        <v>6.7916999999999996</v>
      </c>
      <c r="M102" s="154">
        <v>0.11219999999999999</v>
      </c>
      <c r="N102" s="154">
        <v>703.15754000000004</v>
      </c>
      <c r="O102" s="154">
        <v>70</v>
      </c>
      <c r="P102" s="154">
        <v>0.234525368973826</v>
      </c>
      <c r="Q102" s="154">
        <v>19.1490163210524</v>
      </c>
      <c r="R102" s="154">
        <v>440.02016906870898</v>
      </c>
      <c r="T102" s="155">
        <v>29.58</v>
      </c>
      <c r="U102" s="155">
        <v>2.11</v>
      </c>
      <c r="V102" s="155">
        <v>11.224</v>
      </c>
      <c r="W102" s="155">
        <v>0.21099999999999999</v>
      </c>
      <c r="X102" s="155">
        <v>9.9990000000000006</v>
      </c>
      <c r="Y102" s="155">
        <v>0.316</v>
      </c>
      <c r="Z102" s="155">
        <v>1.9330000000000001</v>
      </c>
      <c r="AA102" s="155">
        <v>49.628999999999998</v>
      </c>
      <c r="AB102" s="155">
        <v>12.722</v>
      </c>
      <c r="AC102" s="155">
        <v>11.339</v>
      </c>
      <c r="AD102" s="155">
        <v>0.16400000000000001</v>
      </c>
      <c r="AE102" s="155">
        <f t="shared" si="33"/>
        <v>542.64357153881781</v>
      </c>
      <c r="AF102" s="155">
        <f t="shared" si="34"/>
        <v>54.020682204043837</v>
      </c>
      <c r="AG102" s="155">
        <f t="shared" si="35"/>
        <v>0.7717240314863405</v>
      </c>
      <c r="AI102" s="157" t="str">
        <f t="shared" si="20"/>
        <v>LL8_202_b</v>
      </c>
      <c r="AJ102" s="157">
        <f t="shared" si="21"/>
        <v>49.628999999999998</v>
      </c>
      <c r="AK102" s="157">
        <f t="shared" si="22"/>
        <v>1.9330000000000001</v>
      </c>
      <c r="AL102" s="157">
        <f t="shared" si="23"/>
        <v>11.224</v>
      </c>
      <c r="AM102" s="157">
        <f t="shared" si="24"/>
        <v>9.6381499999999996</v>
      </c>
      <c r="AN102" s="157">
        <f t="shared" si="25"/>
        <v>1.8898331443499998</v>
      </c>
      <c r="AO102" s="157">
        <f t="shared" si="26"/>
        <v>0.16400000000000001</v>
      </c>
      <c r="AP102" s="157">
        <f t="shared" si="27"/>
        <v>12.722</v>
      </c>
      <c r="AQ102" s="157">
        <f t="shared" si="28"/>
        <v>9.9990000000000006</v>
      </c>
      <c r="AR102" s="157">
        <f t="shared" si="29"/>
        <v>2.11</v>
      </c>
      <c r="AS102" s="157">
        <f t="shared" si="30"/>
        <v>0.316</v>
      </c>
      <c r="AT102" s="157">
        <f t="shared" si="31"/>
        <v>0.21099999999999999</v>
      </c>
      <c r="AU102" s="157">
        <v>0.5</v>
      </c>
      <c r="AV102" s="157">
        <f t="shared" si="36"/>
        <v>1.4777756074280291E-3</v>
      </c>
      <c r="AW102" s="157">
        <f t="shared" si="32"/>
        <v>1269.7121999999999</v>
      </c>
      <c r="AX102" s="157">
        <v>60</v>
      </c>
      <c r="AY102" s="157">
        <v>0.79596255859934162</v>
      </c>
      <c r="BA102" s="164">
        <v>47.319049999999997</v>
      </c>
      <c r="BB102" s="164">
        <v>40.549100000000003</v>
      </c>
      <c r="BC102" s="164">
        <v>11.41075</v>
      </c>
      <c r="BD102" s="164">
        <v>4.7899999999999998E-2</v>
      </c>
      <c r="BE102" s="164">
        <v>0.23680000000000001</v>
      </c>
      <c r="BF102" s="164">
        <v>0.15145</v>
      </c>
      <c r="BG102" s="164">
        <v>0.37314999999999998</v>
      </c>
      <c r="BL102" s="164">
        <v>100.0881</v>
      </c>
      <c r="BM102" s="164">
        <v>0.88083838958681904</v>
      </c>
      <c r="BO102" s="166" t="s">
        <v>608</v>
      </c>
      <c r="BP102" s="166">
        <v>40</v>
      </c>
      <c r="BQ102" s="166" t="s">
        <v>453</v>
      </c>
      <c r="BR102" s="166">
        <v>21</v>
      </c>
      <c r="BS102" s="166" t="s">
        <v>680</v>
      </c>
      <c r="BT102" s="166" t="s">
        <v>610</v>
      </c>
      <c r="BU102" s="166">
        <v>1.5671296296296301E-2</v>
      </c>
      <c r="BV102" s="166">
        <v>3.3292999999999999</v>
      </c>
      <c r="BW102" s="166">
        <v>5</v>
      </c>
      <c r="BX102" s="166" t="s">
        <v>456</v>
      </c>
      <c r="BY102" s="166">
        <v>1</v>
      </c>
      <c r="BZ102" s="166">
        <v>354000</v>
      </c>
      <c r="CA102" s="166">
        <v>49000</v>
      </c>
      <c r="CB102" s="166">
        <v>12.9</v>
      </c>
      <c r="CC102" s="166">
        <v>1</v>
      </c>
      <c r="CD102" s="166">
        <v>4.38</v>
      </c>
      <c r="CE102" s="166">
        <v>0.62</v>
      </c>
      <c r="CF102" s="166">
        <v>0.91</v>
      </c>
      <c r="CG102" s="166">
        <v>0.66</v>
      </c>
      <c r="CH102" s="166">
        <v>2.6</v>
      </c>
      <c r="CI102" s="166">
        <v>0.36</v>
      </c>
      <c r="CJ102" s="166">
        <v>3000</v>
      </c>
      <c r="CK102" s="166">
        <v>250</v>
      </c>
      <c r="CL102" s="166">
        <v>26.9</v>
      </c>
      <c r="CM102" s="166">
        <v>3</v>
      </c>
      <c r="CN102" s="166">
        <v>15400</v>
      </c>
      <c r="CO102" s="166">
        <v>1400</v>
      </c>
      <c r="CP102" s="166">
        <v>299</v>
      </c>
      <c r="CQ102" s="166">
        <v>53</v>
      </c>
      <c r="CR102" s="166">
        <v>377</v>
      </c>
      <c r="CS102" s="166">
        <v>29</v>
      </c>
      <c r="CT102" s="166">
        <v>777</v>
      </c>
      <c r="CU102" s="166">
        <v>52</v>
      </c>
      <c r="CV102" s="166">
        <v>64000</v>
      </c>
      <c r="CW102" s="166">
        <v>14000</v>
      </c>
      <c r="CX102" s="166">
        <v>28.5</v>
      </c>
      <c r="CY102" s="166">
        <v>3.9</v>
      </c>
      <c r="CZ102" s="166">
        <v>52</v>
      </c>
      <c r="DA102" s="166">
        <v>7.9</v>
      </c>
      <c r="DB102" s="166">
        <v>28.5</v>
      </c>
      <c r="DC102" s="166">
        <v>3.3</v>
      </c>
      <c r="DD102" s="166">
        <v>86.9</v>
      </c>
      <c r="DE102" s="166">
        <v>6.4</v>
      </c>
      <c r="DF102" s="166">
        <v>22.3</v>
      </c>
      <c r="DG102" s="166">
        <v>4.4000000000000004</v>
      </c>
      <c r="DH102" s="166">
        <v>1.31</v>
      </c>
      <c r="DI102" s="166">
        <v>0.6</v>
      </c>
      <c r="DJ102" s="166">
        <v>6.7</v>
      </c>
      <c r="DK102" s="166">
        <v>1.7</v>
      </c>
      <c r="DL102" s="166">
        <v>387</v>
      </c>
      <c r="DM102" s="166">
        <v>78</v>
      </c>
      <c r="DN102" s="166">
        <v>26.6</v>
      </c>
      <c r="DO102" s="166">
        <v>3.5</v>
      </c>
      <c r="DP102" s="166">
        <v>141</v>
      </c>
      <c r="DQ102" s="166">
        <v>24</v>
      </c>
      <c r="DR102" s="166">
        <v>13.2</v>
      </c>
      <c r="DS102" s="166">
        <v>2.7</v>
      </c>
      <c r="DT102" s="166">
        <v>1.3</v>
      </c>
      <c r="DU102" s="166">
        <v>0.56000000000000005</v>
      </c>
      <c r="DV102" s="166">
        <v>0.43</v>
      </c>
      <c r="DW102" s="166">
        <v>0.56999999999999995</v>
      </c>
      <c r="DX102" s="166">
        <v>4.4999999999999998E-2</v>
      </c>
      <c r="DY102" s="166">
        <v>4.1000000000000002E-2</v>
      </c>
      <c r="DZ102" s="166">
        <v>1.38</v>
      </c>
      <c r="EA102" s="166">
        <v>0.48</v>
      </c>
      <c r="ED102" s="166">
        <v>7.8E-2</v>
      </c>
      <c r="EE102" s="166">
        <v>4.9000000000000002E-2</v>
      </c>
      <c r="EF102" s="166">
        <v>110</v>
      </c>
      <c r="EG102" s="166">
        <v>14</v>
      </c>
      <c r="EH102" s="166">
        <v>12.1</v>
      </c>
      <c r="EI102" s="166">
        <v>2</v>
      </c>
      <c r="EJ102" s="166">
        <v>30</v>
      </c>
      <c r="EK102" s="166">
        <v>3.9</v>
      </c>
      <c r="EL102" s="166">
        <v>4.4000000000000004</v>
      </c>
      <c r="EM102" s="166">
        <v>1</v>
      </c>
      <c r="EN102" s="166">
        <v>22.2</v>
      </c>
      <c r="EO102" s="166">
        <v>4.5999999999999996</v>
      </c>
      <c r="EP102" s="166">
        <v>6</v>
      </c>
      <c r="EQ102" s="166">
        <v>1.2</v>
      </c>
      <c r="ER102" s="166">
        <v>2.67</v>
      </c>
      <c r="ES102" s="166">
        <v>0.43</v>
      </c>
      <c r="ET102" s="166">
        <v>5.0999999999999996</v>
      </c>
      <c r="EU102" s="166">
        <v>0.93</v>
      </c>
      <c r="EV102" s="166">
        <v>0.89</v>
      </c>
      <c r="EW102" s="166">
        <v>0.13</v>
      </c>
      <c r="EX102" s="166">
        <v>6.16</v>
      </c>
      <c r="EY102" s="166">
        <v>0.9</v>
      </c>
      <c r="EZ102" s="166">
        <v>1.06</v>
      </c>
      <c r="FA102" s="166">
        <v>0.36</v>
      </c>
      <c r="FB102" s="166">
        <v>3.25</v>
      </c>
      <c r="FC102" s="166">
        <v>0.93</v>
      </c>
      <c r="FD102" s="166">
        <v>0.42</v>
      </c>
      <c r="FE102" s="166">
        <v>0.12</v>
      </c>
      <c r="FF102" s="166">
        <v>2.23</v>
      </c>
      <c r="FG102" s="166">
        <v>0.27</v>
      </c>
      <c r="FH102" s="166">
        <v>0.28000000000000003</v>
      </c>
      <c r="FI102" s="166">
        <v>0.11</v>
      </c>
      <c r="FJ102" s="166">
        <v>3.1</v>
      </c>
      <c r="FK102" s="166">
        <v>1.3</v>
      </c>
      <c r="FL102" s="166">
        <v>0.71</v>
      </c>
      <c r="FM102" s="166">
        <v>0.21</v>
      </c>
      <c r="FN102" s="166">
        <v>0.11799999999999999</v>
      </c>
      <c r="FO102" s="166">
        <v>0.05</v>
      </c>
      <c r="FR102" s="166">
        <v>1</v>
      </c>
      <c r="FS102" s="166">
        <v>0.38</v>
      </c>
      <c r="FV102" s="166">
        <v>0.76</v>
      </c>
      <c r="FW102" s="166">
        <v>0.15</v>
      </c>
      <c r="FX102" s="166">
        <v>0.215</v>
      </c>
      <c r="FY102" s="166">
        <v>6.9000000000000006E-2</v>
      </c>
      <c r="GF102">
        <v>726.45303440765304</v>
      </c>
      <c r="GG102">
        <v>1601.1541119609701</v>
      </c>
      <c r="GH102">
        <v>5.08</v>
      </c>
      <c r="GI102">
        <v>158.30000000000001</v>
      </c>
      <c r="GM102">
        <f t="shared" si="37"/>
        <v>0.76494795449043806</v>
      </c>
      <c r="GN102">
        <f t="shared" si="38"/>
        <v>0.7717240314863405</v>
      </c>
      <c r="GO102" s="309">
        <v>2.6244250960734781</v>
      </c>
      <c r="GP102" s="311">
        <v>4.0963578525238908E-2</v>
      </c>
      <c r="GQ102" s="310">
        <f t="shared" si="39"/>
        <v>1.5608591224998719E-2</v>
      </c>
    </row>
    <row r="103" spans="1:199" x14ac:dyDescent="0.35">
      <c r="A103" s="162" t="s">
        <v>681</v>
      </c>
      <c r="B103" s="162" t="s">
        <v>546</v>
      </c>
      <c r="D103" s="154">
        <v>2.7017000000000002</v>
      </c>
      <c r="E103" s="154">
        <v>14.1913</v>
      </c>
      <c r="F103" s="154">
        <v>0.24709999999999999</v>
      </c>
      <c r="G103" s="154">
        <v>11.917899999999999</v>
      </c>
      <c r="H103" s="154">
        <v>0.49509999999999998</v>
      </c>
      <c r="I103" s="154">
        <v>2.6857000000000002</v>
      </c>
      <c r="J103" s="154">
        <v>52.4191</v>
      </c>
      <c r="K103" s="154">
        <v>6.2259000000000002</v>
      </c>
      <c r="L103" s="154">
        <v>7.1093999999999999</v>
      </c>
      <c r="M103" s="154">
        <v>8.9599999999999999E-2</v>
      </c>
      <c r="N103" s="154">
        <v>879.82274399999994</v>
      </c>
      <c r="O103" s="154">
        <v>149</v>
      </c>
      <c r="P103" s="154">
        <v>0.220602978455854</v>
      </c>
      <c r="Q103" s="154">
        <v>679.49068601694103</v>
      </c>
      <c r="R103" s="154">
        <v>400.55053653175202</v>
      </c>
      <c r="T103" s="155">
        <v>26.35</v>
      </c>
      <c r="U103" s="155">
        <v>2.1360000000000001</v>
      </c>
      <c r="V103" s="155">
        <v>11.218</v>
      </c>
      <c r="W103" s="155">
        <v>0.19500000000000001</v>
      </c>
      <c r="X103" s="155">
        <v>9.5619999999999994</v>
      </c>
      <c r="Y103" s="155">
        <v>0.39100000000000001</v>
      </c>
      <c r="Z103" s="155">
        <v>2.1230000000000002</v>
      </c>
      <c r="AA103" s="155">
        <v>49.780999999999999</v>
      </c>
      <c r="AB103" s="155">
        <v>12.769</v>
      </c>
      <c r="AC103" s="155">
        <v>11.336</v>
      </c>
      <c r="AD103" s="155">
        <v>0.14199999999999999</v>
      </c>
      <c r="AE103" s="155">
        <f t="shared" si="33"/>
        <v>696.3377475267115</v>
      </c>
      <c r="AF103" s="155">
        <f t="shared" si="34"/>
        <v>117.92639493470519</v>
      </c>
      <c r="AG103" s="155">
        <f t="shared" si="35"/>
        <v>0.79145231499802138</v>
      </c>
      <c r="AI103" s="157" t="str">
        <f t="shared" si="20"/>
        <v>LL8_426</v>
      </c>
      <c r="AJ103" s="157">
        <f t="shared" si="21"/>
        <v>49.780999999999999</v>
      </c>
      <c r="AK103" s="157">
        <f t="shared" si="22"/>
        <v>2.1230000000000002</v>
      </c>
      <c r="AL103" s="157">
        <f t="shared" si="23"/>
        <v>11.218</v>
      </c>
      <c r="AM103" s="157">
        <f t="shared" si="24"/>
        <v>9.6356000000000002</v>
      </c>
      <c r="AN103" s="157">
        <f t="shared" si="25"/>
        <v>1.8893331443999999</v>
      </c>
      <c r="AO103" s="157">
        <f t="shared" si="26"/>
        <v>0.14199999999999999</v>
      </c>
      <c r="AP103" s="157">
        <f t="shared" si="27"/>
        <v>12.769</v>
      </c>
      <c r="AQ103" s="157">
        <f t="shared" si="28"/>
        <v>9.5619999999999994</v>
      </c>
      <c r="AR103" s="157">
        <f t="shared" si="29"/>
        <v>2.1360000000000001</v>
      </c>
      <c r="AS103" s="157">
        <f t="shared" si="30"/>
        <v>0.39100000000000001</v>
      </c>
      <c r="AT103" s="157">
        <f t="shared" si="31"/>
        <v>0.19500000000000001</v>
      </c>
      <c r="AU103" s="157">
        <v>0.5</v>
      </c>
      <c r="AV103" s="157">
        <f t="shared" si="36"/>
        <v>5.3778447646770165E-2</v>
      </c>
      <c r="AW103" s="157">
        <f t="shared" si="32"/>
        <v>1270.6569</v>
      </c>
      <c r="AX103" s="157">
        <v>670</v>
      </c>
      <c r="AY103" s="157">
        <v>8.5022050974335656E-2</v>
      </c>
      <c r="BA103" s="164">
        <v>47.842750000000002</v>
      </c>
      <c r="BB103" s="164">
        <v>40.605499999999999</v>
      </c>
      <c r="BC103" s="164">
        <v>11.52045</v>
      </c>
      <c r="BD103" s="164">
        <v>5.16E-2</v>
      </c>
      <c r="BE103" s="164">
        <v>0.22645000000000001</v>
      </c>
      <c r="BF103" s="164">
        <v>0.1555</v>
      </c>
      <c r="BG103" s="164">
        <v>0.37695000000000001</v>
      </c>
      <c r="BL103" s="164">
        <v>100.77915</v>
      </c>
      <c r="BM103" s="164">
        <v>0.88098932687470699</v>
      </c>
      <c r="BO103" s="166" t="s">
        <v>613</v>
      </c>
      <c r="BP103" s="166">
        <v>40</v>
      </c>
      <c r="BQ103" s="166" t="s">
        <v>453</v>
      </c>
      <c r="BR103" s="166">
        <v>31</v>
      </c>
      <c r="BS103" s="166" t="s">
        <v>682</v>
      </c>
      <c r="BT103" s="166" t="s">
        <v>610</v>
      </c>
      <c r="BU103" s="166">
        <v>3.5937500000000002E-3</v>
      </c>
      <c r="BV103" s="166">
        <v>23.007000000000001</v>
      </c>
      <c r="BW103" s="166">
        <v>35</v>
      </c>
      <c r="BX103" s="166" t="s">
        <v>456</v>
      </c>
      <c r="BY103" s="166">
        <v>1</v>
      </c>
      <c r="BZ103" s="166">
        <v>422000</v>
      </c>
      <c r="CA103" s="166">
        <v>16000</v>
      </c>
      <c r="CB103" s="166">
        <v>11.9</v>
      </c>
      <c r="CC103" s="166">
        <v>1</v>
      </c>
      <c r="CD103" s="166">
        <v>4.2</v>
      </c>
      <c r="CE103" s="166">
        <v>0.28000000000000003</v>
      </c>
      <c r="CF103" s="166">
        <v>0.93</v>
      </c>
      <c r="CG103" s="166">
        <v>0.27</v>
      </c>
      <c r="CH103" s="166">
        <v>2.66</v>
      </c>
      <c r="CI103" s="166">
        <v>0.1</v>
      </c>
      <c r="CJ103" s="166">
        <v>3799</v>
      </c>
      <c r="CK103" s="166">
        <v>96</v>
      </c>
      <c r="CL103" s="166">
        <v>27.79</v>
      </c>
      <c r="CM103" s="166">
        <v>0.81</v>
      </c>
      <c r="CN103" s="166">
        <v>15100</v>
      </c>
      <c r="CO103" s="166">
        <v>440</v>
      </c>
      <c r="CP103" s="166">
        <v>301</v>
      </c>
      <c r="CQ103" s="166">
        <v>11</v>
      </c>
      <c r="CR103" s="166">
        <v>346</v>
      </c>
      <c r="CS103" s="166">
        <v>15</v>
      </c>
      <c r="CT103" s="166">
        <v>916</v>
      </c>
      <c r="CU103" s="166">
        <v>38</v>
      </c>
      <c r="CV103" s="166">
        <v>68800</v>
      </c>
      <c r="CW103" s="166">
        <v>2400</v>
      </c>
      <c r="CX103" s="166">
        <v>33</v>
      </c>
      <c r="CY103" s="166">
        <v>1.4</v>
      </c>
      <c r="CZ103" s="166">
        <v>115.8</v>
      </c>
      <c r="DA103" s="166">
        <v>5.3</v>
      </c>
      <c r="DB103" s="166">
        <v>46.1</v>
      </c>
      <c r="DC103" s="166">
        <v>2.4</v>
      </c>
      <c r="DD103" s="166">
        <v>80.2</v>
      </c>
      <c r="DE103" s="166">
        <v>4.0999999999999996</v>
      </c>
      <c r="DF103" s="166">
        <v>22.3</v>
      </c>
      <c r="DG103" s="166">
        <v>1.1000000000000001</v>
      </c>
      <c r="DH103" s="166">
        <v>1.91</v>
      </c>
      <c r="DI103" s="166">
        <v>0.31</v>
      </c>
      <c r="DJ103" s="166">
        <v>7.79</v>
      </c>
      <c r="DK103" s="166">
        <v>0.31</v>
      </c>
      <c r="DL103" s="166">
        <v>349</v>
      </c>
      <c r="DM103" s="166">
        <v>10</v>
      </c>
      <c r="DN103" s="166">
        <v>23.56</v>
      </c>
      <c r="DO103" s="166">
        <v>0.82</v>
      </c>
      <c r="DP103" s="166">
        <v>142.4</v>
      </c>
      <c r="DQ103" s="166">
        <v>4.7</v>
      </c>
      <c r="DR103" s="166">
        <v>12.9</v>
      </c>
      <c r="DS103" s="166">
        <v>0.55000000000000004</v>
      </c>
      <c r="DT103" s="166">
        <v>0.78</v>
      </c>
      <c r="DU103" s="166">
        <v>0.17</v>
      </c>
      <c r="DV103" s="166">
        <v>0.28999999999999998</v>
      </c>
      <c r="DW103" s="166">
        <v>0.12</v>
      </c>
      <c r="DX103" s="166">
        <v>0.10100000000000001</v>
      </c>
      <c r="DY103" s="166">
        <v>2.1999999999999999E-2</v>
      </c>
      <c r="DZ103" s="166">
        <v>1.65</v>
      </c>
      <c r="EA103" s="166">
        <v>0.15</v>
      </c>
      <c r="ED103" s="166">
        <v>7.5999999999999998E-2</v>
      </c>
      <c r="EE103" s="166">
        <v>1.4E-2</v>
      </c>
      <c r="EF103" s="166">
        <v>104.2</v>
      </c>
      <c r="EG103" s="166">
        <v>4</v>
      </c>
      <c r="EH103" s="166">
        <v>11.31</v>
      </c>
      <c r="EI103" s="166">
        <v>0.41</v>
      </c>
      <c r="EJ103" s="166">
        <v>29.2</v>
      </c>
      <c r="EK103" s="166">
        <v>1.2</v>
      </c>
      <c r="EL103" s="166">
        <v>4.16</v>
      </c>
      <c r="EM103" s="166">
        <v>0.19</v>
      </c>
      <c r="EN103" s="166">
        <v>20.02</v>
      </c>
      <c r="EO103" s="166">
        <v>0.9</v>
      </c>
      <c r="EP103" s="166">
        <v>5.6</v>
      </c>
      <c r="EQ103" s="166">
        <v>0.41</v>
      </c>
      <c r="ER103" s="166">
        <v>1.9</v>
      </c>
      <c r="ES103" s="166">
        <v>0.13</v>
      </c>
      <c r="ET103" s="166">
        <v>5.87</v>
      </c>
      <c r="EU103" s="166">
        <v>0.48</v>
      </c>
      <c r="EV103" s="166">
        <v>0.91300000000000003</v>
      </c>
      <c r="EW103" s="166">
        <v>6.8000000000000005E-2</v>
      </c>
      <c r="EX103" s="166">
        <v>4.93</v>
      </c>
      <c r="EY103" s="166">
        <v>0.32</v>
      </c>
      <c r="EZ103" s="166">
        <v>0.98399999999999999</v>
      </c>
      <c r="FA103" s="166">
        <v>7.0999999999999994E-2</v>
      </c>
      <c r="FB103" s="166">
        <v>2.6</v>
      </c>
      <c r="FC103" s="166">
        <v>0.18</v>
      </c>
      <c r="FD103" s="166">
        <v>0.31900000000000001</v>
      </c>
      <c r="FE103" s="166">
        <v>0.04</v>
      </c>
      <c r="FF103" s="166">
        <v>2.21</v>
      </c>
      <c r="FG103" s="166">
        <v>0.28000000000000003</v>
      </c>
      <c r="FH103" s="166">
        <v>0.27800000000000002</v>
      </c>
      <c r="FI103" s="166">
        <v>4.2000000000000003E-2</v>
      </c>
      <c r="FJ103" s="166">
        <v>4.05</v>
      </c>
      <c r="FK103" s="166">
        <v>0.43</v>
      </c>
      <c r="FL103" s="166">
        <v>0.77600000000000002</v>
      </c>
      <c r="FM103" s="166">
        <v>5.3999999999999999E-2</v>
      </c>
      <c r="FN103" s="166">
        <v>0.11899999999999999</v>
      </c>
      <c r="FO103" s="166">
        <v>3.1E-2</v>
      </c>
      <c r="FP103" s="166">
        <v>2.1999999999999999E-2</v>
      </c>
      <c r="FQ103" s="166">
        <v>0.01</v>
      </c>
      <c r="FR103" s="166">
        <v>0.96699999999999997</v>
      </c>
      <c r="FS103" s="166">
        <v>8.2000000000000003E-2</v>
      </c>
      <c r="FV103" s="166">
        <v>0.78500000000000003</v>
      </c>
      <c r="FW103" s="166">
        <v>7.0000000000000007E-2</v>
      </c>
      <c r="FX103" s="166">
        <v>0.26900000000000002</v>
      </c>
      <c r="FY103" s="166">
        <v>3.1E-2</v>
      </c>
      <c r="FZ103">
        <v>5.1975054557906103E-2</v>
      </c>
      <c r="GA103">
        <v>8.0340488828570201E-4</v>
      </c>
      <c r="GB103">
        <v>265.12361313428198</v>
      </c>
      <c r="GC103">
        <v>0</v>
      </c>
      <c r="GD103">
        <v>435.86321999275901</v>
      </c>
      <c r="GE103">
        <v>100.264930058056</v>
      </c>
      <c r="GF103">
        <v>771.88477685719795</v>
      </c>
      <c r="GG103">
        <v>1572.43513745169</v>
      </c>
      <c r="GH103">
        <v>4.49</v>
      </c>
      <c r="GI103">
        <v>167.8</v>
      </c>
      <c r="GM103">
        <f t="shared" si="37"/>
        <v>0.78973944657644923</v>
      </c>
      <c r="GN103">
        <f t="shared" si="38"/>
        <v>0.79145231499802138</v>
      </c>
      <c r="GO103" s="309">
        <v>2.6380995993448528</v>
      </c>
      <c r="GP103" s="311">
        <v>4.1941739151217981E-2</v>
      </c>
      <c r="GQ103" s="310">
        <f t="shared" si="39"/>
        <v>1.5898466897017009E-2</v>
      </c>
    </row>
    <row r="104" spans="1:199" x14ac:dyDescent="0.35">
      <c r="A104" s="162" t="s">
        <v>683</v>
      </c>
      <c r="B104" s="162" t="s">
        <v>546</v>
      </c>
      <c r="D104" s="154">
        <v>2.5811999999999999</v>
      </c>
      <c r="E104" s="154">
        <v>14.170999999999999</v>
      </c>
      <c r="F104" s="154">
        <v>0.25309999999999999</v>
      </c>
      <c r="G104" s="154">
        <v>12.3454</v>
      </c>
      <c r="H104" s="154">
        <v>0.42170000000000002</v>
      </c>
      <c r="I104" s="154">
        <v>2.6126</v>
      </c>
      <c r="J104" s="154">
        <v>52.373800000000003</v>
      </c>
      <c r="K104" s="154">
        <v>6.3783000000000003</v>
      </c>
      <c r="L104" s="154">
        <v>6.6379999999999999</v>
      </c>
      <c r="M104" s="154">
        <v>9.8500000000000004E-2</v>
      </c>
      <c r="N104" s="154">
        <v>723.67672800000003</v>
      </c>
      <c r="O104" s="154">
        <v>89</v>
      </c>
      <c r="P104" s="154">
        <v>0.23036695037063901</v>
      </c>
      <c r="Q104" s="154">
        <v>728.58364608209604</v>
      </c>
      <c r="R104" s="154">
        <v>428.41687218530302</v>
      </c>
      <c r="T104" s="155">
        <v>28.39</v>
      </c>
      <c r="U104" s="155">
        <v>2.008</v>
      </c>
      <c r="V104" s="155">
        <v>11.022</v>
      </c>
      <c r="W104" s="155">
        <v>0.19700000000000001</v>
      </c>
      <c r="X104" s="155">
        <v>9.75</v>
      </c>
      <c r="Y104" s="155">
        <v>0.32800000000000001</v>
      </c>
      <c r="Z104" s="155">
        <v>2.032</v>
      </c>
      <c r="AA104" s="155">
        <v>49.594000000000001</v>
      </c>
      <c r="AB104" s="155">
        <v>13.237</v>
      </c>
      <c r="AC104" s="155">
        <v>11.332000000000001</v>
      </c>
      <c r="AD104" s="155">
        <v>0.15</v>
      </c>
      <c r="AE104" s="155">
        <f t="shared" si="33"/>
        <v>563.65505724744912</v>
      </c>
      <c r="AF104" s="155">
        <f t="shared" si="34"/>
        <v>69.320040501596694</v>
      </c>
      <c r="AG104" s="155">
        <f t="shared" si="35"/>
        <v>0.77887685956850217</v>
      </c>
      <c r="AI104" s="157" t="str">
        <f t="shared" si="20"/>
        <v>LL8_401</v>
      </c>
      <c r="AJ104" s="157">
        <f t="shared" si="21"/>
        <v>49.594000000000001</v>
      </c>
      <c r="AK104" s="157">
        <f t="shared" si="22"/>
        <v>2.032</v>
      </c>
      <c r="AL104" s="157">
        <f t="shared" si="23"/>
        <v>11.022</v>
      </c>
      <c r="AM104" s="157">
        <f t="shared" si="24"/>
        <v>9.632200000000001</v>
      </c>
      <c r="AN104" s="157">
        <f t="shared" si="25"/>
        <v>1.8886664778</v>
      </c>
      <c r="AO104" s="157">
        <f t="shared" si="26"/>
        <v>0.15</v>
      </c>
      <c r="AP104" s="157">
        <f t="shared" si="27"/>
        <v>13.237</v>
      </c>
      <c r="AQ104" s="157">
        <f t="shared" si="28"/>
        <v>9.75</v>
      </c>
      <c r="AR104" s="157">
        <f t="shared" si="29"/>
        <v>2.008</v>
      </c>
      <c r="AS104" s="157">
        <f t="shared" si="30"/>
        <v>0.32800000000000001</v>
      </c>
      <c r="AT104" s="157">
        <f t="shared" si="31"/>
        <v>0.19700000000000001</v>
      </c>
      <c r="AU104" s="157">
        <v>0.5</v>
      </c>
      <c r="AV104" s="157">
        <f t="shared" si="36"/>
        <v>5.6747694219339201E-2</v>
      </c>
      <c r="AW104" s="157">
        <f t="shared" si="32"/>
        <v>1280.0637000000002</v>
      </c>
      <c r="AX104" s="157">
        <v>700</v>
      </c>
      <c r="AY104" s="157">
        <v>8.2767904854909979E-2</v>
      </c>
      <c r="BA104" s="164">
        <v>47.793849999999999</v>
      </c>
      <c r="BB104" s="164">
        <v>40.508850000000002</v>
      </c>
      <c r="BC104" s="164">
        <v>11.09145</v>
      </c>
      <c r="BD104" s="164">
        <v>4.7699999999999999E-2</v>
      </c>
      <c r="BE104" s="164">
        <v>0.22889999999999999</v>
      </c>
      <c r="BF104" s="164">
        <v>0.14324999999999999</v>
      </c>
      <c r="BG104" s="164">
        <v>0.3896</v>
      </c>
      <c r="BL104" s="164">
        <v>100.2034</v>
      </c>
      <c r="BM104" s="164">
        <v>0.88480682947044298</v>
      </c>
      <c r="BO104" s="166" t="s">
        <v>608</v>
      </c>
      <c r="BP104" s="166">
        <v>40</v>
      </c>
      <c r="BQ104" s="166" t="s">
        <v>453</v>
      </c>
      <c r="BR104" s="166">
        <v>23</v>
      </c>
      <c r="BS104" s="166" t="s">
        <v>684</v>
      </c>
      <c r="BT104" s="166" t="s">
        <v>610</v>
      </c>
      <c r="BU104" s="166">
        <v>1.8519675925925901E-2</v>
      </c>
      <c r="BV104" s="166">
        <v>23.561</v>
      </c>
      <c r="BW104" s="166">
        <v>37</v>
      </c>
      <c r="BX104" s="166" t="s">
        <v>456</v>
      </c>
      <c r="BY104" s="166">
        <v>1</v>
      </c>
      <c r="BZ104" s="166">
        <v>297000</v>
      </c>
      <c r="CA104" s="166">
        <v>11000</v>
      </c>
      <c r="CB104" s="166">
        <v>12.3</v>
      </c>
      <c r="CC104" s="166">
        <v>1</v>
      </c>
      <c r="CD104" s="166">
        <v>4.22</v>
      </c>
      <c r="CE104" s="166">
        <v>0.26</v>
      </c>
      <c r="CF104" s="166">
        <v>1.61</v>
      </c>
      <c r="CG104" s="166">
        <v>0.5</v>
      </c>
      <c r="CH104" s="166">
        <v>2.8239999999999998</v>
      </c>
      <c r="CI104" s="166">
        <v>9.6000000000000002E-2</v>
      </c>
      <c r="CJ104" s="166">
        <v>3641</v>
      </c>
      <c r="CK104" s="166">
        <v>89</v>
      </c>
      <c r="CL104" s="166">
        <v>26.08</v>
      </c>
      <c r="CM104" s="166">
        <v>0.83</v>
      </c>
      <c r="CN104" s="166">
        <v>14470</v>
      </c>
      <c r="CO104" s="166">
        <v>330</v>
      </c>
      <c r="CP104" s="166">
        <v>298.2</v>
      </c>
      <c r="CQ104" s="166">
        <v>9.1</v>
      </c>
      <c r="CR104" s="166">
        <v>381</v>
      </c>
      <c r="CS104" s="166">
        <v>11</v>
      </c>
      <c r="CT104" s="166">
        <v>825</v>
      </c>
      <c r="CU104" s="166">
        <v>28</v>
      </c>
      <c r="CV104" s="166">
        <v>63700</v>
      </c>
      <c r="CW104" s="166">
        <v>2300</v>
      </c>
      <c r="CX104" s="166">
        <v>32.9</v>
      </c>
      <c r="CY104" s="166">
        <v>1.3</v>
      </c>
      <c r="CZ104" s="166">
        <v>112.5</v>
      </c>
      <c r="DA104" s="166">
        <v>5.4</v>
      </c>
      <c r="DB104" s="166">
        <v>46.1</v>
      </c>
      <c r="DC104" s="166">
        <v>2.7</v>
      </c>
      <c r="DD104" s="166">
        <v>77.5</v>
      </c>
      <c r="DE104" s="166">
        <v>5</v>
      </c>
      <c r="DF104" s="166">
        <v>22.9</v>
      </c>
      <c r="DG104" s="166">
        <v>1</v>
      </c>
      <c r="DH104" s="166">
        <v>1.83</v>
      </c>
      <c r="DI104" s="166">
        <v>0.27</v>
      </c>
      <c r="DJ104" s="166">
        <v>7.65</v>
      </c>
      <c r="DK104" s="166">
        <v>0.33</v>
      </c>
      <c r="DL104" s="166">
        <v>356</v>
      </c>
      <c r="DM104" s="166">
        <v>12</v>
      </c>
      <c r="DN104" s="166">
        <v>25.91</v>
      </c>
      <c r="DO104" s="166">
        <v>0.81</v>
      </c>
      <c r="DP104" s="166">
        <v>138.4</v>
      </c>
      <c r="DQ104" s="166">
        <v>3.8</v>
      </c>
      <c r="DR104" s="166">
        <v>12.71</v>
      </c>
      <c r="DS104" s="166">
        <v>0.46</v>
      </c>
      <c r="DT104" s="166">
        <v>0.71</v>
      </c>
      <c r="DU104" s="166">
        <v>0.19</v>
      </c>
      <c r="DV104" s="166">
        <v>6.2E-2</v>
      </c>
      <c r="DW104" s="166">
        <v>0.06</v>
      </c>
      <c r="DX104" s="166">
        <v>7.0000000000000007E-2</v>
      </c>
      <c r="DY104" s="166">
        <v>2.1000000000000001E-2</v>
      </c>
      <c r="DZ104" s="166">
        <v>1.43</v>
      </c>
      <c r="EA104" s="166">
        <v>0.16</v>
      </c>
      <c r="ED104" s="166">
        <v>0.09</v>
      </c>
      <c r="EE104" s="166">
        <v>0.02</v>
      </c>
      <c r="EF104" s="166">
        <v>103.9</v>
      </c>
      <c r="EG104" s="166">
        <v>3.9</v>
      </c>
      <c r="EH104" s="166">
        <v>11.38</v>
      </c>
      <c r="EI104" s="166">
        <v>0.41</v>
      </c>
      <c r="EJ104" s="166">
        <v>29.11</v>
      </c>
      <c r="EK104" s="166">
        <v>0.99</v>
      </c>
      <c r="EL104" s="166">
        <v>4.18</v>
      </c>
      <c r="EM104" s="166">
        <v>0.2</v>
      </c>
      <c r="EN104" s="166">
        <v>19.63</v>
      </c>
      <c r="EO104" s="166">
        <v>0.77</v>
      </c>
      <c r="EP104" s="166">
        <v>5.37</v>
      </c>
      <c r="EQ104" s="166">
        <v>0.5</v>
      </c>
      <c r="ER104" s="166">
        <v>2.11</v>
      </c>
      <c r="ES104" s="166">
        <v>0.15</v>
      </c>
      <c r="ET104" s="166">
        <v>6.02</v>
      </c>
      <c r="EU104" s="166">
        <v>0.42</v>
      </c>
      <c r="EV104" s="166">
        <v>0.86499999999999999</v>
      </c>
      <c r="EW104" s="166">
        <v>8.1000000000000003E-2</v>
      </c>
      <c r="EX104" s="166">
        <v>5.26</v>
      </c>
      <c r="EY104" s="166">
        <v>0.37</v>
      </c>
      <c r="EZ104" s="166">
        <v>1.024</v>
      </c>
      <c r="FA104" s="166">
        <v>8.5000000000000006E-2</v>
      </c>
      <c r="FB104" s="166">
        <v>2.58</v>
      </c>
      <c r="FC104" s="166">
        <v>0.25</v>
      </c>
      <c r="FD104" s="166">
        <v>0.34200000000000003</v>
      </c>
      <c r="FE104" s="166">
        <v>4.2999999999999997E-2</v>
      </c>
      <c r="FF104" s="166">
        <v>2.1800000000000002</v>
      </c>
      <c r="FG104" s="166">
        <v>0.26</v>
      </c>
      <c r="FH104" s="166">
        <v>0.30599999999999999</v>
      </c>
      <c r="FI104" s="166">
        <v>5.1999999999999998E-2</v>
      </c>
      <c r="FJ104" s="166">
        <v>3.76</v>
      </c>
      <c r="FK104" s="166">
        <v>0.4</v>
      </c>
      <c r="FL104" s="166">
        <v>0.752</v>
      </c>
      <c r="FM104" s="166">
        <v>8.7999999999999995E-2</v>
      </c>
      <c r="FN104" s="166">
        <v>0.13800000000000001</v>
      </c>
      <c r="FO104" s="166">
        <v>0.04</v>
      </c>
      <c r="FP104" s="166">
        <v>1.4E-2</v>
      </c>
      <c r="FQ104" s="166">
        <v>1.0999999999999999E-2</v>
      </c>
      <c r="FR104" s="166">
        <v>0.875</v>
      </c>
      <c r="FS104" s="166">
        <v>8.3000000000000004E-2</v>
      </c>
      <c r="FV104" s="166">
        <v>0.76600000000000001</v>
      </c>
      <c r="FW104" s="166">
        <v>7.3999999999999996E-2</v>
      </c>
      <c r="FX104" s="166">
        <v>0.312</v>
      </c>
      <c r="FY104" s="166">
        <v>4.2999999999999997E-2</v>
      </c>
      <c r="GF104">
        <v>779.12624217554696</v>
      </c>
      <c r="GG104">
        <v>1638.6889805701801</v>
      </c>
      <c r="GM104">
        <f t="shared" si="37"/>
        <v>0.77780412615603511</v>
      </c>
      <c r="GN104">
        <f t="shared" si="38"/>
        <v>0.77887685956850217</v>
      </c>
      <c r="GO104" s="309">
        <v>2.6353544617513291</v>
      </c>
      <c r="GP104" s="311">
        <v>4.2635501306721231E-2</v>
      </c>
      <c r="GQ104" s="310">
        <f t="shared" si="39"/>
        <v>1.617827959218349E-2</v>
      </c>
    </row>
    <row r="105" spans="1:199" x14ac:dyDescent="0.35">
      <c r="A105" s="162" t="s">
        <v>685</v>
      </c>
      <c r="B105" s="162" t="s">
        <v>546</v>
      </c>
      <c r="D105" s="154">
        <v>2.5920000000000001</v>
      </c>
      <c r="E105" s="154">
        <v>13.4239</v>
      </c>
      <c r="F105" s="154">
        <v>0.32140000000000002</v>
      </c>
      <c r="G105" s="154">
        <v>12.146000000000001</v>
      </c>
      <c r="H105" s="154">
        <v>0.42009999999999997</v>
      </c>
      <c r="I105" s="154">
        <v>2.6158999999999999</v>
      </c>
      <c r="J105" s="154">
        <v>51.302300000000002</v>
      </c>
      <c r="K105" s="154">
        <v>6.3560999999999996</v>
      </c>
      <c r="L105" s="154">
        <v>7.5515999999999996</v>
      </c>
      <c r="M105" s="154">
        <v>0.1492</v>
      </c>
      <c r="N105" s="154">
        <v>934.87422400000003</v>
      </c>
      <c r="O105" s="154">
        <v>152</v>
      </c>
      <c r="P105" s="154">
        <v>0.21842073345274901</v>
      </c>
      <c r="Q105" s="154">
        <v>34.8262591495142</v>
      </c>
      <c r="R105" s="154">
        <v>388.78478540909902</v>
      </c>
      <c r="T105" s="155">
        <v>26.22</v>
      </c>
      <c r="U105" s="155">
        <v>2.08</v>
      </c>
      <c r="V105" s="155">
        <v>10.773999999999999</v>
      </c>
      <c r="W105" s="155">
        <v>0.25800000000000001</v>
      </c>
      <c r="X105" s="155">
        <v>9.8870000000000005</v>
      </c>
      <c r="Y105" s="155">
        <v>0.33700000000000002</v>
      </c>
      <c r="Z105" s="155">
        <v>2.1</v>
      </c>
      <c r="AA105" s="155">
        <v>49.508000000000003</v>
      </c>
      <c r="AB105" s="155">
        <v>13.183</v>
      </c>
      <c r="AC105" s="155">
        <v>11.335000000000001</v>
      </c>
      <c r="AD105" s="155">
        <v>0.187</v>
      </c>
      <c r="AE105" s="155">
        <f t="shared" si="33"/>
        <v>740.67043574710829</v>
      </c>
      <c r="AF105" s="155">
        <f t="shared" si="34"/>
        <v>120.42465536365077</v>
      </c>
      <c r="AG105" s="155">
        <f t="shared" si="35"/>
        <v>0.79226746949770244</v>
      </c>
      <c r="AI105" s="157" t="str">
        <f t="shared" si="20"/>
        <v>LL8_400_b</v>
      </c>
      <c r="AJ105" s="157">
        <f t="shared" si="21"/>
        <v>49.508000000000003</v>
      </c>
      <c r="AK105" s="157">
        <f t="shared" si="22"/>
        <v>2.1</v>
      </c>
      <c r="AL105" s="157">
        <f t="shared" si="23"/>
        <v>10.773999999999999</v>
      </c>
      <c r="AM105" s="157">
        <f t="shared" si="24"/>
        <v>9.6347500000000004</v>
      </c>
      <c r="AN105" s="157">
        <f t="shared" si="25"/>
        <v>1.8891664777499999</v>
      </c>
      <c r="AO105" s="157">
        <f t="shared" si="26"/>
        <v>0.187</v>
      </c>
      <c r="AP105" s="157">
        <f t="shared" si="27"/>
        <v>13.183</v>
      </c>
      <c r="AQ105" s="157">
        <f t="shared" si="28"/>
        <v>9.8870000000000005</v>
      </c>
      <c r="AR105" s="157">
        <f t="shared" si="29"/>
        <v>2.08</v>
      </c>
      <c r="AS105" s="157">
        <f t="shared" si="30"/>
        <v>0.33700000000000002</v>
      </c>
      <c r="AT105" s="157">
        <f t="shared" si="31"/>
        <v>0.25800000000000001</v>
      </c>
      <c r="AU105" s="157">
        <v>0.5</v>
      </c>
      <c r="AV105" s="157">
        <f t="shared" si="36"/>
        <v>2.7591712208456824E-3</v>
      </c>
      <c r="AW105" s="157">
        <f t="shared" si="32"/>
        <v>1278.9783</v>
      </c>
      <c r="AX105" s="157">
        <v>70</v>
      </c>
      <c r="AY105" s="157">
        <v>0.69317037418580862</v>
      </c>
      <c r="BA105" s="164">
        <v>47.7958</v>
      </c>
      <c r="BB105" s="164">
        <v>40.444850000000002</v>
      </c>
      <c r="BC105" s="164">
        <v>11.073449999999999</v>
      </c>
      <c r="BD105" s="164">
        <v>5.0999999999999997E-2</v>
      </c>
      <c r="BE105" s="164">
        <v>0.23019999999999999</v>
      </c>
      <c r="BF105" s="164">
        <v>0.14144999999999999</v>
      </c>
      <c r="BG105" s="164">
        <v>0.36845</v>
      </c>
      <c r="BL105" s="164">
        <v>100.10514999999999</v>
      </c>
      <c r="BM105" s="164">
        <v>0.88497642265472498</v>
      </c>
      <c r="BO105" s="166" t="s">
        <v>613</v>
      </c>
      <c r="BP105" s="166">
        <v>40</v>
      </c>
      <c r="BQ105" s="166" t="s">
        <v>453</v>
      </c>
      <c r="BR105" s="166">
        <v>34</v>
      </c>
      <c r="BS105" s="166" t="s">
        <v>686</v>
      </c>
      <c r="BT105" s="166" t="s">
        <v>610</v>
      </c>
      <c r="BU105" s="166">
        <v>7.8483796296296305E-3</v>
      </c>
      <c r="BV105" s="166">
        <v>23.15</v>
      </c>
      <c r="BW105" s="166">
        <v>35</v>
      </c>
      <c r="BX105" s="166" t="s">
        <v>456</v>
      </c>
      <c r="BY105" s="166">
        <v>1</v>
      </c>
      <c r="BZ105" s="166">
        <v>450000</v>
      </c>
      <c r="CA105" s="166">
        <v>22000</v>
      </c>
      <c r="CB105" s="166">
        <v>12.1</v>
      </c>
      <c r="CC105" s="166">
        <v>1</v>
      </c>
      <c r="CD105" s="166">
        <v>4.74</v>
      </c>
      <c r="CE105" s="166">
        <v>0.27</v>
      </c>
      <c r="CF105" s="166">
        <v>0.89</v>
      </c>
      <c r="CG105" s="166">
        <v>0.24</v>
      </c>
      <c r="CH105" s="166">
        <v>2.67</v>
      </c>
      <c r="CI105" s="166">
        <v>0.13</v>
      </c>
      <c r="CJ105" s="166">
        <v>3639</v>
      </c>
      <c r="CK105" s="166">
        <v>79</v>
      </c>
      <c r="CL105" s="166">
        <v>30</v>
      </c>
      <c r="CM105" s="166">
        <v>1.1000000000000001</v>
      </c>
      <c r="CN105" s="166">
        <v>15200</v>
      </c>
      <c r="CO105" s="166">
        <v>550</v>
      </c>
      <c r="CP105" s="166">
        <v>319</v>
      </c>
      <c r="CQ105" s="166">
        <v>13</v>
      </c>
      <c r="CR105" s="166">
        <v>338</v>
      </c>
      <c r="CS105" s="166">
        <v>16</v>
      </c>
      <c r="CT105" s="166">
        <v>967</v>
      </c>
      <c r="CU105" s="166">
        <v>41</v>
      </c>
      <c r="CV105" s="166">
        <v>71700</v>
      </c>
      <c r="CW105" s="166">
        <v>3000</v>
      </c>
      <c r="CX105" s="166">
        <v>32.799999999999997</v>
      </c>
      <c r="CY105" s="166">
        <v>1.6</v>
      </c>
      <c r="CZ105" s="166">
        <v>112.4</v>
      </c>
      <c r="DA105" s="166">
        <v>5.5</v>
      </c>
      <c r="DB105" s="166">
        <v>48.6</v>
      </c>
      <c r="DC105" s="166">
        <v>2.5</v>
      </c>
      <c r="DD105" s="166">
        <v>86</v>
      </c>
      <c r="DE105" s="166">
        <v>4.5</v>
      </c>
      <c r="DF105" s="166">
        <v>23.1</v>
      </c>
      <c r="DG105" s="166">
        <v>1.2</v>
      </c>
      <c r="DH105" s="166">
        <v>2.12</v>
      </c>
      <c r="DI105" s="166">
        <v>0.27</v>
      </c>
      <c r="DJ105" s="166">
        <v>7.58</v>
      </c>
      <c r="DK105" s="166">
        <v>0.46</v>
      </c>
      <c r="DL105" s="166">
        <v>341</v>
      </c>
      <c r="DM105" s="166">
        <v>13</v>
      </c>
      <c r="DN105" s="166">
        <v>24.4</v>
      </c>
      <c r="DO105" s="166">
        <v>1.1000000000000001</v>
      </c>
      <c r="DP105" s="166">
        <v>137.80000000000001</v>
      </c>
      <c r="DQ105" s="166">
        <v>6.3</v>
      </c>
      <c r="DR105" s="166">
        <v>12.56</v>
      </c>
      <c r="DS105" s="166">
        <v>0.61</v>
      </c>
      <c r="DT105" s="166">
        <v>0.79</v>
      </c>
      <c r="DU105" s="166">
        <v>0.14000000000000001</v>
      </c>
      <c r="DV105" s="166">
        <v>0.15</v>
      </c>
      <c r="DW105" s="166">
        <v>8.5999999999999993E-2</v>
      </c>
      <c r="DX105" s="166">
        <v>0.09</v>
      </c>
      <c r="DY105" s="166">
        <v>1.7999999999999999E-2</v>
      </c>
      <c r="DZ105" s="166">
        <v>1.57</v>
      </c>
      <c r="EA105" s="166">
        <v>0.17</v>
      </c>
      <c r="EB105" s="166">
        <v>3.9E-2</v>
      </c>
      <c r="EC105" s="166">
        <v>1.7000000000000001E-2</v>
      </c>
      <c r="ED105" s="166">
        <v>0.09</v>
      </c>
      <c r="EE105" s="166">
        <v>1.4E-2</v>
      </c>
      <c r="EF105" s="166">
        <v>100.6</v>
      </c>
      <c r="EG105" s="166">
        <v>4.9000000000000004</v>
      </c>
      <c r="EH105" s="166">
        <v>11.06</v>
      </c>
      <c r="EI105" s="166">
        <v>0.49</v>
      </c>
      <c r="EJ105" s="166">
        <v>28.5</v>
      </c>
      <c r="EK105" s="166">
        <v>1.1000000000000001</v>
      </c>
      <c r="EL105" s="166">
        <v>4.03</v>
      </c>
      <c r="EM105" s="166">
        <v>0.18</v>
      </c>
      <c r="EN105" s="166">
        <v>19.38</v>
      </c>
      <c r="EO105" s="166">
        <v>0.97</v>
      </c>
      <c r="EP105" s="166">
        <v>5.36</v>
      </c>
      <c r="EQ105" s="166">
        <v>0.45</v>
      </c>
      <c r="ER105" s="166">
        <v>1.88</v>
      </c>
      <c r="ES105" s="166">
        <v>0.13</v>
      </c>
      <c r="ET105" s="166">
        <v>5.65</v>
      </c>
      <c r="EU105" s="166">
        <v>0.47</v>
      </c>
      <c r="EV105" s="166">
        <v>0.92400000000000004</v>
      </c>
      <c r="EW105" s="166">
        <v>0.06</v>
      </c>
      <c r="EX105" s="166">
        <v>5.26</v>
      </c>
      <c r="EY105" s="166">
        <v>0.42</v>
      </c>
      <c r="EZ105" s="166">
        <v>0.99199999999999999</v>
      </c>
      <c r="FA105" s="166">
        <v>7.2999999999999995E-2</v>
      </c>
      <c r="FB105" s="166">
        <v>2.59</v>
      </c>
      <c r="FC105" s="166">
        <v>0.21</v>
      </c>
      <c r="FD105" s="166">
        <v>0.33700000000000002</v>
      </c>
      <c r="FE105" s="166">
        <v>4.4999999999999998E-2</v>
      </c>
      <c r="FF105" s="166">
        <v>2.09</v>
      </c>
      <c r="FG105" s="166">
        <v>0.23</v>
      </c>
      <c r="FH105" s="166">
        <v>0.28499999999999998</v>
      </c>
      <c r="FI105" s="166">
        <v>4.2999999999999997E-2</v>
      </c>
      <c r="FJ105" s="166">
        <v>4</v>
      </c>
      <c r="FK105" s="166">
        <v>0.41</v>
      </c>
      <c r="FL105" s="166">
        <v>0.70299999999999996</v>
      </c>
      <c r="FM105" s="166">
        <v>5.8000000000000003E-2</v>
      </c>
      <c r="FN105" s="166">
        <v>0.14499999999999999</v>
      </c>
      <c r="FO105" s="166">
        <v>0.04</v>
      </c>
      <c r="FP105" s="166">
        <v>1.9400000000000001E-2</v>
      </c>
      <c r="FQ105" s="166">
        <v>7.9000000000000008E-3</v>
      </c>
      <c r="FR105" s="166">
        <v>0.86499999999999999</v>
      </c>
      <c r="FS105" s="166">
        <v>7.5999999999999998E-2</v>
      </c>
      <c r="FT105" s="166">
        <v>1.15E-2</v>
      </c>
      <c r="FU105" s="166">
        <v>6.1000000000000004E-3</v>
      </c>
      <c r="FV105" s="166">
        <v>0.746</v>
      </c>
      <c r="FW105" s="166">
        <v>8.1000000000000003E-2</v>
      </c>
      <c r="FX105" s="166">
        <v>0.309</v>
      </c>
      <c r="FY105" s="166">
        <v>0.04</v>
      </c>
      <c r="FZ105">
        <v>9.4858844369124201E-2</v>
      </c>
      <c r="GA105">
        <v>1.4580674675938601E-3</v>
      </c>
      <c r="GB105">
        <v>481.16226430597499</v>
      </c>
      <c r="GC105">
        <v>0</v>
      </c>
      <c r="GD105">
        <v>791.03076251902201</v>
      </c>
      <c r="GE105">
        <v>181.96681995571399</v>
      </c>
      <c r="GF105">
        <v>853.84277209495997</v>
      </c>
      <c r="GG105">
        <v>1667.59492643509</v>
      </c>
      <c r="GH105">
        <v>5.33</v>
      </c>
      <c r="GI105">
        <v>161.80000000000001</v>
      </c>
      <c r="GM105">
        <f t="shared" si="37"/>
        <v>0.8021899547726733</v>
      </c>
      <c r="GN105">
        <f t="shared" si="38"/>
        <v>0.79226746949770244</v>
      </c>
      <c r="GO105" s="309">
        <v>2.6424593029480081</v>
      </c>
      <c r="GP105" s="311">
        <v>4.2761484900331957E-2</v>
      </c>
      <c r="GQ105" s="310">
        <f t="shared" si="39"/>
        <v>1.6182457323988278E-2</v>
      </c>
    </row>
    <row r="106" spans="1:199" x14ac:dyDescent="0.35">
      <c r="A106" s="162" t="s">
        <v>687</v>
      </c>
      <c r="B106" s="162" t="s">
        <v>546</v>
      </c>
      <c r="D106" s="154">
        <v>2.7252000000000001</v>
      </c>
      <c r="E106" s="154">
        <v>14.4115</v>
      </c>
      <c r="F106" s="154">
        <v>0.34279999999999999</v>
      </c>
      <c r="G106" s="154">
        <v>12.002000000000001</v>
      </c>
      <c r="H106" s="154">
        <v>0.52370000000000005</v>
      </c>
      <c r="I106" s="154">
        <v>2.7734999999999999</v>
      </c>
      <c r="J106" s="154">
        <v>51.702399999999997</v>
      </c>
      <c r="K106" s="154">
        <v>6.0723000000000003</v>
      </c>
      <c r="L106" s="154">
        <v>7.3762999999999996</v>
      </c>
      <c r="M106" s="154">
        <v>0.1211</v>
      </c>
      <c r="N106" s="154">
        <v>871.31478800000002</v>
      </c>
      <c r="O106" s="154">
        <v>119</v>
      </c>
      <c r="P106" s="154">
        <v>0.223381716812979</v>
      </c>
      <c r="Q106" s="154">
        <v>813.29773295482096</v>
      </c>
      <c r="R106" s="154">
        <v>376.62790424496598</v>
      </c>
      <c r="T106" s="155">
        <v>27.38</v>
      </c>
      <c r="U106" s="155">
        <v>2.1389999999999998</v>
      </c>
      <c r="V106" s="155">
        <v>11.313000000000001</v>
      </c>
      <c r="W106" s="155">
        <v>0.26900000000000002</v>
      </c>
      <c r="X106" s="155">
        <v>9.5649999999999995</v>
      </c>
      <c r="Y106" s="155">
        <v>0.41099999999999998</v>
      </c>
      <c r="Z106" s="155">
        <v>2.177</v>
      </c>
      <c r="AA106" s="155">
        <v>49.203000000000003</v>
      </c>
      <c r="AB106" s="155">
        <v>13.071999999999999</v>
      </c>
      <c r="AC106" s="155">
        <v>11.336</v>
      </c>
      <c r="AD106" s="155">
        <v>0.16500000000000001</v>
      </c>
      <c r="AE106" s="155">
        <f t="shared" si="33"/>
        <v>684.02793845187637</v>
      </c>
      <c r="AF106" s="155">
        <f t="shared" si="34"/>
        <v>93.421259224368029</v>
      </c>
      <c r="AG106" s="155">
        <f t="shared" si="35"/>
        <v>0.78505259852410114</v>
      </c>
      <c r="AI106" s="157" t="str">
        <f t="shared" si="20"/>
        <v>LL8_400_a</v>
      </c>
      <c r="AJ106" s="157">
        <f t="shared" si="21"/>
        <v>49.203000000000003</v>
      </c>
      <c r="AK106" s="157">
        <f t="shared" si="22"/>
        <v>2.177</v>
      </c>
      <c r="AL106" s="157">
        <f t="shared" si="23"/>
        <v>11.313000000000001</v>
      </c>
      <c r="AM106" s="157">
        <f t="shared" si="24"/>
        <v>9.6356000000000002</v>
      </c>
      <c r="AN106" s="157">
        <f t="shared" si="25"/>
        <v>1.8893331443999999</v>
      </c>
      <c r="AO106" s="157">
        <f t="shared" si="26"/>
        <v>0.16500000000000001</v>
      </c>
      <c r="AP106" s="157">
        <f t="shared" si="27"/>
        <v>13.071999999999999</v>
      </c>
      <c r="AQ106" s="157">
        <f t="shared" si="28"/>
        <v>9.5649999999999995</v>
      </c>
      <c r="AR106" s="157">
        <f t="shared" si="29"/>
        <v>2.1389999999999998</v>
      </c>
      <c r="AS106" s="157">
        <f t="shared" si="30"/>
        <v>0.41099999999999998</v>
      </c>
      <c r="AT106" s="157">
        <f t="shared" si="31"/>
        <v>0.26900000000000002</v>
      </c>
      <c r="AU106" s="157">
        <v>0.5</v>
      </c>
      <c r="AV106" s="157">
        <f t="shared" si="36"/>
        <v>6.384814986299428E-2</v>
      </c>
      <c r="AW106" s="157">
        <f t="shared" si="32"/>
        <v>1276.7472</v>
      </c>
      <c r="AX106" s="157">
        <v>780</v>
      </c>
      <c r="AY106" s="157">
        <v>7.5725991367122172E-2</v>
      </c>
      <c r="BA106" s="164">
        <v>47.693350000000002</v>
      </c>
      <c r="BB106" s="164">
        <v>40.235999999999997</v>
      </c>
      <c r="BC106" s="164">
        <v>11.113350000000001</v>
      </c>
      <c r="BD106" s="164">
        <v>4.3150000000000001E-2</v>
      </c>
      <c r="BE106" s="164">
        <v>0.23119999999999999</v>
      </c>
      <c r="BF106" s="164">
        <v>0.15190000000000001</v>
      </c>
      <c r="BG106" s="164">
        <v>0.38464999999999999</v>
      </c>
      <c r="BL106" s="164">
        <v>99.853549999999998</v>
      </c>
      <c r="BM106" s="164">
        <v>0.88439057873125804</v>
      </c>
      <c r="BO106" s="166" t="s">
        <v>613</v>
      </c>
      <c r="BP106" s="166">
        <v>40</v>
      </c>
      <c r="BQ106" s="166" t="s">
        <v>453</v>
      </c>
      <c r="BR106" s="166">
        <v>33</v>
      </c>
      <c r="BS106" s="166" t="s">
        <v>688</v>
      </c>
      <c r="BT106" s="166" t="s">
        <v>610</v>
      </c>
      <c r="BU106" s="166">
        <v>6.42361111111111E-3</v>
      </c>
      <c r="BV106" s="166">
        <v>23.018999999999998</v>
      </c>
      <c r="BW106" s="166">
        <v>35</v>
      </c>
      <c r="BX106" s="166" t="s">
        <v>456</v>
      </c>
      <c r="BY106" s="166">
        <v>1</v>
      </c>
      <c r="BZ106" s="166">
        <v>451000</v>
      </c>
      <c r="CA106" s="166">
        <v>18000</v>
      </c>
      <c r="CB106" s="166">
        <v>12</v>
      </c>
      <c r="CC106" s="166">
        <v>1</v>
      </c>
      <c r="CD106" s="166">
        <v>4.4400000000000004</v>
      </c>
      <c r="CE106" s="166">
        <v>0.26</v>
      </c>
      <c r="CF106" s="166">
        <v>0.62</v>
      </c>
      <c r="CG106" s="166">
        <v>0.18</v>
      </c>
      <c r="CH106" s="166">
        <v>2.6</v>
      </c>
      <c r="CI106" s="166">
        <v>0.14000000000000001</v>
      </c>
      <c r="CJ106" s="166">
        <v>3107</v>
      </c>
      <c r="CK106" s="166">
        <v>98</v>
      </c>
      <c r="CL106" s="166">
        <v>29.13</v>
      </c>
      <c r="CM106" s="166">
        <v>0.67</v>
      </c>
      <c r="CN106" s="166">
        <v>14730</v>
      </c>
      <c r="CO106" s="166">
        <v>360</v>
      </c>
      <c r="CP106" s="166">
        <v>307.5</v>
      </c>
      <c r="CQ106" s="166">
        <v>8.6999999999999993</v>
      </c>
      <c r="CR106" s="166">
        <v>360</v>
      </c>
      <c r="CS106" s="166">
        <v>17</v>
      </c>
      <c r="CT106" s="166">
        <v>904</v>
      </c>
      <c r="CU106" s="166">
        <v>40</v>
      </c>
      <c r="CV106" s="166">
        <v>66700</v>
      </c>
      <c r="CW106" s="166">
        <v>3300</v>
      </c>
      <c r="CX106" s="166">
        <v>30.9</v>
      </c>
      <c r="CY106" s="166">
        <v>1.7</v>
      </c>
      <c r="CZ106" s="166">
        <v>111.1</v>
      </c>
      <c r="DA106" s="166">
        <v>6.1</v>
      </c>
      <c r="DB106" s="166">
        <v>48</v>
      </c>
      <c r="DC106" s="166">
        <v>2.7</v>
      </c>
      <c r="DD106" s="166">
        <v>82.6</v>
      </c>
      <c r="DE106" s="166">
        <v>4.8</v>
      </c>
      <c r="DF106" s="166">
        <v>22.3</v>
      </c>
      <c r="DG106" s="166">
        <v>1</v>
      </c>
      <c r="DH106" s="166">
        <v>1.76</v>
      </c>
      <c r="DI106" s="166">
        <v>0.25</v>
      </c>
      <c r="DJ106" s="166">
        <v>6.3</v>
      </c>
      <c r="DK106" s="166">
        <v>0.31</v>
      </c>
      <c r="DL106" s="166">
        <v>311.39999999999998</v>
      </c>
      <c r="DM106" s="166">
        <v>6.3</v>
      </c>
      <c r="DN106" s="166">
        <v>24.02</v>
      </c>
      <c r="DO106" s="166">
        <v>0.67</v>
      </c>
      <c r="DP106" s="166">
        <v>126.5</v>
      </c>
      <c r="DQ106" s="166">
        <v>3.5</v>
      </c>
      <c r="DR106" s="166">
        <v>10.73</v>
      </c>
      <c r="DS106" s="166">
        <v>0.43</v>
      </c>
      <c r="DT106" s="166">
        <v>0.62</v>
      </c>
      <c r="DU106" s="166">
        <v>0.15</v>
      </c>
      <c r="DX106" s="166">
        <v>0.10100000000000001</v>
      </c>
      <c r="DY106" s="166">
        <v>0.02</v>
      </c>
      <c r="DZ106" s="166">
        <v>1.43</v>
      </c>
      <c r="EA106" s="166">
        <v>0.13</v>
      </c>
      <c r="EB106" s="166">
        <v>3.4000000000000002E-2</v>
      </c>
      <c r="EC106" s="166">
        <v>1.9E-2</v>
      </c>
      <c r="ED106" s="166">
        <v>6.2E-2</v>
      </c>
      <c r="EE106" s="166">
        <v>1.0999999999999999E-2</v>
      </c>
      <c r="EF106" s="166">
        <v>82.9</v>
      </c>
      <c r="EG106" s="166">
        <v>4.3</v>
      </c>
      <c r="EH106" s="166">
        <v>9.3699999999999992</v>
      </c>
      <c r="EI106" s="166">
        <v>0.48</v>
      </c>
      <c r="EJ106" s="166">
        <v>25</v>
      </c>
      <c r="EK106" s="166">
        <v>1.1000000000000001</v>
      </c>
      <c r="EL106" s="166">
        <v>3.62</v>
      </c>
      <c r="EM106" s="166">
        <v>0.18</v>
      </c>
      <c r="EN106" s="166">
        <v>17.59</v>
      </c>
      <c r="EO106" s="166">
        <v>0.81</v>
      </c>
      <c r="EP106" s="166">
        <v>5.09</v>
      </c>
      <c r="EQ106" s="166">
        <v>0.34</v>
      </c>
      <c r="ER106" s="166">
        <v>1.82</v>
      </c>
      <c r="ES106" s="166">
        <v>0.12</v>
      </c>
      <c r="ET106" s="166">
        <v>5.25</v>
      </c>
      <c r="EU106" s="166">
        <v>0.41</v>
      </c>
      <c r="EV106" s="166">
        <v>0.81399999999999995</v>
      </c>
      <c r="EW106" s="166">
        <v>0.06</v>
      </c>
      <c r="EX106" s="166">
        <v>4.9800000000000004</v>
      </c>
      <c r="EY106" s="166">
        <v>0.43</v>
      </c>
      <c r="EZ106" s="166">
        <v>0.95599999999999996</v>
      </c>
      <c r="FA106" s="166">
        <v>6.8000000000000005E-2</v>
      </c>
      <c r="FB106" s="166">
        <v>2.5299999999999998</v>
      </c>
      <c r="FC106" s="166">
        <v>0.2</v>
      </c>
      <c r="FD106" s="166">
        <v>0.33400000000000002</v>
      </c>
      <c r="FE106" s="166">
        <v>3.7999999999999999E-2</v>
      </c>
      <c r="FF106" s="166">
        <v>1.98</v>
      </c>
      <c r="FG106" s="166">
        <v>0.19</v>
      </c>
      <c r="FH106" s="166">
        <v>0.28499999999999998</v>
      </c>
      <c r="FI106" s="166">
        <v>3.4000000000000002E-2</v>
      </c>
      <c r="FJ106" s="166">
        <v>3.54</v>
      </c>
      <c r="FK106" s="166">
        <v>0.33</v>
      </c>
      <c r="FL106" s="166">
        <v>0.59099999999999997</v>
      </c>
      <c r="FM106" s="166">
        <v>5.3999999999999999E-2</v>
      </c>
      <c r="FN106" s="166">
        <v>9.7000000000000003E-2</v>
      </c>
      <c r="FO106" s="166">
        <v>2.7E-2</v>
      </c>
      <c r="FP106" s="166">
        <v>1.32E-2</v>
      </c>
      <c r="FQ106" s="166">
        <v>8.3000000000000001E-3</v>
      </c>
      <c r="FR106" s="166">
        <v>0.77300000000000002</v>
      </c>
      <c r="FS106" s="166">
        <v>6.6000000000000003E-2</v>
      </c>
      <c r="FV106" s="166">
        <v>0.625</v>
      </c>
      <c r="FW106" s="166">
        <v>7.2999999999999995E-2</v>
      </c>
      <c r="FX106" s="166">
        <v>0.217</v>
      </c>
      <c r="FY106" s="166">
        <v>3.5000000000000003E-2</v>
      </c>
      <c r="FZ106">
        <v>5.0825637263766897E-2</v>
      </c>
      <c r="GA106">
        <v>7.8328387049479199E-4</v>
      </c>
      <c r="GB106">
        <v>258.483677263282</v>
      </c>
      <c r="GC106">
        <v>0</v>
      </c>
      <c r="GD106">
        <v>424.94716542083501</v>
      </c>
      <c r="GE106">
        <v>97.753827037750099</v>
      </c>
      <c r="GF106">
        <v>788.60907916609096</v>
      </c>
      <c r="GG106">
        <v>1610.90172315157</v>
      </c>
      <c r="GH106">
        <v>5.33</v>
      </c>
      <c r="GI106">
        <v>161.80000000000001</v>
      </c>
      <c r="GM106">
        <f t="shared" si="37"/>
        <v>0.78480045827763978</v>
      </c>
      <c r="GN106">
        <f t="shared" si="38"/>
        <v>0.78505259852410114</v>
      </c>
      <c r="GO106" s="309">
        <v>2.6474006528557061</v>
      </c>
      <c r="GP106" s="311">
        <v>4.2046191668953473E-2</v>
      </c>
      <c r="GQ106" s="310">
        <f t="shared" si="39"/>
        <v>1.5882065913823417E-2</v>
      </c>
    </row>
    <row r="107" spans="1:199" x14ac:dyDescent="0.35">
      <c r="A107" s="162" t="s">
        <v>689</v>
      </c>
      <c r="B107" s="162" t="s">
        <v>546</v>
      </c>
      <c r="D107" s="154">
        <v>2.3795000000000002</v>
      </c>
      <c r="E107" s="154">
        <v>14.302899999999999</v>
      </c>
      <c r="F107" s="154">
        <v>0.30590000000000001</v>
      </c>
      <c r="G107" s="154">
        <v>12.072800000000001</v>
      </c>
      <c r="H107" s="154">
        <v>0.51249999999999996</v>
      </c>
      <c r="I107" s="154">
        <v>2.7477</v>
      </c>
      <c r="J107" s="154">
        <v>51.2836</v>
      </c>
      <c r="K107" s="154">
        <v>5.9212999999999996</v>
      </c>
      <c r="L107" s="154">
        <v>7.181</v>
      </c>
      <c r="M107" s="154">
        <v>0.1462</v>
      </c>
      <c r="N107" s="154">
        <v>902.34380399999998</v>
      </c>
      <c r="O107" s="154">
        <v>113</v>
      </c>
      <c r="P107" s="154">
        <v>0.22663270101531299</v>
      </c>
      <c r="Q107" s="154">
        <v>904.957744402662</v>
      </c>
      <c r="R107" s="154">
        <v>366.72288576420198</v>
      </c>
      <c r="T107" s="155">
        <v>21.86</v>
      </c>
      <c r="U107" s="155">
        <v>1.978</v>
      </c>
      <c r="V107" s="155">
        <v>11.887</v>
      </c>
      <c r="W107" s="155">
        <v>0.254</v>
      </c>
      <c r="X107" s="155">
        <v>10.16</v>
      </c>
      <c r="Y107" s="155">
        <v>0.42599999999999999</v>
      </c>
      <c r="Z107" s="155">
        <v>2.2839999999999998</v>
      </c>
      <c r="AA107" s="155">
        <v>49.764000000000003</v>
      </c>
      <c r="AB107" s="155">
        <v>11.363</v>
      </c>
      <c r="AC107" s="155">
        <v>11.334</v>
      </c>
      <c r="AD107" s="155">
        <v>0.192</v>
      </c>
      <c r="AE107" s="155">
        <f t="shared" si="33"/>
        <v>740.47579517479073</v>
      </c>
      <c r="AF107" s="155">
        <f t="shared" si="34"/>
        <v>92.729361562448716</v>
      </c>
      <c r="AG107" s="155">
        <f t="shared" si="35"/>
        <v>0.82061381913671427</v>
      </c>
      <c r="AI107" s="157" t="str">
        <f t="shared" si="20"/>
        <v>LL8_280</v>
      </c>
      <c r="AJ107" s="157">
        <f t="shared" si="21"/>
        <v>49.764000000000003</v>
      </c>
      <c r="AK107" s="157">
        <f t="shared" si="22"/>
        <v>2.2839999999999998</v>
      </c>
      <c r="AL107" s="157">
        <f t="shared" si="23"/>
        <v>11.887</v>
      </c>
      <c r="AM107" s="157">
        <f t="shared" si="24"/>
        <v>9.6338999999999988</v>
      </c>
      <c r="AN107" s="157">
        <f t="shared" si="25"/>
        <v>1.8889998110999999</v>
      </c>
      <c r="AO107" s="157">
        <f t="shared" si="26"/>
        <v>0.192</v>
      </c>
      <c r="AP107" s="157">
        <f t="shared" si="27"/>
        <v>11.363</v>
      </c>
      <c r="AQ107" s="157">
        <f t="shared" si="28"/>
        <v>10.16</v>
      </c>
      <c r="AR107" s="157">
        <f t="shared" si="29"/>
        <v>1.978</v>
      </c>
      <c r="AS107" s="157">
        <f t="shared" si="30"/>
        <v>0.42599999999999999</v>
      </c>
      <c r="AT107" s="157">
        <f t="shared" si="31"/>
        <v>0.254</v>
      </c>
      <c r="AU107" s="157">
        <v>0.5</v>
      </c>
      <c r="AV107" s="157">
        <f t="shared" si="36"/>
        <v>7.4262083079161489E-2</v>
      </c>
      <c r="AW107" s="157">
        <f t="shared" si="32"/>
        <v>1242.3962999999999</v>
      </c>
      <c r="AX107" s="157">
        <v>980</v>
      </c>
      <c r="AY107" s="157">
        <v>6.0593930032436648E-2</v>
      </c>
      <c r="BA107" s="164">
        <v>46.56765</v>
      </c>
      <c r="BB107" s="164">
        <v>40.4574</v>
      </c>
      <c r="BC107" s="164">
        <v>12.73715</v>
      </c>
      <c r="BD107" s="164">
        <v>4.4150000000000002E-2</v>
      </c>
      <c r="BE107" s="164">
        <v>0.23415</v>
      </c>
      <c r="BF107" s="164">
        <v>0.1575</v>
      </c>
      <c r="BG107" s="164">
        <v>0.30554999999999999</v>
      </c>
      <c r="BL107" s="164">
        <v>100.50355</v>
      </c>
      <c r="BM107" s="164">
        <v>0.86696883789855195</v>
      </c>
      <c r="BO107" s="166" t="s">
        <v>672</v>
      </c>
      <c r="BP107" s="166">
        <v>25</v>
      </c>
      <c r="BQ107" s="166" t="s">
        <v>453</v>
      </c>
      <c r="BR107" s="166" t="s">
        <v>673</v>
      </c>
      <c r="BS107" s="166" t="s">
        <v>690</v>
      </c>
      <c r="BT107" s="166" t="s">
        <v>627</v>
      </c>
      <c r="BU107" s="166">
        <v>1.40543981481482E-2</v>
      </c>
      <c r="BV107" s="166">
        <v>21.727</v>
      </c>
      <c r="BW107" s="166">
        <v>41</v>
      </c>
      <c r="BX107" s="166" t="s">
        <v>456</v>
      </c>
      <c r="BY107" s="166">
        <v>1</v>
      </c>
      <c r="BZ107" s="166">
        <v>75600</v>
      </c>
      <c r="CA107" s="166">
        <v>5300</v>
      </c>
      <c r="CB107" s="166">
        <v>12.1</v>
      </c>
      <c r="CC107" s="166">
        <v>1</v>
      </c>
      <c r="CH107" s="166">
        <v>2.76</v>
      </c>
      <c r="CI107" s="166">
        <v>0.14000000000000001</v>
      </c>
      <c r="CJ107" s="166">
        <v>4580</v>
      </c>
      <c r="CK107" s="166">
        <v>200</v>
      </c>
      <c r="CL107" s="166">
        <v>25.5</v>
      </c>
      <c r="CM107" s="166">
        <v>1.4</v>
      </c>
      <c r="CN107" s="166">
        <v>17430</v>
      </c>
      <c r="CO107" s="166">
        <v>850</v>
      </c>
      <c r="CP107" s="166">
        <v>296</v>
      </c>
      <c r="CQ107" s="166">
        <v>16</v>
      </c>
      <c r="CR107" s="166">
        <v>337</v>
      </c>
      <c r="CS107" s="166">
        <v>19</v>
      </c>
      <c r="CT107" s="166">
        <v>876</v>
      </c>
      <c r="CU107" s="166">
        <v>40</v>
      </c>
      <c r="CV107" s="166">
        <v>72700</v>
      </c>
      <c r="CW107" s="166">
        <v>3400</v>
      </c>
      <c r="CZ107" s="166">
        <v>94.8</v>
      </c>
      <c r="DA107" s="166">
        <v>6.5</v>
      </c>
      <c r="DB107" s="166">
        <v>100.7</v>
      </c>
      <c r="DC107" s="166">
        <v>6.6</v>
      </c>
      <c r="DF107" s="166">
        <v>22.8</v>
      </c>
      <c r="DG107" s="166">
        <v>1.9</v>
      </c>
      <c r="DH107" s="166">
        <v>1.1100000000000001</v>
      </c>
      <c r="DI107" s="166">
        <v>0.74</v>
      </c>
      <c r="DJ107" s="166">
        <v>9.76</v>
      </c>
      <c r="DK107" s="166">
        <v>0.91</v>
      </c>
      <c r="DL107" s="166">
        <v>357</v>
      </c>
      <c r="DM107" s="166">
        <v>13</v>
      </c>
      <c r="DN107" s="166">
        <v>25.3</v>
      </c>
      <c r="DO107" s="166">
        <v>1.4</v>
      </c>
      <c r="DP107" s="166">
        <v>137.4</v>
      </c>
      <c r="DQ107" s="166">
        <v>5.8</v>
      </c>
      <c r="DR107" s="166">
        <v>13.32</v>
      </c>
      <c r="DS107" s="166">
        <v>0.81</v>
      </c>
      <c r="DT107" s="166">
        <v>0.99</v>
      </c>
      <c r="DU107" s="166">
        <v>0.33</v>
      </c>
      <c r="DZ107" s="166">
        <v>1.53</v>
      </c>
      <c r="EA107" s="166">
        <v>0.32</v>
      </c>
      <c r="EF107" s="166">
        <v>122.6</v>
      </c>
      <c r="EG107" s="166">
        <v>6.8</v>
      </c>
      <c r="EH107" s="166">
        <v>11.74</v>
      </c>
      <c r="EI107" s="166">
        <v>0.85</v>
      </c>
      <c r="EJ107" s="166">
        <v>29.4</v>
      </c>
      <c r="EK107" s="166">
        <v>1.4</v>
      </c>
      <c r="EL107" s="166">
        <v>4.29</v>
      </c>
      <c r="EM107" s="166">
        <v>0.34</v>
      </c>
      <c r="EN107" s="166">
        <v>19.899999999999999</v>
      </c>
      <c r="EO107" s="166">
        <v>1.6</v>
      </c>
      <c r="EP107" s="166">
        <v>5.07</v>
      </c>
      <c r="EQ107" s="166">
        <v>0.71</v>
      </c>
      <c r="ER107" s="166">
        <v>1.69</v>
      </c>
      <c r="ES107" s="166">
        <v>0.24</v>
      </c>
      <c r="ET107" s="166">
        <v>5.67</v>
      </c>
      <c r="EU107" s="166">
        <v>0.72</v>
      </c>
      <c r="EV107" s="166">
        <v>0.8</v>
      </c>
      <c r="EW107" s="166">
        <v>0.1</v>
      </c>
      <c r="EX107" s="166">
        <v>4.63</v>
      </c>
      <c r="EY107" s="166">
        <v>0.6</v>
      </c>
      <c r="EZ107" s="166">
        <v>0.99</v>
      </c>
      <c r="FA107" s="166">
        <v>0.12</v>
      </c>
      <c r="FB107" s="166">
        <v>2.5099999999999998</v>
      </c>
      <c r="FC107" s="166">
        <v>0.3</v>
      </c>
      <c r="FD107" s="166">
        <v>0.34200000000000003</v>
      </c>
      <c r="FE107" s="166">
        <v>6.4000000000000001E-2</v>
      </c>
      <c r="FF107" s="166">
        <v>2.54</v>
      </c>
      <c r="FG107" s="166">
        <v>0.4</v>
      </c>
      <c r="FH107" s="166">
        <v>0.27200000000000002</v>
      </c>
      <c r="FI107" s="166">
        <v>5.2999999999999999E-2</v>
      </c>
      <c r="FJ107" s="166">
        <v>3.84</v>
      </c>
      <c r="FK107" s="166">
        <v>0.66</v>
      </c>
      <c r="FL107" s="166">
        <v>0.86</v>
      </c>
      <c r="FM107" s="166">
        <v>0.15</v>
      </c>
      <c r="FN107" s="166">
        <v>0.192</v>
      </c>
      <c r="FO107" s="166">
        <v>6.9000000000000006E-2</v>
      </c>
      <c r="FR107" s="166">
        <v>1.03</v>
      </c>
      <c r="FS107" s="166">
        <v>0.15</v>
      </c>
      <c r="FV107" s="166">
        <v>0.94</v>
      </c>
      <c r="FW107" s="166">
        <v>0.17</v>
      </c>
      <c r="FX107" s="166">
        <v>0.253</v>
      </c>
      <c r="FY107" s="166">
        <v>6.0999999999999999E-2</v>
      </c>
      <c r="FZ107">
        <v>1.50107233062232E-2</v>
      </c>
      <c r="GA107">
        <v>2.3146425279514801E-4</v>
      </c>
      <c r="GB107">
        <v>76.383203422398694</v>
      </c>
      <c r="GC107">
        <v>0</v>
      </c>
      <c r="GD107">
        <v>125.57398642642301</v>
      </c>
      <c r="GE107">
        <v>28.8867387488344</v>
      </c>
      <c r="GF107">
        <v>784.91399857602801</v>
      </c>
      <c r="GG107">
        <v>1483.9278663801599</v>
      </c>
      <c r="GH107">
        <v>5.28</v>
      </c>
      <c r="GI107">
        <v>174.7</v>
      </c>
      <c r="GM107">
        <f t="shared" si="37"/>
        <v>0.83121951219512202</v>
      </c>
      <c r="GN107">
        <f t="shared" si="38"/>
        <v>0.82061381913671427</v>
      </c>
      <c r="GO107" s="309">
        <v>2.6503967509567858</v>
      </c>
      <c r="GP107" s="311">
        <v>4.213699300485816E-2</v>
      </c>
      <c r="GQ107" s="310">
        <f t="shared" si="39"/>
        <v>1.5898371815331731E-2</v>
      </c>
    </row>
    <row r="108" spans="1:199" x14ac:dyDescent="0.35">
      <c r="A108" s="162" t="s">
        <v>691</v>
      </c>
      <c r="B108" s="162" t="s">
        <v>546</v>
      </c>
      <c r="D108" s="154">
        <v>2.5983000000000001</v>
      </c>
      <c r="E108" s="154">
        <v>14.385199999999999</v>
      </c>
      <c r="F108" s="154">
        <v>0.38950000000000001</v>
      </c>
      <c r="G108" s="154">
        <v>12.523999999999999</v>
      </c>
      <c r="H108" s="154">
        <v>0.52780000000000005</v>
      </c>
      <c r="I108" s="154">
        <v>2.8700999999999999</v>
      </c>
      <c r="J108" s="154">
        <v>50.804299999999998</v>
      </c>
      <c r="K108" s="154">
        <v>5.9402999999999997</v>
      </c>
      <c r="L108" s="154">
        <v>8.4515999999999991</v>
      </c>
      <c r="M108" s="154">
        <v>0.13780000000000001</v>
      </c>
      <c r="N108" s="154">
        <v>961.899496</v>
      </c>
      <c r="O108" s="154">
        <v>120</v>
      </c>
      <c r="P108" s="154">
        <v>0.245667641138825</v>
      </c>
      <c r="Q108" s="154">
        <v>340.52812812910202</v>
      </c>
      <c r="R108" s="154">
        <v>391.73883592160701</v>
      </c>
      <c r="T108" s="155">
        <v>18.39</v>
      </c>
      <c r="U108" s="155">
        <v>2.1920000000000002</v>
      </c>
      <c r="V108" s="155">
        <v>12.138</v>
      </c>
      <c r="W108" s="155">
        <v>0.32900000000000001</v>
      </c>
      <c r="X108" s="155">
        <v>10.678000000000001</v>
      </c>
      <c r="Y108" s="155">
        <v>0.44500000000000001</v>
      </c>
      <c r="Z108" s="155">
        <v>2.4220000000000002</v>
      </c>
      <c r="AA108" s="155">
        <v>49.057000000000002</v>
      </c>
      <c r="AB108" s="155">
        <v>10.843999999999999</v>
      </c>
      <c r="AC108" s="155">
        <v>11.335000000000001</v>
      </c>
      <c r="AD108" s="155">
        <v>0.17799999999999999</v>
      </c>
      <c r="AE108" s="155">
        <f t="shared" si="33"/>
        <v>812.48373680209477</v>
      </c>
      <c r="AF108" s="155">
        <f t="shared" si="34"/>
        <v>101.3599121547428</v>
      </c>
      <c r="AG108" s="155">
        <f t="shared" si="35"/>
        <v>0.84466593462285666</v>
      </c>
      <c r="AI108" s="157" t="str">
        <f t="shared" si="20"/>
        <v>LL8_300R</v>
      </c>
      <c r="AJ108" s="157">
        <f t="shared" si="21"/>
        <v>49.057000000000002</v>
      </c>
      <c r="AK108" s="157">
        <f t="shared" si="22"/>
        <v>2.4220000000000002</v>
      </c>
      <c r="AL108" s="157">
        <f t="shared" si="23"/>
        <v>12.138</v>
      </c>
      <c r="AM108" s="157">
        <f t="shared" si="24"/>
        <v>9.6347500000000004</v>
      </c>
      <c r="AN108" s="157">
        <f t="shared" si="25"/>
        <v>1.8891664777499999</v>
      </c>
      <c r="AO108" s="157">
        <f t="shared" si="26"/>
        <v>0.17799999999999999</v>
      </c>
      <c r="AP108" s="157">
        <f t="shared" si="27"/>
        <v>10.843999999999999</v>
      </c>
      <c r="AQ108" s="157">
        <f t="shared" si="28"/>
        <v>10.678000000000001</v>
      </c>
      <c r="AR108" s="157">
        <f t="shared" si="29"/>
        <v>2.1920000000000002</v>
      </c>
      <c r="AS108" s="157">
        <f t="shared" si="30"/>
        <v>0.44500000000000001</v>
      </c>
      <c r="AT108" s="157">
        <f t="shared" si="31"/>
        <v>0.32900000000000001</v>
      </c>
      <c r="AU108" s="157">
        <v>0.5</v>
      </c>
      <c r="AV108" s="157">
        <f t="shared" si="36"/>
        <v>2.8763250961153983E-2</v>
      </c>
      <c r="AW108" s="157">
        <f t="shared" si="32"/>
        <v>1231.9644000000001</v>
      </c>
      <c r="AX108" s="157">
        <v>410</v>
      </c>
      <c r="AY108" s="157">
        <v>0.1311502296561417</v>
      </c>
      <c r="BA108" s="164">
        <v>46.032249999999998</v>
      </c>
      <c r="BB108" s="164">
        <v>40.036949999999997</v>
      </c>
      <c r="BC108" s="164">
        <v>12.902850000000001</v>
      </c>
      <c r="BD108" s="164">
        <v>4.675E-2</v>
      </c>
      <c r="BE108" s="164">
        <v>0.2319</v>
      </c>
      <c r="BF108" s="164">
        <v>0.16614999999999999</v>
      </c>
      <c r="BG108" s="164">
        <v>0.29375000000000001</v>
      </c>
      <c r="BL108" s="164">
        <v>99.710599999999999</v>
      </c>
      <c r="BM108" s="164">
        <v>0.86411894012839896</v>
      </c>
      <c r="BO108" s="166" t="s">
        <v>608</v>
      </c>
      <c r="BP108" s="166">
        <v>40</v>
      </c>
      <c r="BQ108" s="166" t="s">
        <v>453</v>
      </c>
      <c r="BR108" s="166">
        <v>24</v>
      </c>
      <c r="BS108" s="166" t="s">
        <v>692</v>
      </c>
      <c r="BT108" s="166" t="s">
        <v>610</v>
      </c>
      <c r="BU108" s="166">
        <v>1.99513888888889E-2</v>
      </c>
      <c r="BV108" s="166">
        <v>23.007999999999999</v>
      </c>
      <c r="BW108" s="166">
        <v>35</v>
      </c>
      <c r="BX108" s="166" t="s">
        <v>456</v>
      </c>
      <c r="BY108" s="166">
        <v>1</v>
      </c>
      <c r="BZ108" s="166">
        <v>311000</v>
      </c>
      <c r="CA108" s="166">
        <v>14000</v>
      </c>
      <c r="CB108" s="166">
        <v>12.5</v>
      </c>
      <c r="CC108" s="166">
        <v>1</v>
      </c>
      <c r="CD108" s="166">
        <v>4.22</v>
      </c>
      <c r="CE108" s="166">
        <v>0.3</v>
      </c>
      <c r="CF108" s="166">
        <v>0.81</v>
      </c>
      <c r="CG108" s="166">
        <v>0.3</v>
      </c>
      <c r="CH108" s="166">
        <v>2.5710000000000002</v>
      </c>
      <c r="CI108" s="166">
        <v>0.09</v>
      </c>
      <c r="CJ108" s="166">
        <v>4620</v>
      </c>
      <c r="CK108" s="166">
        <v>130</v>
      </c>
      <c r="CL108" s="166">
        <v>28</v>
      </c>
      <c r="CM108" s="166">
        <v>1.2</v>
      </c>
      <c r="CN108" s="166">
        <v>15970</v>
      </c>
      <c r="CO108" s="166">
        <v>410</v>
      </c>
      <c r="CP108" s="166">
        <v>328.3</v>
      </c>
      <c r="CQ108" s="166">
        <v>9.3000000000000007</v>
      </c>
      <c r="CR108" s="166">
        <v>368</v>
      </c>
      <c r="CS108" s="166">
        <v>16</v>
      </c>
      <c r="CT108" s="166">
        <v>968</v>
      </c>
      <c r="CU108" s="166">
        <v>34</v>
      </c>
      <c r="CV108" s="166">
        <v>74600</v>
      </c>
      <c r="CW108" s="166">
        <v>2600</v>
      </c>
      <c r="CX108" s="166">
        <v>34.700000000000003</v>
      </c>
      <c r="CY108" s="166">
        <v>1.5</v>
      </c>
      <c r="CZ108" s="166">
        <v>62.8</v>
      </c>
      <c r="DA108" s="166">
        <v>3.4</v>
      </c>
      <c r="DB108" s="166">
        <v>40.299999999999997</v>
      </c>
      <c r="DC108" s="166">
        <v>1.9</v>
      </c>
      <c r="DD108" s="166">
        <v>96.4</v>
      </c>
      <c r="DE108" s="166">
        <v>4.7</v>
      </c>
      <c r="DF108" s="166">
        <v>24.2</v>
      </c>
      <c r="DG108" s="166">
        <v>1.5</v>
      </c>
      <c r="DH108" s="166">
        <v>1.59</v>
      </c>
      <c r="DI108" s="166">
        <v>0.25</v>
      </c>
      <c r="DJ108" s="166">
        <v>10.7</v>
      </c>
      <c r="DK108" s="166">
        <v>0.53</v>
      </c>
      <c r="DL108" s="166">
        <v>386.1</v>
      </c>
      <c r="DM108" s="166">
        <v>9.8000000000000007</v>
      </c>
      <c r="DN108" s="166">
        <v>24.31</v>
      </c>
      <c r="DO108" s="166">
        <v>0.7</v>
      </c>
      <c r="DP108" s="166">
        <v>150.5</v>
      </c>
      <c r="DQ108" s="166">
        <v>4</v>
      </c>
      <c r="DR108" s="166">
        <v>15.28</v>
      </c>
      <c r="DS108" s="166">
        <v>0.42</v>
      </c>
      <c r="DT108" s="166">
        <v>1.06</v>
      </c>
      <c r="DU108" s="166">
        <v>0.25</v>
      </c>
      <c r="DX108" s="166">
        <v>0.108</v>
      </c>
      <c r="DY108" s="166">
        <v>2.5999999999999999E-2</v>
      </c>
      <c r="DZ108" s="166">
        <v>1.66</v>
      </c>
      <c r="EA108" s="166">
        <v>0.18</v>
      </c>
      <c r="EB108" s="166">
        <v>0.04</v>
      </c>
      <c r="EC108" s="166">
        <v>2.5999999999999999E-2</v>
      </c>
      <c r="ED108" s="166">
        <v>9.6000000000000002E-2</v>
      </c>
      <c r="EE108" s="166">
        <v>0.02</v>
      </c>
      <c r="EF108" s="166">
        <v>133.6</v>
      </c>
      <c r="EG108" s="166">
        <v>5.4</v>
      </c>
      <c r="EH108" s="166">
        <v>13.73</v>
      </c>
      <c r="EI108" s="166">
        <v>0.55000000000000004</v>
      </c>
      <c r="EJ108" s="166">
        <v>33.9</v>
      </c>
      <c r="EK108" s="166">
        <v>1.1000000000000001</v>
      </c>
      <c r="EL108" s="166">
        <v>4.79</v>
      </c>
      <c r="EM108" s="166">
        <v>0.25</v>
      </c>
      <c r="EN108" s="166">
        <v>22.9</v>
      </c>
      <c r="EO108" s="166">
        <v>1.2</v>
      </c>
      <c r="EP108" s="166">
        <v>5.68</v>
      </c>
      <c r="EQ108" s="166">
        <v>0.57999999999999996</v>
      </c>
      <c r="ER108" s="166">
        <v>1.91</v>
      </c>
      <c r="ES108" s="166">
        <v>0.14000000000000001</v>
      </c>
      <c r="ET108" s="166">
        <v>5.66</v>
      </c>
      <c r="EU108" s="166">
        <v>0.51</v>
      </c>
      <c r="EV108" s="166">
        <v>0.89900000000000002</v>
      </c>
      <c r="EW108" s="166">
        <v>8.2000000000000003E-2</v>
      </c>
      <c r="EX108" s="166">
        <v>4.82</v>
      </c>
      <c r="EY108" s="166">
        <v>0.41</v>
      </c>
      <c r="EZ108" s="166">
        <v>1.0649999999999999</v>
      </c>
      <c r="FA108" s="166">
        <v>0.09</v>
      </c>
      <c r="FB108" s="166">
        <v>2.48</v>
      </c>
      <c r="FC108" s="166">
        <v>0.23</v>
      </c>
      <c r="FD108" s="166">
        <v>0.32</v>
      </c>
      <c r="FE108" s="166">
        <v>4.4999999999999998E-2</v>
      </c>
      <c r="FF108" s="166">
        <v>1.94</v>
      </c>
      <c r="FG108" s="166">
        <v>0.23</v>
      </c>
      <c r="FH108" s="166">
        <v>0.29699999999999999</v>
      </c>
      <c r="FI108" s="166">
        <v>5.0999999999999997E-2</v>
      </c>
      <c r="FJ108" s="166">
        <v>3.98</v>
      </c>
      <c r="FK108" s="166">
        <v>0.31</v>
      </c>
      <c r="FL108" s="166">
        <v>0.94</v>
      </c>
      <c r="FM108" s="166">
        <v>0.1</v>
      </c>
      <c r="FN108" s="166">
        <v>0.20300000000000001</v>
      </c>
      <c r="FO108" s="166">
        <v>4.7E-2</v>
      </c>
      <c r="FP108" s="166">
        <v>2.9000000000000001E-2</v>
      </c>
      <c r="FQ108" s="166">
        <v>1.7999999999999999E-2</v>
      </c>
      <c r="FR108" s="166">
        <v>1.05</v>
      </c>
      <c r="FS108" s="166">
        <v>0.11</v>
      </c>
      <c r="FT108" s="166">
        <v>1.5699999999999999E-2</v>
      </c>
      <c r="FU108" s="166">
        <v>9.1000000000000004E-3</v>
      </c>
      <c r="FV108" s="166">
        <v>1.02</v>
      </c>
      <c r="FW108" s="166">
        <v>0.11</v>
      </c>
      <c r="FX108" s="166">
        <v>0.29599999999999999</v>
      </c>
      <c r="FY108" s="166">
        <v>5.3999999999999999E-2</v>
      </c>
      <c r="GF108">
        <v>880.18704759084801</v>
      </c>
      <c r="GG108">
        <v>1480.35789798524</v>
      </c>
      <c r="GH108">
        <v>4.41</v>
      </c>
      <c r="GI108">
        <v>175.8</v>
      </c>
      <c r="GM108">
        <f t="shared" si="37"/>
        <v>0.84312239484653273</v>
      </c>
      <c r="GN108">
        <f t="shared" si="38"/>
        <v>0.84466593462285666</v>
      </c>
      <c r="GO108" s="309">
        <v>2.664396774657448</v>
      </c>
      <c r="GP108" s="311">
        <v>4.2748300170370221E-2</v>
      </c>
      <c r="GQ108" s="310">
        <f t="shared" si="39"/>
        <v>1.6044269598647229E-2</v>
      </c>
    </row>
    <row r="109" spans="1:199" x14ac:dyDescent="0.35">
      <c r="A109" s="162" t="s">
        <v>693</v>
      </c>
      <c r="B109" s="162" t="s">
        <v>546</v>
      </c>
      <c r="D109" s="154">
        <v>2.7423000000000002</v>
      </c>
      <c r="E109" s="154">
        <v>14.1218</v>
      </c>
      <c r="F109" s="154">
        <v>0.252</v>
      </c>
      <c r="G109" s="154">
        <v>12.0207</v>
      </c>
      <c r="H109" s="154">
        <v>0.43130000000000002</v>
      </c>
      <c r="I109" s="154">
        <v>2.5122</v>
      </c>
      <c r="J109" s="154">
        <v>51.420699999999997</v>
      </c>
      <c r="K109" s="154">
        <v>5.7645999999999997</v>
      </c>
      <c r="L109" s="154">
        <v>7.6089000000000002</v>
      </c>
      <c r="M109" s="154">
        <v>0.1047</v>
      </c>
      <c r="N109" s="154">
        <v>843.28858000000002</v>
      </c>
      <c r="O109" s="154">
        <v>108</v>
      </c>
      <c r="P109" s="154">
        <v>0.23812248998241101</v>
      </c>
      <c r="Q109" s="154">
        <v>683.24993773471499</v>
      </c>
      <c r="R109" s="154">
        <v>357.53346012690099</v>
      </c>
      <c r="T109" s="155">
        <v>18.21</v>
      </c>
      <c r="U109" s="155">
        <v>2.351</v>
      </c>
      <c r="V109" s="155">
        <v>12.106</v>
      </c>
      <c r="W109" s="155">
        <v>0.216</v>
      </c>
      <c r="X109" s="155">
        <v>10.413</v>
      </c>
      <c r="Y109" s="155">
        <v>0.37</v>
      </c>
      <c r="Z109" s="155">
        <v>2.1539999999999999</v>
      </c>
      <c r="AA109" s="155">
        <v>50.192999999999998</v>
      </c>
      <c r="AB109" s="155">
        <v>10.324</v>
      </c>
      <c r="AC109" s="155">
        <v>11.339</v>
      </c>
      <c r="AD109" s="155">
        <v>0.157</v>
      </c>
      <c r="AE109" s="155">
        <f t="shared" si="33"/>
        <v>713.38176127231202</v>
      </c>
      <c r="AF109" s="155">
        <f t="shared" si="34"/>
        <v>91.362828863886307</v>
      </c>
      <c r="AG109" s="155">
        <f t="shared" si="35"/>
        <v>0.84595211911005841</v>
      </c>
      <c r="AI109" s="157" t="str">
        <f t="shared" si="20"/>
        <v>LL8_232</v>
      </c>
      <c r="AJ109" s="157">
        <f t="shared" si="21"/>
        <v>50.192999999999998</v>
      </c>
      <c r="AK109" s="157">
        <f t="shared" si="22"/>
        <v>2.1539999999999999</v>
      </c>
      <c r="AL109" s="157">
        <f t="shared" si="23"/>
        <v>12.106</v>
      </c>
      <c r="AM109" s="157">
        <f t="shared" si="24"/>
        <v>9.6381499999999996</v>
      </c>
      <c r="AN109" s="157">
        <f t="shared" si="25"/>
        <v>1.8898331443499998</v>
      </c>
      <c r="AO109" s="157">
        <f t="shared" si="26"/>
        <v>0.157</v>
      </c>
      <c r="AP109" s="157">
        <f t="shared" si="27"/>
        <v>10.324</v>
      </c>
      <c r="AQ109" s="157">
        <f t="shared" si="28"/>
        <v>10.413</v>
      </c>
      <c r="AR109" s="157">
        <f t="shared" si="29"/>
        <v>2.351</v>
      </c>
      <c r="AS109" s="157">
        <f t="shared" si="30"/>
        <v>0.37</v>
      </c>
      <c r="AT109" s="157">
        <f t="shared" si="31"/>
        <v>0.216</v>
      </c>
      <c r="AU109" s="157">
        <v>0.5</v>
      </c>
      <c r="AV109" s="157">
        <f t="shared" si="36"/>
        <v>5.7799673270849755E-2</v>
      </c>
      <c r="AW109" s="157">
        <f t="shared" si="32"/>
        <v>1221.5124000000001</v>
      </c>
      <c r="AX109" s="157">
        <v>800</v>
      </c>
      <c r="AY109" s="157">
        <v>6.9626450436649237E-2</v>
      </c>
      <c r="BA109" s="164">
        <v>45.6815</v>
      </c>
      <c r="BB109" s="164">
        <v>40.266100000000002</v>
      </c>
      <c r="BC109" s="164">
        <v>13.7014</v>
      </c>
      <c r="BD109" s="164">
        <v>4.4549999999999999E-2</v>
      </c>
      <c r="BE109" s="164">
        <v>0.2397</v>
      </c>
      <c r="BF109" s="164">
        <v>0.19034999999999999</v>
      </c>
      <c r="BG109" s="164">
        <v>0.3483</v>
      </c>
      <c r="BL109" s="164">
        <v>100.4718</v>
      </c>
      <c r="BM109" s="164">
        <v>0.85597223447744797</v>
      </c>
      <c r="BO109" s="166" t="s">
        <v>694</v>
      </c>
      <c r="BP109" s="166">
        <v>20</v>
      </c>
      <c r="BQ109" s="166" t="s">
        <v>453</v>
      </c>
      <c r="BR109" s="166" t="s">
        <v>695</v>
      </c>
      <c r="BS109" s="166" t="s">
        <v>696</v>
      </c>
      <c r="BT109" s="166" t="s">
        <v>627</v>
      </c>
      <c r="BU109" s="166">
        <v>1.2368055555555601E-2</v>
      </c>
      <c r="BV109" s="166">
        <v>5.1032999999999999</v>
      </c>
      <c r="BW109" s="166">
        <v>18</v>
      </c>
      <c r="BX109" s="166" t="s">
        <v>456</v>
      </c>
      <c r="BY109" s="166">
        <v>1</v>
      </c>
      <c r="BZ109" s="166">
        <v>67600</v>
      </c>
      <c r="CA109" s="166">
        <v>4300</v>
      </c>
      <c r="CB109" s="166">
        <v>12</v>
      </c>
      <c r="CC109" s="166">
        <v>1</v>
      </c>
      <c r="CZ109" s="166">
        <v>67</v>
      </c>
      <c r="DA109" s="166">
        <v>10</v>
      </c>
      <c r="DB109" s="166">
        <v>29.3805309734513</v>
      </c>
      <c r="DC109" s="166">
        <v>4.0707964601769904</v>
      </c>
      <c r="DJ109" s="166">
        <v>5.88</v>
      </c>
      <c r="DK109" s="166">
        <v>0.87</v>
      </c>
      <c r="DL109" s="166">
        <v>303</v>
      </c>
      <c r="DM109" s="166">
        <v>40</v>
      </c>
      <c r="DN109" s="166">
        <v>18.2</v>
      </c>
      <c r="DO109" s="166">
        <v>2.2999999999999998</v>
      </c>
      <c r="DP109" s="166">
        <v>100</v>
      </c>
      <c r="DQ109" s="166">
        <v>13</v>
      </c>
      <c r="DR109" s="166">
        <v>11.8</v>
      </c>
      <c r="DS109" s="166">
        <v>1.6</v>
      </c>
      <c r="EF109" s="166">
        <v>99</v>
      </c>
      <c r="EG109" s="166">
        <v>13</v>
      </c>
      <c r="EH109" s="166">
        <v>9.34</v>
      </c>
      <c r="EI109" s="166">
        <v>0.93</v>
      </c>
      <c r="EJ109" s="166">
        <v>26.1</v>
      </c>
      <c r="EK109" s="166">
        <v>2.4</v>
      </c>
      <c r="EL109" s="166">
        <v>3.59</v>
      </c>
      <c r="EM109" s="166">
        <v>0.42</v>
      </c>
      <c r="EN109" s="166">
        <v>17.8</v>
      </c>
      <c r="EO109" s="166">
        <v>2.4</v>
      </c>
      <c r="EP109" s="166">
        <v>5.6</v>
      </c>
      <c r="EQ109" s="166">
        <v>1</v>
      </c>
      <c r="ER109" s="166">
        <v>1.78</v>
      </c>
      <c r="ES109" s="166">
        <v>0.28000000000000003</v>
      </c>
      <c r="ET109" s="166">
        <v>4.43</v>
      </c>
      <c r="EU109" s="166">
        <v>0.95</v>
      </c>
      <c r="EV109" s="166">
        <v>0.72</v>
      </c>
      <c r="EW109" s="166">
        <v>0.18</v>
      </c>
      <c r="EX109" s="166">
        <v>4.17</v>
      </c>
      <c r="EY109" s="166">
        <v>0.86</v>
      </c>
      <c r="EZ109" s="166">
        <v>0.85</v>
      </c>
      <c r="FA109" s="166">
        <v>0.2</v>
      </c>
      <c r="FB109" s="166">
        <v>1.92</v>
      </c>
      <c r="FC109" s="166">
        <v>0.47</v>
      </c>
      <c r="FD109" s="166">
        <v>0.31</v>
      </c>
      <c r="FE109" s="166">
        <v>0.1</v>
      </c>
      <c r="FF109" s="166">
        <v>1.92</v>
      </c>
      <c r="FG109" s="166">
        <v>0.48</v>
      </c>
      <c r="FH109" s="166">
        <v>0.28100000000000003</v>
      </c>
      <c r="FI109" s="166">
        <v>8.8999999999999996E-2</v>
      </c>
      <c r="GF109">
        <v>788.12233134488099</v>
      </c>
      <c r="GG109">
        <v>1389.0569021600199</v>
      </c>
      <c r="GH109">
        <v>4.9000000000000004</v>
      </c>
      <c r="GI109">
        <v>171.2</v>
      </c>
      <c r="GM109">
        <f t="shared" si="37"/>
        <v>0.8578715511245073</v>
      </c>
      <c r="GN109">
        <f t="shared" si="38"/>
        <v>0.84595211911005841</v>
      </c>
      <c r="GO109" s="309">
        <v>2.6492955209386762</v>
      </c>
      <c r="GP109" s="311">
        <v>4.1816510983660113E-2</v>
      </c>
      <c r="GQ109" s="310">
        <f t="shared" si="39"/>
        <v>1.5784011505384662E-2</v>
      </c>
    </row>
    <row r="110" spans="1:199" x14ac:dyDescent="0.35">
      <c r="A110" s="162" t="s">
        <v>697</v>
      </c>
      <c r="B110" s="162" t="s">
        <v>546</v>
      </c>
      <c r="D110" s="154">
        <v>2.7776000000000001</v>
      </c>
      <c r="E110" s="154">
        <v>13.977600000000001</v>
      </c>
      <c r="F110" s="154">
        <v>0.25180000000000002</v>
      </c>
      <c r="G110" s="154">
        <v>11.928699999999999</v>
      </c>
      <c r="H110" s="154">
        <v>0.32290000000000002</v>
      </c>
      <c r="I110" s="154">
        <v>2.4291</v>
      </c>
      <c r="J110" s="154">
        <v>50.872900000000001</v>
      </c>
      <c r="K110" s="154">
        <v>6.3898999999999999</v>
      </c>
      <c r="L110" s="154">
        <v>7.5713999999999997</v>
      </c>
      <c r="M110" s="154">
        <v>0.1241</v>
      </c>
      <c r="N110" s="154">
        <v>846.79185600000005</v>
      </c>
      <c r="O110" s="154">
        <v>116</v>
      </c>
      <c r="P110" s="154">
        <v>0.22717303684342499</v>
      </c>
      <c r="Q110" s="154">
        <v>64.044276969357298</v>
      </c>
      <c r="R110" s="154">
        <v>302.434742446092</v>
      </c>
      <c r="T110" s="155">
        <v>23.41</v>
      </c>
      <c r="U110" s="155">
        <v>2.286</v>
      </c>
      <c r="V110" s="155">
        <v>11.505000000000001</v>
      </c>
      <c r="W110" s="155">
        <v>0.20699999999999999</v>
      </c>
      <c r="X110" s="155">
        <v>9.9480000000000004</v>
      </c>
      <c r="Y110" s="155">
        <v>0.26600000000000001</v>
      </c>
      <c r="Z110" s="155">
        <v>1.9990000000000001</v>
      </c>
      <c r="AA110" s="155">
        <v>49.468000000000004</v>
      </c>
      <c r="AB110" s="155">
        <v>12.452999999999999</v>
      </c>
      <c r="AC110" s="155">
        <v>11.337999999999999</v>
      </c>
      <c r="AD110" s="155">
        <v>0.16800000000000001</v>
      </c>
      <c r="AE110" s="155">
        <f t="shared" si="33"/>
        <v>686.16145855279149</v>
      </c>
      <c r="AF110" s="155">
        <f t="shared" si="34"/>
        <v>93.995624341625472</v>
      </c>
      <c r="AG110" s="155">
        <f t="shared" si="35"/>
        <v>0.81030710639332304</v>
      </c>
      <c r="AI110" s="157" t="str">
        <f t="shared" si="20"/>
        <v>LL8_155_c</v>
      </c>
      <c r="AJ110" s="157">
        <f t="shared" si="21"/>
        <v>49.468000000000004</v>
      </c>
      <c r="AK110" s="157">
        <f t="shared" si="22"/>
        <v>1.9990000000000001</v>
      </c>
      <c r="AL110" s="157">
        <f t="shared" si="23"/>
        <v>11.505000000000001</v>
      </c>
      <c r="AM110" s="157">
        <f t="shared" si="24"/>
        <v>9.6372999999999998</v>
      </c>
      <c r="AN110" s="157">
        <f t="shared" si="25"/>
        <v>1.8896664776999998</v>
      </c>
      <c r="AO110" s="157">
        <f t="shared" si="26"/>
        <v>0.16800000000000001</v>
      </c>
      <c r="AP110" s="157">
        <f t="shared" si="27"/>
        <v>12.452999999999999</v>
      </c>
      <c r="AQ110" s="157">
        <f t="shared" si="28"/>
        <v>9.9480000000000004</v>
      </c>
      <c r="AR110" s="157">
        <f t="shared" si="29"/>
        <v>2.286</v>
      </c>
      <c r="AS110" s="157">
        <f t="shared" si="30"/>
        <v>0.26600000000000001</v>
      </c>
      <c r="AT110" s="157">
        <f t="shared" si="31"/>
        <v>0.20699999999999999</v>
      </c>
      <c r="AU110" s="157">
        <v>0.5</v>
      </c>
      <c r="AV110" s="157">
        <f t="shared" si="36"/>
        <v>5.1895532752092447E-3</v>
      </c>
      <c r="AW110" s="157">
        <f t="shared" si="32"/>
        <v>1264.3053</v>
      </c>
      <c r="AX110" s="157">
        <v>100</v>
      </c>
      <c r="AY110" s="157">
        <v>0.48332850537533462</v>
      </c>
      <c r="BA110" s="164">
        <v>46.562750000000001</v>
      </c>
      <c r="BB110" s="164">
        <v>39.860900000000001</v>
      </c>
      <c r="BC110" s="164">
        <v>11.4018</v>
      </c>
      <c r="BD110" s="164">
        <v>4.1050000000000003E-2</v>
      </c>
      <c r="BE110" s="164">
        <v>0.23569999999999999</v>
      </c>
      <c r="BF110" s="164">
        <v>0.15215000000000001</v>
      </c>
      <c r="BG110" s="164">
        <v>0.37745000000000001</v>
      </c>
      <c r="BL110" s="164">
        <v>98.631900000000002</v>
      </c>
      <c r="BM110" s="164">
        <v>0.879220174502653</v>
      </c>
      <c r="GF110">
        <v>834.38192694667202</v>
      </c>
      <c r="GG110">
        <v>1571.6747592776701</v>
      </c>
      <c r="GH110">
        <v>4.5</v>
      </c>
      <c r="GI110">
        <v>151.4</v>
      </c>
      <c r="GM110">
        <f t="shared" si="37"/>
        <v>0.82378445339114281</v>
      </c>
      <c r="GN110">
        <f t="shared" si="38"/>
        <v>0.81030710639332304</v>
      </c>
      <c r="GO110" s="309">
        <v>2.6431335929429771</v>
      </c>
      <c r="GP110" s="311">
        <v>4.2866306677094741E-2</v>
      </c>
      <c r="GQ110" s="310">
        <f t="shared" si="39"/>
        <v>1.6217987161733123E-2</v>
      </c>
    </row>
    <row r="111" spans="1:199" x14ac:dyDescent="0.35">
      <c r="A111" s="162" t="s">
        <v>698</v>
      </c>
      <c r="B111" s="162" t="s">
        <v>462</v>
      </c>
      <c r="D111" s="154">
        <v>2.6804999999999999</v>
      </c>
      <c r="E111" s="154">
        <v>14.0242</v>
      </c>
      <c r="F111" s="154">
        <v>0.28770000000000001</v>
      </c>
      <c r="G111" s="154">
        <v>11.1731</v>
      </c>
      <c r="H111" s="154">
        <v>0.48159999999999997</v>
      </c>
      <c r="I111" s="154">
        <v>2.2273999999999998</v>
      </c>
      <c r="J111" s="154">
        <v>50.562100000000001</v>
      </c>
      <c r="K111" s="154">
        <v>6.0778999999999996</v>
      </c>
      <c r="L111" s="154">
        <v>8.6312999999999995</v>
      </c>
      <c r="M111" s="154">
        <v>6.5699999999999995E-2</v>
      </c>
      <c r="N111" s="154">
        <v>463.43336799999997</v>
      </c>
      <c r="O111" s="154">
        <v>108</v>
      </c>
      <c r="P111" s="154">
        <v>0.294430879366605</v>
      </c>
      <c r="Q111" s="154">
        <v>428.71142018510398</v>
      </c>
      <c r="R111" s="154">
        <v>329.11820091091698</v>
      </c>
      <c r="T111" s="155">
        <v>11.88</v>
      </c>
      <c r="U111" s="155">
        <v>2.4569999999999999</v>
      </c>
      <c r="V111" s="155">
        <v>12.855</v>
      </c>
      <c r="W111" s="155">
        <v>0.26400000000000001</v>
      </c>
      <c r="X111" s="155">
        <v>10.314</v>
      </c>
      <c r="Y111" s="155">
        <v>0.441</v>
      </c>
      <c r="Z111" s="155">
        <v>2.0419999999999998</v>
      </c>
      <c r="AA111" s="155">
        <v>50.542000000000002</v>
      </c>
      <c r="AB111" s="155">
        <v>9.1999999999999993</v>
      </c>
      <c r="AC111" s="155">
        <v>11.331</v>
      </c>
      <c r="AD111" s="155">
        <v>0.113</v>
      </c>
      <c r="AE111" s="155">
        <f t="shared" si="33"/>
        <v>414.22360386127991</v>
      </c>
      <c r="AF111" s="155">
        <f t="shared" si="34"/>
        <v>96.531998569896317</v>
      </c>
      <c r="AG111" s="155">
        <f t="shared" si="35"/>
        <v>0.89381480157311399</v>
      </c>
      <c r="AI111" s="157" t="str">
        <f t="shared" si="20"/>
        <v>LL4_4B</v>
      </c>
      <c r="AJ111" s="157">
        <f t="shared" si="21"/>
        <v>50.542000000000002</v>
      </c>
      <c r="AK111" s="157">
        <f t="shared" si="22"/>
        <v>2.0419999999999998</v>
      </c>
      <c r="AL111" s="157">
        <f t="shared" si="23"/>
        <v>12.855</v>
      </c>
      <c r="AM111" s="157">
        <f t="shared" si="24"/>
        <v>9.6313499999999994</v>
      </c>
      <c r="AN111" s="157">
        <f t="shared" si="25"/>
        <v>1.8884998111499998</v>
      </c>
      <c r="AO111" s="157">
        <f t="shared" si="26"/>
        <v>0.113</v>
      </c>
      <c r="AP111" s="157">
        <f t="shared" si="27"/>
        <v>9.1999999999999993</v>
      </c>
      <c r="AQ111" s="157">
        <f t="shared" si="28"/>
        <v>10.314</v>
      </c>
      <c r="AR111" s="157">
        <f t="shared" si="29"/>
        <v>2.4569999999999999</v>
      </c>
      <c r="AS111" s="157">
        <f t="shared" si="30"/>
        <v>0.441</v>
      </c>
      <c r="AT111" s="157">
        <f t="shared" si="31"/>
        <v>0.26400000000000001</v>
      </c>
      <c r="AU111" s="157">
        <v>0.5</v>
      </c>
      <c r="AV111" s="157">
        <f t="shared" si="36"/>
        <v>3.8318861296487657E-2</v>
      </c>
      <c r="AW111" s="157">
        <f t="shared" si="32"/>
        <v>1198.92</v>
      </c>
      <c r="AX111" s="157">
        <v>570</v>
      </c>
      <c r="AY111" s="157">
        <v>9.131967124538018E-2</v>
      </c>
      <c r="BA111" s="164">
        <v>44.365000000000002</v>
      </c>
      <c r="BB111" s="164">
        <v>39.652999999999999</v>
      </c>
      <c r="BC111" s="164">
        <v>15.12365</v>
      </c>
      <c r="BD111" s="164">
        <v>4.0250000000000001E-2</v>
      </c>
      <c r="BE111" s="164">
        <v>0.25190000000000001</v>
      </c>
      <c r="BF111" s="164">
        <v>0.20515</v>
      </c>
      <c r="BG111" s="164">
        <v>0.30635000000000001</v>
      </c>
      <c r="BL111" s="164">
        <v>99.945250000000001</v>
      </c>
      <c r="BM111" s="164">
        <v>0.83946160222106303</v>
      </c>
      <c r="BO111" s="166" t="s">
        <v>699</v>
      </c>
      <c r="BP111" s="166">
        <v>40</v>
      </c>
      <c r="BQ111" s="166" t="s">
        <v>453</v>
      </c>
      <c r="BR111" s="166" t="s">
        <v>700</v>
      </c>
      <c r="BS111" s="166" t="s">
        <v>701</v>
      </c>
      <c r="BT111" s="166" t="s">
        <v>702</v>
      </c>
      <c r="BU111" s="166">
        <v>1.8405092592592601E-2</v>
      </c>
      <c r="BV111" s="166">
        <v>23.026</v>
      </c>
      <c r="BW111" s="166">
        <v>35</v>
      </c>
      <c r="BX111" s="166" t="s">
        <v>456</v>
      </c>
      <c r="BY111" s="166">
        <v>1</v>
      </c>
      <c r="BZ111" s="166">
        <v>195000</v>
      </c>
      <c r="CA111" s="166">
        <v>8400</v>
      </c>
      <c r="CB111" s="166">
        <v>11.2</v>
      </c>
      <c r="CC111" s="166">
        <v>1</v>
      </c>
      <c r="CD111" s="166">
        <v>5.3</v>
      </c>
      <c r="CE111" s="166">
        <v>0.37</v>
      </c>
      <c r="CF111" s="166">
        <v>0.54</v>
      </c>
      <c r="CG111" s="166">
        <v>0.31</v>
      </c>
      <c r="CH111" s="166">
        <v>2.6</v>
      </c>
      <c r="CI111" s="166">
        <v>0.1</v>
      </c>
      <c r="CJ111" s="166">
        <v>3930</v>
      </c>
      <c r="CK111" s="166">
        <v>140</v>
      </c>
      <c r="CL111" s="166">
        <v>28.44</v>
      </c>
      <c r="CM111" s="166">
        <v>0.92</v>
      </c>
      <c r="CN111" s="166">
        <v>12500</v>
      </c>
      <c r="CO111" s="166">
        <v>300</v>
      </c>
      <c r="CP111" s="166">
        <v>291</v>
      </c>
      <c r="CQ111" s="166">
        <v>11</v>
      </c>
      <c r="CR111" s="166">
        <v>249</v>
      </c>
      <c r="CS111" s="166">
        <v>12</v>
      </c>
      <c r="CT111" s="166">
        <v>1075</v>
      </c>
      <c r="CU111" s="166">
        <v>39</v>
      </c>
      <c r="CV111" s="166">
        <v>83400</v>
      </c>
      <c r="CW111" s="166">
        <v>3400</v>
      </c>
      <c r="CX111" s="166">
        <v>35</v>
      </c>
      <c r="CY111" s="166">
        <v>1.9</v>
      </c>
      <c r="CZ111" s="166">
        <v>124.4</v>
      </c>
      <c r="DA111" s="166">
        <v>5.8</v>
      </c>
      <c r="DB111" s="166">
        <v>99.7</v>
      </c>
      <c r="DC111" s="166">
        <v>5.3</v>
      </c>
      <c r="DD111" s="166">
        <v>97.2</v>
      </c>
      <c r="DE111" s="166">
        <v>4.0999999999999996</v>
      </c>
      <c r="DF111" s="166">
        <v>22.7</v>
      </c>
      <c r="DG111" s="166">
        <v>1.2</v>
      </c>
      <c r="DH111" s="166">
        <v>1.67</v>
      </c>
      <c r="DI111" s="166">
        <v>0.41</v>
      </c>
      <c r="DJ111" s="166">
        <v>8.58</v>
      </c>
      <c r="DK111" s="166">
        <v>0.49</v>
      </c>
      <c r="DL111" s="166">
        <v>288.10000000000002</v>
      </c>
      <c r="DM111" s="166">
        <v>8.5</v>
      </c>
      <c r="DN111" s="166">
        <v>23.14</v>
      </c>
      <c r="DO111" s="166">
        <v>0.97</v>
      </c>
      <c r="DP111" s="166">
        <v>127.5</v>
      </c>
      <c r="DQ111" s="166">
        <v>4.9000000000000004</v>
      </c>
      <c r="DR111" s="166">
        <v>12.54</v>
      </c>
      <c r="DS111" s="166">
        <v>0.46</v>
      </c>
      <c r="DT111" s="166">
        <v>0.77</v>
      </c>
      <c r="DU111" s="166">
        <v>0.18</v>
      </c>
      <c r="DX111" s="166">
        <v>9.9000000000000005E-2</v>
      </c>
      <c r="DY111" s="166">
        <v>2.7E-2</v>
      </c>
      <c r="DZ111" s="166">
        <v>1.53</v>
      </c>
      <c r="EA111" s="166">
        <v>0.2</v>
      </c>
      <c r="ED111" s="166">
        <v>7.1999999999999995E-2</v>
      </c>
      <c r="EE111" s="166">
        <v>2.4E-2</v>
      </c>
      <c r="EF111" s="166">
        <v>108.8</v>
      </c>
      <c r="EG111" s="166">
        <v>5.2</v>
      </c>
      <c r="EH111" s="166">
        <v>10.98</v>
      </c>
      <c r="EI111" s="166">
        <v>0.5</v>
      </c>
      <c r="EJ111" s="166">
        <v>27.6</v>
      </c>
      <c r="EK111" s="166">
        <v>1.3</v>
      </c>
      <c r="EL111" s="166">
        <v>4.04</v>
      </c>
      <c r="EM111" s="166">
        <v>0.22</v>
      </c>
      <c r="EN111" s="166">
        <v>19.5</v>
      </c>
      <c r="EO111" s="166">
        <v>1.1000000000000001</v>
      </c>
      <c r="EP111" s="166">
        <v>5.25</v>
      </c>
      <c r="EQ111" s="166">
        <v>0.45</v>
      </c>
      <c r="ER111" s="166">
        <v>1.72</v>
      </c>
      <c r="ES111" s="166">
        <v>0.17</v>
      </c>
      <c r="ET111" s="166">
        <v>5.14</v>
      </c>
      <c r="EU111" s="166">
        <v>0.6</v>
      </c>
      <c r="EV111" s="166">
        <v>0.77800000000000002</v>
      </c>
      <c r="EW111" s="166">
        <v>8.4000000000000005E-2</v>
      </c>
      <c r="EX111" s="166">
        <v>4.75</v>
      </c>
      <c r="EY111" s="166">
        <v>0.4</v>
      </c>
      <c r="EZ111" s="166">
        <v>0.91100000000000003</v>
      </c>
      <c r="FA111" s="166">
        <v>0.09</v>
      </c>
      <c r="FB111" s="166">
        <v>2.52</v>
      </c>
      <c r="FC111" s="166">
        <v>0.23</v>
      </c>
      <c r="FD111" s="166">
        <v>0.28499999999999998</v>
      </c>
      <c r="FE111" s="166">
        <v>0.04</v>
      </c>
      <c r="FF111" s="166">
        <v>1.76</v>
      </c>
      <c r="FG111" s="166">
        <v>0.23</v>
      </c>
      <c r="FH111" s="166">
        <v>0.29899999999999999</v>
      </c>
      <c r="FI111" s="166">
        <v>4.5999999999999999E-2</v>
      </c>
      <c r="FJ111" s="166">
        <v>3.41</v>
      </c>
      <c r="FK111" s="166">
        <v>0.3</v>
      </c>
      <c r="FL111" s="166">
        <v>0.80600000000000005</v>
      </c>
      <c r="FM111" s="166">
        <v>8.7999999999999995E-2</v>
      </c>
      <c r="FN111" s="166">
        <v>0.158</v>
      </c>
      <c r="FO111" s="166">
        <v>5.0999999999999997E-2</v>
      </c>
      <c r="FP111" s="166">
        <v>2.4E-2</v>
      </c>
      <c r="FQ111" s="166">
        <v>1.4999999999999999E-2</v>
      </c>
      <c r="FR111" s="166">
        <v>0.90600000000000003</v>
      </c>
      <c r="FS111" s="166">
        <v>9.5000000000000001E-2</v>
      </c>
      <c r="FV111" s="166">
        <v>0.83</v>
      </c>
      <c r="FW111" s="166">
        <v>0.11</v>
      </c>
      <c r="FX111" s="166">
        <v>0.247</v>
      </c>
      <c r="FY111" s="166">
        <v>0.04</v>
      </c>
      <c r="GF111">
        <v>833.354950713893</v>
      </c>
      <c r="GG111">
        <v>1247.01132430593</v>
      </c>
      <c r="GH111">
        <v>3.57</v>
      </c>
      <c r="GI111">
        <v>168.3</v>
      </c>
      <c r="GM111">
        <f t="shared" si="37"/>
        <v>0.91569767441860472</v>
      </c>
      <c r="GN111">
        <f t="shared" si="38"/>
        <v>0.89381480157311399</v>
      </c>
      <c r="GO111" s="309">
        <v>2.6549782642017719</v>
      </c>
      <c r="GP111" s="311">
        <v>4.2436841504285457E-2</v>
      </c>
      <c r="GQ111" s="310">
        <f t="shared" si="39"/>
        <v>1.5983875301911081E-2</v>
      </c>
    </row>
    <row r="112" spans="1:199" x14ac:dyDescent="0.35">
      <c r="A112" s="162" t="s">
        <v>703</v>
      </c>
      <c r="B112" s="162" t="s">
        <v>462</v>
      </c>
      <c r="D112" s="154">
        <v>2.6608000000000001</v>
      </c>
      <c r="E112" s="154">
        <v>14.370200000000001</v>
      </c>
      <c r="F112" s="154">
        <v>0.2651</v>
      </c>
      <c r="G112" s="154">
        <v>12.020300000000001</v>
      </c>
      <c r="H112" s="154">
        <v>0.52300000000000002</v>
      </c>
      <c r="I112" s="154">
        <v>2.6480999999999999</v>
      </c>
      <c r="J112" s="154">
        <v>51.646500000000003</v>
      </c>
      <c r="K112" s="154">
        <v>6.2697000000000003</v>
      </c>
      <c r="L112" s="154">
        <v>6.3154000000000003</v>
      </c>
      <c r="M112" s="154">
        <v>8.8599999999999998E-2</v>
      </c>
      <c r="N112" s="154">
        <v>796.74505599999998</v>
      </c>
      <c r="O112" s="154">
        <v>131</v>
      </c>
      <c r="P112" s="154">
        <v>0.293620844893419</v>
      </c>
      <c r="Q112" s="154">
        <v>767.13933865028503</v>
      </c>
      <c r="R112" s="154">
        <v>377.10802607310598</v>
      </c>
      <c r="T112" s="155">
        <v>21.36</v>
      </c>
      <c r="U112" s="155">
        <v>2.2109999999999999</v>
      </c>
      <c r="V112" s="155">
        <v>11.943</v>
      </c>
      <c r="W112" s="155">
        <v>0.22</v>
      </c>
      <c r="X112" s="155">
        <v>10.114000000000001</v>
      </c>
      <c r="Y112" s="155">
        <v>0.435</v>
      </c>
      <c r="Z112" s="155">
        <v>2.2010000000000001</v>
      </c>
      <c r="AA112" s="155">
        <v>49.921999999999997</v>
      </c>
      <c r="AB112" s="155">
        <v>11.055</v>
      </c>
      <c r="AC112" s="155">
        <v>11.337</v>
      </c>
      <c r="AD112" s="155">
        <v>0.14499999999999999</v>
      </c>
      <c r="AE112" s="155">
        <f t="shared" si="33"/>
        <v>656.51372445616346</v>
      </c>
      <c r="AF112" s="155">
        <f t="shared" si="34"/>
        <v>107.94330916282136</v>
      </c>
      <c r="AG112" s="155">
        <f t="shared" si="35"/>
        <v>0.82399472643375082</v>
      </c>
      <c r="AI112" s="157" t="str">
        <f t="shared" si="20"/>
        <v>LL4_25_A</v>
      </c>
      <c r="AJ112" s="157">
        <f t="shared" si="21"/>
        <v>49.921999999999997</v>
      </c>
      <c r="AK112" s="157">
        <f t="shared" si="22"/>
        <v>2.2010000000000001</v>
      </c>
      <c r="AL112" s="157">
        <f t="shared" si="23"/>
        <v>11.943</v>
      </c>
      <c r="AM112" s="157">
        <f t="shared" si="24"/>
        <v>9.63645</v>
      </c>
      <c r="AN112" s="157">
        <f t="shared" si="25"/>
        <v>1.8894998110499999</v>
      </c>
      <c r="AO112" s="157">
        <f t="shared" si="26"/>
        <v>0.14499999999999999</v>
      </c>
      <c r="AP112" s="157">
        <f t="shared" si="27"/>
        <v>11.055</v>
      </c>
      <c r="AQ112" s="157">
        <f t="shared" si="28"/>
        <v>10.114000000000001</v>
      </c>
      <c r="AR112" s="157">
        <f t="shared" si="29"/>
        <v>2.2109999999999999</v>
      </c>
      <c r="AS112" s="157">
        <f t="shared" si="30"/>
        <v>0.435</v>
      </c>
      <c r="AT112" s="157">
        <f t="shared" si="31"/>
        <v>0.22</v>
      </c>
      <c r="AU112" s="157">
        <v>0.5</v>
      </c>
      <c r="AV112" s="157">
        <f t="shared" si="36"/>
        <v>6.3211876948771006E-2</v>
      </c>
      <c r="AW112" s="157">
        <f t="shared" si="32"/>
        <v>1236.2055</v>
      </c>
      <c r="AX112" s="157">
        <v>840</v>
      </c>
      <c r="AY112" s="157">
        <v>6.8138314275278111E-2</v>
      </c>
      <c r="BA112" s="164">
        <v>45.949800000000003</v>
      </c>
      <c r="BB112" s="164">
        <v>39.794649999999997</v>
      </c>
      <c r="BC112" s="164">
        <v>12.84395</v>
      </c>
      <c r="BD112" s="164">
        <v>4.4049999999999999E-2</v>
      </c>
      <c r="BE112" s="164">
        <v>0.23244999999999999</v>
      </c>
      <c r="BF112" s="164">
        <v>0.16569999999999999</v>
      </c>
      <c r="BG112" s="164">
        <v>0.37605</v>
      </c>
      <c r="BL112" s="164">
        <v>99.406700000000001</v>
      </c>
      <c r="BM112" s="164">
        <v>0.864445333961398</v>
      </c>
      <c r="BO112" s="166" t="s">
        <v>704</v>
      </c>
      <c r="BP112" s="166">
        <v>50</v>
      </c>
      <c r="BQ112" s="166" t="s">
        <v>453</v>
      </c>
      <c r="BR112" s="166">
        <v>7</v>
      </c>
      <c r="BS112" s="166" t="s">
        <v>705</v>
      </c>
      <c r="BT112" s="166" t="s">
        <v>702</v>
      </c>
      <c r="BU112" s="166">
        <v>2.7793981481481499E-2</v>
      </c>
      <c r="BV112" s="166">
        <v>16.433</v>
      </c>
      <c r="BW112" s="166">
        <v>25</v>
      </c>
      <c r="BX112" s="166" t="s">
        <v>456</v>
      </c>
      <c r="BY112" s="166">
        <v>1</v>
      </c>
      <c r="BZ112" s="166">
        <v>351000</v>
      </c>
      <c r="CA112" s="166">
        <v>13000</v>
      </c>
      <c r="CB112" s="166">
        <v>12</v>
      </c>
      <c r="CC112" s="166">
        <v>1</v>
      </c>
      <c r="CD112" s="166">
        <v>3.32</v>
      </c>
      <c r="CE112" s="166">
        <v>0.21</v>
      </c>
      <c r="CF112" s="166">
        <v>0.84</v>
      </c>
      <c r="CG112" s="166">
        <v>0.39</v>
      </c>
      <c r="CH112" s="166">
        <v>2.89</v>
      </c>
      <c r="CI112" s="166">
        <v>0.16</v>
      </c>
      <c r="CJ112" s="166">
        <v>4290</v>
      </c>
      <c r="CK112" s="166">
        <v>130</v>
      </c>
      <c r="CL112" s="166">
        <v>26.7</v>
      </c>
      <c r="CM112" s="166">
        <v>1.3</v>
      </c>
      <c r="CN112" s="166">
        <v>15180</v>
      </c>
      <c r="CO112" s="166">
        <v>590</v>
      </c>
      <c r="CP112" s="166">
        <v>243</v>
      </c>
      <c r="CQ112" s="166">
        <v>10</v>
      </c>
      <c r="CR112" s="166">
        <v>283</v>
      </c>
      <c r="CS112" s="166">
        <v>14</v>
      </c>
      <c r="CT112" s="166">
        <v>791</v>
      </c>
      <c r="CU112" s="166">
        <v>42</v>
      </c>
      <c r="CV112" s="166">
        <v>62100</v>
      </c>
      <c r="CW112" s="166">
        <v>3400</v>
      </c>
      <c r="CX112" s="166">
        <v>30.9</v>
      </c>
      <c r="CY112" s="166">
        <v>1.8</v>
      </c>
      <c r="CZ112" s="166">
        <v>153</v>
      </c>
      <c r="DA112" s="166">
        <v>8.6</v>
      </c>
      <c r="DB112" s="166">
        <v>57.3</v>
      </c>
      <c r="DC112" s="166">
        <v>3</v>
      </c>
      <c r="DD112" s="166">
        <v>73.8</v>
      </c>
      <c r="DE112" s="166">
        <v>4.5999999999999996</v>
      </c>
      <c r="DF112" s="166">
        <v>21.2</v>
      </c>
      <c r="DG112" s="166">
        <v>1.2</v>
      </c>
      <c r="DH112" s="166">
        <v>1.55</v>
      </c>
      <c r="DI112" s="166">
        <v>0.31</v>
      </c>
      <c r="DJ112" s="166">
        <v>9.93</v>
      </c>
      <c r="DK112" s="166">
        <v>0.45</v>
      </c>
      <c r="DL112" s="166">
        <v>356</v>
      </c>
      <c r="DM112" s="166">
        <v>15</v>
      </c>
      <c r="DN112" s="166">
        <v>24.3</v>
      </c>
      <c r="DO112" s="166">
        <v>1.1000000000000001</v>
      </c>
      <c r="DP112" s="166">
        <v>129.19999999999999</v>
      </c>
      <c r="DQ112" s="166">
        <v>5.6</v>
      </c>
      <c r="DR112" s="166">
        <v>13.43</v>
      </c>
      <c r="DS112" s="166">
        <v>0.56000000000000005</v>
      </c>
      <c r="DT112" s="166">
        <v>0.57999999999999996</v>
      </c>
      <c r="DU112" s="166">
        <v>0.14000000000000001</v>
      </c>
      <c r="DV112" s="166">
        <v>0.06</v>
      </c>
      <c r="DW112" s="166">
        <v>6.8000000000000005E-2</v>
      </c>
      <c r="DX112" s="166">
        <v>7.6999999999999999E-2</v>
      </c>
      <c r="DY112" s="166">
        <v>2.7E-2</v>
      </c>
      <c r="DZ112" s="166">
        <v>1.51</v>
      </c>
      <c r="EA112" s="166">
        <v>0.15</v>
      </c>
      <c r="ED112" s="166">
        <v>0.10299999999999999</v>
      </c>
      <c r="EE112" s="166">
        <v>1.7000000000000001E-2</v>
      </c>
      <c r="EF112" s="166">
        <v>124.4</v>
      </c>
      <c r="EG112" s="166">
        <v>7.2</v>
      </c>
      <c r="EH112" s="166">
        <v>12.71</v>
      </c>
      <c r="EI112" s="166">
        <v>0.6</v>
      </c>
      <c r="EJ112" s="166">
        <v>30.1</v>
      </c>
      <c r="EK112" s="166">
        <v>1.2</v>
      </c>
      <c r="EL112" s="166">
        <v>4.2300000000000004</v>
      </c>
      <c r="EM112" s="166">
        <v>0.2</v>
      </c>
      <c r="EN112" s="166">
        <v>20.38</v>
      </c>
      <c r="EO112" s="166">
        <v>0.98</v>
      </c>
      <c r="EP112" s="166">
        <v>5.41</v>
      </c>
      <c r="EQ112" s="166">
        <v>0.46</v>
      </c>
      <c r="ER112" s="166">
        <v>1.79</v>
      </c>
      <c r="ES112" s="166">
        <v>0.12</v>
      </c>
      <c r="ET112" s="166">
        <v>5.71</v>
      </c>
      <c r="EU112" s="166">
        <v>0.4</v>
      </c>
      <c r="EV112" s="166">
        <v>0.88</v>
      </c>
      <c r="EW112" s="166">
        <v>0.11</v>
      </c>
      <c r="EX112" s="166">
        <v>5.04</v>
      </c>
      <c r="EY112" s="166">
        <v>0.43</v>
      </c>
      <c r="EZ112" s="166">
        <v>0.97199999999999998</v>
      </c>
      <c r="FA112" s="166">
        <v>0.08</v>
      </c>
      <c r="FB112" s="166">
        <v>2.64</v>
      </c>
      <c r="FC112" s="166">
        <v>0.26</v>
      </c>
      <c r="FD112" s="166">
        <v>0.30299999999999999</v>
      </c>
      <c r="FE112" s="166">
        <v>3.5999999999999997E-2</v>
      </c>
      <c r="FF112" s="166">
        <v>1.83</v>
      </c>
      <c r="FG112" s="166">
        <v>0.31</v>
      </c>
      <c r="FH112" s="166">
        <v>0.28699999999999998</v>
      </c>
      <c r="FI112" s="166">
        <v>5.3999999999999999E-2</v>
      </c>
      <c r="FJ112" s="166">
        <v>3.59</v>
      </c>
      <c r="FK112" s="166">
        <v>0.38</v>
      </c>
      <c r="FL112" s="166">
        <v>0.92500000000000004</v>
      </c>
      <c r="FM112" s="166">
        <v>8.3000000000000004E-2</v>
      </c>
      <c r="FN112" s="166">
        <v>0.14399999999999999</v>
      </c>
      <c r="FO112" s="166">
        <v>4.5999999999999999E-2</v>
      </c>
      <c r="FP112" s="166">
        <v>1.5100000000000001E-2</v>
      </c>
      <c r="FQ112" s="166">
        <v>8.3999999999999995E-3</v>
      </c>
      <c r="FR112" s="166">
        <v>0.99</v>
      </c>
      <c r="FS112" s="166">
        <v>0.11</v>
      </c>
      <c r="FV112" s="166">
        <v>0.90300000000000002</v>
      </c>
      <c r="FW112" s="166">
        <v>7.8E-2</v>
      </c>
      <c r="FX112" s="166">
        <v>0.27700000000000002</v>
      </c>
      <c r="FY112" s="166">
        <v>3.4000000000000002E-2</v>
      </c>
      <c r="FZ112">
        <v>6.1682759525174297E-2</v>
      </c>
      <c r="GA112">
        <v>9.5676905522602796E-4</v>
      </c>
      <c r="GB112">
        <v>315.73378822458898</v>
      </c>
      <c r="GC112">
        <v>0</v>
      </c>
      <c r="GD112">
        <v>519.06634784122502</v>
      </c>
      <c r="GE112">
        <v>119.40477809220801</v>
      </c>
      <c r="GF112">
        <v>748.78595776126201</v>
      </c>
      <c r="GG112">
        <v>1436.8433962653401</v>
      </c>
      <c r="GH112">
        <v>5.47</v>
      </c>
      <c r="GI112">
        <v>183.3</v>
      </c>
      <c r="GM112">
        <f t="shared" si="37"/>
        <v>0.83173996175908216</v>
      </c>
      <c r="GN112">
        <f t="shared" si="38"/>
        <v>0.82399472643375082</v>
      </c>
      <c r="GO112" s="309">
        <v>2.628708918140545</v>
      </c>
      <c r="GP112" s="311">
        <v>4.2793079105662983E-2</v>
      </c>
      <c r="GQ112" s="310">
        <f t="shared" si="39"/>
        <v>1.627912425386881E-2</v>
      </c>
    </row>
    <row r="113" spans="1:199" x14ac:dyDescent="0.35">
      <c r="A113" s="162" t="s">
        <v>706</v>
      </c>
      <c r="B113" s="162" t="s">
        <v>462</v>
      </c>
      <c r="D113" s="154">
        <v>2.7987000000000002</v>
      </c>
      <c r="E113" s="154">
        <v>14.265599999999999</v>
      </c>
      <c r="F113" s="154">
        <v>0.31530000000000002</v>
      </c>
      <c r="G113" s="154">
        <v>11.9574</v>
      </c>
      <c r="H113" s="154">
        <v>0.56140000000000001</v>
      </c>
      <c r="I113" s="154">
        <v>2.7624</v>
      </c>
      <c r="J113" s="154">
        <v>51.632100000000001</v>
      </c>
      <c r="K113" s="154">
        <v>6.2866</v>
      </c>
      <c r="L113" s="154">
        <v>6.6235999999999997</v>
      </c>
      <c r="M113" s="154">
        <v>0.153</v>
      </c>
      <c r="N113" s="154">
        <v>797.24552400000005</v>
      </c>
      <c r="O113" s="154">
        <v>137</v>
      </c>
      <c r="P113" s="154">
        <v>0.29300617092433601</v>
      </c>
      <c r="Q113" s="154">
        <v>1491.5940698970001</v>
      </c>
      <c r="R113" s="154">
        <v>366.94950025287801</v>
      </c>
      <c r="T113" s="155">
        <v>24.82</v>
      </c>
      <c r="U113" s="155">
        <v>2.25</v>
      </c>
      <c r="V113" s="155">
        <v>11.47</v>
      </c>
      <c r="W113" s="155">
        <v>0.254</v>
      </c>
      <c r="X113" s="155">
        <v>9.7509999999999994</v>
      </c>
      <c r="Y113" s="155">
        <v>0.45100000000000001</v>
      </c>
      <c r="Z113" s="155">
        <v>2.2210000000000001</v>
      </c>
      <c r="AA113" s="155">
        <v>49.46</v>
      </c>
      <c r="AB113" s="155">
        <v>12.202999999999999</v>
      </c>
      <c r="AC113" s="155">
        <v>11.336</v>
      </c>
      <c r="AD113" s="155">
        <v>0.19500000000000001</v>
      </c>
      <c r="AE113" s="155">
        <f t="shared" si="33"/>
        <v>638.71617048549911</v>
      </c>
      <c r="AF113" s="155">
        <f t="shared" si="34"/>
        <v>109.75805159429578</v>
      </c>
      <c r="AG113" s="155">
        <f t="shared" si="35"/>
        <v>0.80115366127223198</v>
      </c>
      <c r="AI113" s="157" t="str">
        <f t="shared" si="20"/>
        <v>LL4_25_B</v>
      </c>
      <c r="AJ113" s="157">
        <f t="shared" si="21"/>
        <v>49.46</v>
      </c>
      <c r="AK113" s="157">
        <f t="shared" si="22"/>
        <v>2.2210000000000001</v>
      </c>
      <c r="AL113" s="157">
        <f t="shared" si="23"/>
        <v>11.47</v>
      </c>
      <c r="AM113" s="157">
        <f t="shared" si="24"/>
        <v>9.6356000000000002</v>
      </c>
      <c r="AN113" s="157">
        <f t="shared" si="25"/>
        <v>1.8893331443999999</v>
      </c>
      <c r="AO113" s="157">
        <f t="shared" si="26"/>
        <v>0.19500000000000001</v>
      </c>
      <c r="AP113" s="157">
        <f t="shared" si="27"/>
        <v>12.202999999999999</v>
      </c>
      <c r="AQ113" s="157">
        <f t="shared" si="28"/>
        <v>9.7509999999999994</v>
      </c>
      <c r="AR113" s="157">
        <f t="shared" si="29"/>
        <v>2.25</v>
      </c>
      <c r="AS113" s="157">
        <f t="shared" si="30"/>
        <v>0.45100000000000001</v>
      </c>
      <c r="AT113" s="157">
        <f t="shared" si="31"/>
        <v>0.254</v>
      </c>
      <c r="AU113" s="157">
        <v>0.5</v>
      </c>
      <c r="AV113" s="157">
        <f t="shared" si="36"/>
        <v>0.11949960502299312</v>
      </c>
      <c r="AW113" s="157">
        <f t="shared" si="32"/>
        <v>1259.2802999999999</v>
      </c>
      <c r="AX113" s="157">
        <v>1470</v>
      </c>
      <c r="AY113" s="157">
        <v>4.1929535365168899E-2</v>
      </c>
      <c r="BA113" s="164">
        <v>46.745950000000001</v>
      </c>
      <c r="BB113" s="164">
        <v>40.145200000000003</v>
      </c>
      <c r="BC113" s="164">
        <v>11.6844</v>
      </c>
      <c r="BD113" s="164">
        <v>4.7050000000000002E-2</v>
      </c>
      <c r="BE113" s="164">
        <v>0.23319999999999999</v>
      </c>
      <c r="BF113" s="164">
        <v>0.14899999999999999</v>
      </c>
      <c r="BG113" s="164">
        <v>0.38705000000000001</v>
      </c>
      <c r="BL113" s="164">
        <v>99.391850000000005</v>
      </c>
      <c r="BM113" s="164">
        <v>0.87702015133994105</v>
      </c>
      <c r="BO113" s="166" t="s">
        <v>707</v>
      </c>
      <c r="BP113" s="166">
        <v>30</v>
      </c>
      <c r="BQ113" s="166" t="s">
        <v>453</v>
      </c>
      <c r="BR113" s="166" t="s">
        <v>535</v>
      </c>
      <c r="BS113" s="166" t="s">
        <v>708</v>
      </c>
      <c r="BT113" s="166" t="s">
        <v>702</v>
      </c>
      <c r="BU113" s="166">
        <v>1.7548611111111102E-2</v>
      </c>
      <c r="BV113" s="166">
        <v>7.9797000000000002</v>
      </c>
      <c r="BW113" s="166">
        <v>13</v>
      </c>
      <c r="BX113" s="166" t="s">
        <v>456</v>
      </c>
      <c r="BY113" s="166">
        <v>1</v>
      </c>
      <c r="BZ113" s="166">
        <v>151000</v>
      </c>
      <c r="CA113" s="166">
        <v>7500</v>
      </c>
      <c r="CB113" s="166">
        <v>12</v>
      </c>
      <c r="CC113" s="166">
        <v>1</v>
      </c>
      <c r="CD113" s="166">
        <v>3.54</v>
      </c>
      <c r="CE113" s="166">
        <v>0.77</v>
      </c>
      <c r="CH113" s="166">
        <v>2.5099999999999998</v>
      </c>
      <c r="CI113" s="166">
        <v>0.18</v>
      </c>
      <c r="CJ113" s="166">
        <v>4330</v>
      </c>
      <c r="CK113" s="166">
        <v>160</v>
      </c>
      <c r="CL113" s="166">
        <v>24.4</v>
      </c>
      <c r="CM113" s="166">
        <v>1.5</v>
      </c>
      <c r="CN113" s="166">
        <v>17250</v>
      </c>
      <c r="CO113" s="166">
        <v>920</v>
      </c>
      <c r="CP113" s="166">
        <v>287</v>
      </c>
      <c r="CQ113" s="166">
        <v>27</v>
      </c>
      <c r="CR113" s="166">
        <v>308</v>
      </c>
      <c r="CS113" s="166">
        <v>48</v>
      </c>
      <c r="CT113" s="166">
        <v>771</v>
      </c>
      <c r="CU113" s="166">
        <v>59</v>
      </c>
      <c r="CV113" s="166">
        <v>64300</v>
      </c>
      <c r="CW113" s="166">
        <v>5300</v>
      </c>
      <c r="CX113" s="166">
        <v>33.5</v>
      </c>
      <c r="CY113" s="166">
        <v>2.9</v>
      </c>
      <c r="CZ113" s="166">
        <v>153</v>
      </c>
      <c r="DA113" s="166">
        <v>10</v>
      </c>
      <c r="DB113" s="166">
        <v>69.099999999999994</v>
      </c>
      <c r="DC113" s="166">
        <v>6.4</v>
      </c>
      <c r="DD113" s="166">
        <v>103.6</v>
      </c>
      <c r="DE113" s="166">
        <v>6.3</v>
      </c>
      <c r="DF113" s="166">
        <v>21.7</v>
      </c>
      <c r="DG113" s="166">
        <v>2</v>
      </c>
      <c r="DH113" s="166">
        <v>2.15</v>
      </c>
      <c r="DI113" s="166">
        <v>0.68</v>
      </c>
      <c r="DJ113" s="166">
        <v>10.199999999999999</v>
      </c>
      <c r="DK113" s="166">
        <v>1.1000000000000001</v>
      </c>
      <c r="DL113" s="166">
        <v>372</v>
      </c>
      <c r="DM113" s="166">
        <v>19</v>
      </c>
      <c r="DN113" s="166">
        <v>23.2</v>
      </c>
      <c r="DO113" s="166">
        <v>2</v>
      </c>
      <c r="DP113" s="166">
        <v>149</v>
      </c>
      <c r="DQ113" s="166">
        <v>12</v>
      </c>
      <c r="DR113" s="166">
        <v>14.9</v>
      </c>
      <c r="DS113" s="166">
        <v>1.3</v>
      </c>
      <c r="DT113" s="166">
        <v>0.8</v>
      </c>
      <c r="DU113" s="166">
        <v>0.4</v>
      </c>
      <c r="DX113" s="166">
        <v>6.7000000000000004E-2</v>
      </c>
      <c r="DY113" s="166">
        <v>4.4999999999999998E-2</v>
      </c>
      <c r="DZ113" s="166">
        <v>1.59</v>
      </c>
      <c r="EA113" s="166">
        <v>0.31</v>
      </c>
      <c r="ED113" s="166">
        <v>0.13</v>
      </c>
      <c r="EE113" s="166">
        <v>6.5000000000000002E-2</v>
      </c>
      <c r="EF113" s="166">
        <v>123.9</v>
      </c>
      <c r="EG113" s="166">
        <v>9.3000000000000007</v>
      </c>
      <c r="EH113" s="166">
        <v>13.4</v>
      </c>
      <c r="EI113" s="166">
        <v>0.8</v>
      </c>
      <c r="EJ113" s="166">
        <v>35.9</v>
      </c>
      <c r="EK113" s="166">
        <v>3.1</v>
      </c>
      <c r="EL113" s="166">
        <v>4.8099999999999996</v>
      </c>
      <c r="EM113" s="166">
        <v>0.45</v>
      </c>
      <c r="EN113" s="166">
        <v>23.1</v>
      </c>
      <c r="EO113" s="166">
        <v>2.4</v>
      </c>
      <c r="EP113" s="166">
        <v>5.44</v>
      </c>
      <c r="EQ113" s="166">
        <v>0.98</v>
      </c>
      <c r="ER113" s="166">
        <v>2.2599999999999998</v>
      </c>
      <c r="ES113" s="166">
        <v>0.44</v>
      </c>
      <c r="ET113" s="166">
        <v>5.61</v>
      </c>
      <c r="EU113" s="166">
        <v>0.72</v>
      </c>
      <c r="EV113" s="166">
        <v>0.67</v>
      </c>
      <c r="EW113" s="166">
        <v>0.11</v>
      </c>
      <c r="EX113" s="166">
        <v>4.9800000000000004</v>
      </c>
      <c r="EY113" s="166">
        <v>0.64</v>
      </c>
      <c r="EZ113" s="166">
        <v>1.03</v>
      </c>
      <c r="FA113" s="166">
        <v>0.19</v>
      </c>
      <c r="FB113" s="166">
        <v>2.5099999999999998</v>
      </c>
      <c r="FC113" s="166">
        <v>0.51</v>
      </c>
      <c r="FD113" s="166">
        <v>0.33100000000000002</v>
      </c>
      <c r="FE113" s="166">
        <v>8.1000000000000003E-2</v>
      </c>
      <c r="FF113" s="166">
        <v>2.46</v>
      </c>
      <c r="FG113" s="166">
        <v>0.71</v>
      </c>
      <c r="FH113" s="166">
        <v>0.35</v>
      </c>
      <c r="FI113" s="166">
        <v>0.11</v>
      </c>
      <c r="FJ113" s="166">
        <v>4.0999999999999996</v>
      </c>
      <c r="FK113" s="166">
        <v>0.96</v>
      </c>
      <c r="FL113" s="166">
        <v>0.8</v>
      </c>
      <c r="FM113" s="166">
        <v>0.15</v>
      </c>
      <c r="FN113" s="166">
        <v>0.28000000000000003</v>
      </c>
      <c r="FO113" s="166">
        <v>0.14000000000000001</v>
      </c>
      <c r="FP113" s="166">
        <v>3.3000000000000002E-2</v>
      </c>
      <c r="FQ113" s="166">
        <v>0.03</v>
      </c>
      <c r="FR113" s="166">
        <v>1.06</v>
      </c>
      <c r="FS113" s="166">
        <v>0.21</v>
      </c>
      <c r="FV113" s="166">
        <v>0.98</v>
      </c>
      <c r="FW113" s="166">
        <v>0.17</v>
      </c>
      <c r="FX113" s="166">
        <v>0.28999999999999998</v>
      </c>
      <c r="FY113" s="166">
        <v>0.16</v>
      </c>
      <c r="GF113">
        <v>771.63525884845899</v>
      </c>
      <c r="GG113">
        <v>1545.44619890698</v>
      </c>
      <c r="GH113">
        <v>5.47</v>
      </c>
      <c r="GI113">
        <v>183.3</v>
      </c>
      <c r="GM113">
        <f t="shared" si="37"/>
        <v>0.80334877092981827</v>
      </c>
      <c r="GN113">
        <f t="shared" si="38"/>
        <v>0.80115366127223198</v>
      </c>
      <c r="GO113" s="309">
        <v>2.642331802820765</v>
      </c>
      <c r="GP113" s="311">
        <v>4.2851047036837883E-2</v>
      </c>
      <c r="GQ113" s="310">
        <f t="shared" si="39"/>
        <v>1.6217133287762409E-2</v>
      </c>
    </row>
    <row r="114" spans="1:199" x14ac:dyDescent="0.35">
      <c r="A114" s="162" t="s">
        <v>709</v>
      </c>
      <c r="B114" s="162" t="s">
        <v>462</v>
      </c>
      <c r="D114" s="154">
        <v>3.0190999999999999</v>
      </c>
      <c r="E114" s="154">
        <v>13.700100000000001</v>
      </c>
      <c r="F114" s="154">
        <v>0.34510000000000002</v>
      </c>
      <c r="G114" s="154">
        <v>10.1777</v>
      </c>
      <c r="H114" s="154">
        <v>0.39179999999999998</v>
      </c>
      <c r="I114" s="154">
        <v>2.246</v>
      </c>
      <c r="J114" s="154">
        <v>51.884799999999998</v>
      </c>
      <c r="K114" s="154">
        <v>5.9364999999999997</v>
      </c>
      <c r="L114" s="154">
        <v>9.5297000000000001</v>
      </c>
      <c r="M114" s="154">
        <v>0.1963</v>
      </c>
      <c r="N114" s="154">
        <v>868.81244800000002</v>
      </c>
      <c r="O114" s="154">
        <v>100</v>
      </c>
      <c r="P114" s="154">
        <v>0.31631744423990599</v>
      </c>
      <c r="Q114" s="154">
        <v>529.52932054267603</v>
      </c>
      <c r="R114" s="154">
        <v>266.40258091524998</v>
      </c>
      <c r="T114" s="155">
        <v>8.11</v>
      </c>
      <c r="U114" s="155">
        <v>2.8370000000000002</v>
      </c>
      <c r="V114" s="155">
        <v>12.875999999999999</v>
      </c>
      <c r="W114" s="155">
        <v>0.32400000000000001</v>
      </c>
      <c r="X114" s="155">
        <v>9.6120000000000001</v>
      </c>
      <c r="Y114" s="155">
        <v>0.36799999999999999</v>
      </c>
      <c r="Z114" s="155">
        <v>2.1110000000000002</v>
      </c>
      <c r="AA114" s="155">
        <v>51.707999999999998</v>
      </c>
      <c r="AB114" s="155">
        <v>8.14</v>
      </c>
      <c r="AC114" s="155">
        <v>11.331</v>
      </c>
      <c r="AD114" s="155">
        <v>0.22600000000000001</v>
      </c>
      <c r="AE114" s="155">
        <f t="shared" si="33"/>
        <v>803.63745074461201</v>
      </c>
      <c r="AF114" s="155">
        <f t="shared" si="34"/>
        <v>92.498381278327628</v>
      </c>
      <c r="AG114" s="155">
        <f t="shared" si="35"/>
        <v>0.92498381278327635</v>
      </c>
      <c r="AI114" s="157" t="str">
        <f t="shared" si="20"/>
        <v>LL4_2</v>
      </c>
      <c r="AJ114" s="157">
        <f t="shared" si="21"/>
        <v>51.707999999999998</v>
      </c>
      <c r="AK114" s="157">
        <f t="shared" si="22"/>
        <v>2.1110000000000002</v>
      </c>
      <c r="AL114" s="157">
        <f t="shared" si="23"/>
        <v>12.875999999999999</v>
      </c>
      <c r="AM114" s="157">
        <f t="shared" si="24"/>
        <v>9.6313499999999994</v>
      </c>
      <c r="AN114" s="157">
        <f t="shared" si="25"/>
        <v>1.8884998111499998</v>
      </c>
      <c r="AO114" s="157">
        <f t="shared" si="26"/>
        <v>0.22600000000000001</v>
      </c>
      <c r="AP114" s="157">
        <f t="shared" si="27"/>
        <v>8.14</v>
      </c>
      <c r="AQ114" s="157">
        <f t="shared" si="28"/>
        <v>9.6120000000000001</v>
      </c>
      <c r="AR114" s="157">
        <f t="shared" si="29"/>
        <v>2.8370000000000002</v>
      </c>
      <c r="AS114" s="157">
        <f t="shared" si="30"/>
        <v>0.36799999999999999</v>
      </c>
      <c r="AT114" s="157">
        <f t="shared" si="31"/>
        <v>0.32400000000000001</v>
      </c>
      <c r="AU114" s="157">
        <v>0.5</v>
      </c>
      <c r="AV114" s="157">
        <f t="shared" si="36"/>
        <v>4.8980604989610217E-2</v>
      </c>
      <c r="AW114" s="157">
        <f t="shared" si="32"/>
        <v>1177.614</v>
      </c>
      <c r="AX114" s="157">
        <v>740</v>
      </c>
      <c r="AY114" s="157">
        <v>6.9345911841947938E-2</v>
      </c>
      <c r="BA114" s="164">
        <v>43.108600000000003</v>
      </c>
      <c r="BB114" s="164">
        <v>39.533450000000002</v>
      </c>
      <c r="BC114" s="164">
        <v>16.926749999999998</v>
      </c>
      <c r="BD114" s="164">
        <v>5.0599999999999999E-2</v>
      </c>
      <c r="BE114" s="164">
        <v>0.23344999999999999</v>
      </c>
      <c r="BF114" s="164">
        <v>0.22125</v>
      </c>
      <c r="BG114" s="164">
        <v>0.26300000000000001</v>
      </c>
      <c r="BL114" s="164">
        <v>100.33714999999999</v>
      </c>
      <c r="BM114" s="164">
        <v>0.81948522819732295</v>
      </c>
      <c r="BO114" s="166" t="s">
        <v>699</v>
      </c>
      <c r="BP114" s="166">
        <v>40</v>
      </c>
      <c r="BQ114" s="166" t="s">
        <v>453</v>
      </c>
      <c r="BR114" s="166" t="s">
        <v>700</v>
      </c>
      <c r="BS114" s="166" t="s">
        <v>710</v>
      </c>
      <c r="BT114" s="166" t="s">
        <v>702</v>
      </c>
      <c r="BU114" s="166">
        <v>1.7034722222222201E-2</v>
      </c>
      <c r="BV114" s="166">
        <v>23.6</v>
      </c>
      <c r="BW114" s="166">
        <v>36</v>
      </c>
      <c r="BX114" s="166" t="s">
        <v>456</v>
      </c>
      <c r="BY114" s="166">
        <v>1</v>
      </c>
      <c r="BZ114" s="166">
        <v>186000</v>
      </c>
      <c r="CA114" s="166">
        <v>8200</v>
      </c>
      <c r="CB114" s="166">
        <v>10.199999999999999</v>
      </c>
      <c r="CC114" s="166">
        <v>1</v>
      </c>
      <c r="CD114" s="166">
        <v>5.31</v>
      </c>
      <c r="CE114" s="166">
        <v>0.28000000000000003</v>
      </c>
      <c r="CF114" s="166">
        <v>1.04</v>
      </c>
      <c r="CG114" s="166">
        <v>0.51</v>
      </c>
      <c r="CH114" s="166">
        <v>2.5979999999999999</v>
      </c>
      <c r="CI114" s="166">
        <v>8.6999999999999994E-2</v>
      </c>
      <c r="CJ114" s="166">
        <v>3510</v>
      </c>
      <c r="CK114" s="166">
        <v>110</v>
      </c>
      <c r="CL114" s="166">
        <v>26.09</v>
      </c>
      <c r="CM114" s="166">
        <v>0.96</v>
      </c>
      <c r="CN114" s="166">
        <v>12860</v>
      </c>
      <c r="CO114" s="166">
        <v>410</v>
      </c>
      <c r="CP114" s="166">
        <v>241.1</v>
      </c>
      <c r="CQ114" s="166">
        <v>5.7</v>
      </c>
      <c r="CR114" s="166">
        <v>234</v>
      </c>
      <c r="CS114" s="166">
        <v>11</v>
      </c>
      <c r="CT114" s="166">
        <v>1102</v>
      </c>
      <c r="CU114" s="166">
        <v>31</v>
      </c>
      <c r="CV114" s="166">
        <v>91200</v>
      </c>
      <c r="CW114" s="166">
        <v>3100</v>
      </c>
      <c r="CX114" s="166">
        <v>36.5</v>
      </c>
      <c r="CY114" s="166">
        <v>1.5</v>
      </c>
      <c r="CZ114" s="166">
        <v>102.6</v>
      </c>
      <c r="DA114" s="166">
        <v>4.5</v>
      </c>
      <c r="DB114" s="166">
        <v>124.5</v>
      </c>
      <c r="DC114" s="166">
        <v>5.5</v>
      </c>
      <c r="DD114" s="166">
        <v>99.6</v>
      </c>
      <c r="DE114" s="166">
        <v>6.3</v>
      </c>
      <c r="DF114" s="166">
        <v>20.260000000000002</v>
      </c>
      <c r="DG114" s="166">
        <v>0.92</v>
      </c>
      <c r="DH114" s="166">
        <v>1.91</v>
      </c>
      <c r="DI114" s="166">
        <v>0.39</v>
      </c>
      <c r="DJ114" s="166">
        <v>7.79</v>
      </c>
      <c r="DK114" s="166">
        <v>0.49</v>
      </c>
      <c r="DL114" s="166">
        <v>333.2</v>
      </c>
      <c r="DM114" s="166">
        <v>8.8000000000000007</v>
      </c>
      <c r="DN114" s="166">
        <v>22.22</v>
      </c>
      <c r="DO114" s="166">
        <v>0.77</v>
      </c>
      <c r="DP114" s="166">
        <v>145.80000000000001</v>
      </c>
      <c r="DQ114" s="166">
        <v>4.5999999999999996</v>
      </c>
      <c r="DR114" s="166">
        <v>13.09</v>
      </c>
      <c r="DS114" s="166">
        <v>0.56000000000000005</v>
      </c>
      <c r="DT114" s="166">
        <v>0.91</v>
      </c>
      <c r="DU114" s="166">
        <v>0.19</v>
      </c>
      <c r="DV114" s="166">
        <v>0.24</v>
      </c>
      <c r="DW114" s="166">
        <v>0.14000000000000001</v>
      </c>
      <c r="DX114" s="166">
        <v>0.104</v>
      </c>
      <c r="DY114" s="166">
        <v>3.3000000000000002E-2</v>
      </c>
      <c r="DZ114" s="166">
        <v>1.66</v>
      </c>
      <c r="EA114" s="166">
        <v>0.23</v>
      </c>
      <c r="ED114" s="166">
        <v>5.8000000000000003E-2</v>
      </c>
      <c r="EE114" s="166">
        <v>1.4999999999999999E-2</v>
      </c>
      <c r="EF114" s="166">
        <v>100.7</v>
      </c>
      <c r="EG114" s="166">
        <v>4.5</v>
      </c>
      <c r="EH114" s="166">
        <v>11.6</v>
      </c>
      <c r="EI114" s="166">
        <v>0.46</v>
      </c>
      <c r="EJ114" s="166">
        <v>30.2</v>
      </c>
      <c r="EK114" s="166">
        <v>1.1000000000000001</v>
      </c>
      <c r="EL114" s="166">
        <v>4.45</v>
      </c>
      <c r="EM114" s="166">
        <v>0.27</v>
      </c>
      <c r="EN114" s="166">
        <v>21.05</v>
      </c>
      <c r="EO114" s="166">
        <v>0.7</v>
      </c>
      <c r="EP114" s="166">
        <v>4.87</v>
      </c>
      <c r="EQ114" s="166">
        <v>0.49</v>
      </c>
      <c r="ER114" s="166">
        <v>1.64</v>
      </c>
      <c r="ES114" s="166">
        <v>0.11</v>
      </c>
      <c r="ET114" s="166">
        <v>5.12</v>
      </c>
      <c r="EU114" s="166">
        <v>0.56000000000000005</v>
      </c>
      <c r="EV114" s="166">
        <v>0.77600000000000002</v>
      </c>
      <c r="EW114" s="166">
        <v>6.3E-2</v>
      </c>
      <c r="EX114" s="166">
        <v>4.8</v>
      </c>
      <c r="EY114" s="166">
        <v>0.42</v>
      </c>
      <c r="EZ114" s="166">
        <v>0.94</v>
      </c>
      <c r="FA114" s="166">
        <v>0.1</v>
      </c>
      <c r="FB114" s="166">
        <v>2.2999999999999998</v>
      </c>
      <c r="FC114" s="166">
        <v>0.25</v>
      </c>
      <c r="FD114" s="166">
        <v>0.33700000000000002</v>
      </c>
      <c r="FE114" s="166">
        <v>5.2999999999999999E-2</v>
      </c>
      <c r="FF114" s="166">
        <v>1.48</v>
      </c>
      <c r="FG114" s="166">
        <v>0.2</v>
      </c>
      <c r="FH114" s="166">
        <v>0.23</v>
      </c>
      <c r="FI114" s="166">
        <v>0.04</v>
      </c>
      <c r="FJ114" s="166">
        <v>3.97</v>
      </c>
      <c r="FK114" s="166">
        <v>0.38</v>
      </c>
      <c r="FL114" s="166">
        <v>0.75</v>
      </c>
      <c r="FM114" s="166">
        <v>7.5999999999999998E-2</v>
      </c>
      <c r="FN114" s="166">
        <v>0.156</v>
      </c>
      <c r="FO114" s="166">
        <v>4.3999999999999997E-2</v>
      </c>
      <c r="FP114" s="166">
        <v>1.7000000000000001E-2</v>
      </c>
      <c r="FQ114" s="166">
        <v>0.01</v>
      </c>
      <c r="FR114" s="166">
        <v>0.88200000000000001</v>
      </c>
      <c r="FS114" s="166">
        <v>8.2000000000000003E-2</v>
      </c>
      <c r="FV114" s="166">
        <v>0.80800000000000005</v>
      </c>
      <c r="FW114" s="166">
        <v>8.2000000000000003E-2</v>
      </c>
      <c r="FX114" s="166">
        <v>0.27900000000000003</v>
      </c>
      <c r="FY114" s="166">
        <v>4.5999999999999999E-2</v>
      </c>
      <c r="FZ114">
        <v>0.107646569840914</v>
      </c>
      <c r="GA114">
        <v>1.6565171742698201E-3</v>
      </c>
      <c r="GB114">
        <v>546.65066750904202</v>
      </c>
      <c r="GC114">
        <v>1</v>
      </c>
      <c r="GD114">
        <v>898.693697384865</v>
      </c>
      <c r="GE114">
        <v>206.733343348874</v>
      </c>
      <c r="GF114">
        <v>852.85078308657398</v>
      </c>
      <c r="GG114">
        <v>1137.4065124742201</v>
      </c>
      <c r="GH114">
        <v>6.44</v>
      </c>
      <c r="GI114">
        <v>179.8</v>
      </c>
      <c r="GM114">
        <f t="shared" si="37"/>
        <v>0.93925472179683511</v>
      </c>
      <c r="GN114">
        <f t="shared" si="38"/>
        <v>0.92498381278327635</v>
      </c>
      <c r="GO114" s="309">
        <v>2.653888226014848</v>
      </c>
      <c r="GP114" s="311">
        <v>4.1074827245029671E-2</v>
      </c>
      <c r="GQ114" s="310">
        <f t="shared" si="39"/>
        <v>1.5477225770999695E-2</v>
      </c>
    </row>
    <row r="115" spans="1:199" x14ac:dyDescent="0.35">
      <c r="A115" s="162" t="s">
        <v>711</v>
      </c>
      <c r="B115" s="162" t="s">
        <v>462</v>
      </c>
      <c r="D115" s="154">
        <v>2.7122999999999999</v>
      </c>
      <c r="E115" s="154">
        <v>14.1951</v>
      </c>
      <c r="F115" s="154">
        <v>0.27789999999999998</v>
      </c>
      <c r="G115" s="154">
        <v>12.2278</v>
      </c>
      <c r="H115" s="154">
        <v>0.41620000000000001</v>
      </c>
      <c r="I115" s="154">
        <v>2.9352999999999998</v>
      </c>
      <c r="J115" s="154">
        <v>51.1449</v>
      </c>
      <c r="K115" s="154">
        <v>6.4599000000000002</v>
      </c>
      <c r="L115" s="154">
        <v>6.5762999999999998</v>
      </c>
      <c r="M115" s="154">
        <v>0.11219999999999999</v>
      </c>
      <c r="N115" s="154">
        <v>902.34380399999998</v>
      </c>
      <c r="O115" s="154">
        <v>120</v>
      </c>
      <c r="P115" s="154">
        <v>0.277988022408927</v>
      </c>
      <c r="Q115" s="154">
        <v>699.57917419193495</v>
      </c>
      <c r="R115" s="154">
        <v>379.46712937276499</v>
      </c>
      <c r="T115" s="155">
        <v>25.42</v>
      </c>
      <c r="U115" s="155">
        <v>2.177</v>
      </c>
      <c r="V115" s="155">
        <v>11.391999999999999</v>
      </c>
      <c r="W115" s="155">
        <v>0.223</v>
      </c>
      <c r="X115" s="155">
        <v>9.9510000000000005</v>
      </c>
      <c r="Y115" s="155">
        <v>0.33400000000000002</v>
      </c>
      <c r="Z115" s="155">
        <v>2.3559999999999999</v>
      </c>
      <c r="AA115" s="155">
        <v>49.152000000000001</v>
      </c>
      <c r="AB115" s="155">
        <v>12.523999999999999</v>
      </c>
      <c r="AC115" s="155">
        <v>11.334</v>
      </c>
      <c r="AD115" s="155">
        <v>0.161</v>
      </c>
      <c r="AE115" s="155">
        <f t="shared" si="33"/>
        <v>719.45766544410776</v>
      </c>
      <c r="AF115" s="155">
        <f t="shared" si="34"/>
        <v>95.67852017222134</v>
      </c>
      <c r="AG115" s="155">
        <f t="shared" si="35"/>
        <v>0.79732100143517781</v>
      </c>
      <c r="AI115" s="157" t="str">
        <f t="shared" si="20"/>
        <v>LL4_3</v>
      </c>
      <c r="AJ115" s="157">
        <f t="shared" si="21"/>
        <v>49.152000000000001</v>
      </c>
      <c r="AK115" s="157">
        <f t="shared" si="22"/>
        <v>2.3559999999999999</v>
      </c>
      <c r="AL115" s="157">
        <f t="shared" si="23"/>
        <v>11.391999999999999</v>
      </c>
      <c r="AM115" s="157">
        <f t="shared" si="24"/>
        <v>9.6338999999999988</v>
      </c>
      <c r="AN115" s="157">
        <f t="shared" si="25"/>
        <v>1.8889998110999999</v>
      </c>
      <c r="AO115" s="157">
        <f t="shared" si="26"/>
        <v>0.161</v>
      </c>
      <c r="AP115" s="157">
        <f t="shared" si="27"/>
        <v>12.523999999999999</v>
      </c>
      <c r="AQ115" s="157">
        <f t="shared" si="28"/>
        <v>9.9510000000000005</v>
      </c>
      <c r="AR115" s="157">
        <f t="shared" si="29"/>
        <v>2.177</v>
      </c>
      <c r="AS115" s="157">
        <f t="shared" si="30"/>
        <v>0.33400000000000002</v>
      </c>
      <c r="AT115" s="157">
        <f t="shared" si="31"/>
        <v>0.223</v>
      </c>
      <c r="AU115" s="157">
        <v>0.5</v>
      </c>
      <c r="AV115" s="157">
        <f t="shared" si="36"/>
        <v>5.5778916774990833E-2</v>
      </c>
      <c r="AW115" s="157">
        <f t="shared" si="32"/>
        <v>1265.7324000000001</v>
      </c>
      <c r="AX115" s="157">
        <v>700</v>
      </c>
      <c r="AY115" s="157">
        <v>8.3359791192320246E-2</v>
      </c>
      <c r="BA115" s="164">
        <v>47.164749999999998</v>
      </c>
      <c r="BB115" s="164">
        <v>40.023249999999997</v>
      </c>
      <c r="BC115" s="164">
        <v>11.422000000000001</v>
      </c>
      <c r="BD115" s="164">
        <v>5.6099999999999997E-2</v>
      </c>
      <c r="BE115" s="164">
        <v>0.22889999999999999</v>
      </c>
      <c r="BF115" s="164">
        <v>0.153</v>
      </c>
      <c r="BG115" s="164">
        <v>0.38109999999999999</v>
      </c>
      <c r="BL115" s="164">
        <v>99.429050000000004</v>
      </c>
      <c r="BM115" s="164">
        <v>0.88039140977941699</v>
      </c>
      <c r="BO115" s="166" t="s">
        <v>699</v>
      </c>
      <c r="BP115" s="166">
        <v>40</v>
      </c>
      <c r="BQ115" s="166" t="s">
        <v>453</v>
      </c>
      <c r="BR115" s="166" t="s">
        <v>700</v>
      </c>
      <c r="BS115" s="166" t="s">
        <v>712</v>
      </c>
      <c r="BT115" s="166" t="s">
        <v>702</v>
      </c>
      <c r="BU115" s="166">
        <v>1.97743055555556E-2</v>
      </c>
      <c r="BV115" s="166">
        <v>15.984999999999999</v>
      </c>
      <c r="BW115" s="166">
        <v>24</v>
      </c>
      <c r="BX115" s="166" t="s">
        <v>456</v>
      </c>
      <c r="BY115" s="166">
        <v>1</v>
      </c>
      <c r="BZ115" s="166">
        <v>218000</v>
      </c>
      <c r="CA115" s="166">
        <v>9500</v>
      </c>
      <c r="CB115" s="166">
        <v>12.2</v>
      </c>
      <c r="CC115" s="166">
        <v>1</v>
      </c>
      <c r="CD115" s="166">
        <v>4.5</v>
      </c>
      <c r="CE115" s="166">
        <v>0.43</v>
      </c>
      <c r="CF115" s="166">
        <v>1.24</v>
      </c>
      <c r="CG115" s="166">
        <v>0.48</v>
      </c>
      <c r="CH115" s="166">
        <v>2.68</v>
      </c>
      <c r="CI115" s="166">
        <v>0.11</v>
      </c>
      <c r="CJ115" s="166">
        <v>3670</v>
      </c>
      <c r="CK115" s="166">
        <v>120</v>
      </c>
      <c r="CL115" s="166">
        <v>29.4</v>
      </c>
      <c r="CM115" s="166">
        <v>1.7</v>
      </c>
      <c r="CN115" s="166">
        <v>17060</v>
      </c>
      <c r="CO115" s="166">
        <v>490</v>
      </c>
      <c r="CP115" s="166">
        <v>317</v>
      </c>
      <c r="CQ115" s="166">
        <v>12</v>
      </c>
      <c r="CR115" s="166">
        <v>334</v>
      </c>
      <c r="CS115" s="166">
        <v>15</v>
      </c>
      <c r="CT115" s="166">
        <v>896</v>
      </c>
      <c r="CU115" s="166">
        <v>34</v>
      </c>
      <c r="CV115" s="166">
        <v>69000</v>
      </c>
      <c r="CW115" s="166">
        <v>2400</v>
      </c>
      <c r="CX115" s="166">
        <v>33.1</v>
      </c>
      <c r="CY115" s="166">
        <v>1.4</v>
      </c>
      <c r="CZ115" s="166">
        <v>145.69999999999999</v>
      </c>
      <c r="DA115" s="166">
        <v>7.3</v>
      </c>
      <c r="DB115" s="166">
        <v>55.3</v>
      </c>
      <c r="DC115" s="166">
        <v>3.8</v>
      </c>
      <c r="DD115" s="166">
        <v>79</v>
      </c>
      <c r="DE115" s="166">
        <v>5.4</v>
      </c>
      <c r="DF115" s="166">
        <v>22.2</v>
      </c>
      <c r="DG115" s="166">
        <v>1.3</v>
      </c>
      <c r="DH115" s="166">
        <v>2.2400000000000002</v>
      </c>
      <c r="DI115" s="166">
        <v>0.54</v>
      </c>
      <c r="DJ115" s="166">
        <v>7.71</v>
      </c>
      <c r="DK115" s="166">
        <v>0.59</v>
      </c>
      <c r="DL115" s="166">
        <v>334</v>
      </c>
      <c r="DM115" s="166">
        <v>13</v>
      </c>
      <c r="DN115" s="166">
        <v>25.51</v>
      </c>
      <c r="DO115" s="166">
        <v>0.81</v>
      </c>
      <c r="DP115" s="166">
        <v>159.5</v>
      </c>
      <c r="DQ115" s="166">
        <v>5.6</v>
      </c>
      <c r="DR115" s="166">
        <v>13.3</v>
      </c>
      <c r="DS115" s="166">
        <v>0.49</v>
      </c>
      <c r="DT115" s="166">
        <v>0.44</v>
      </c>
      <c r="DU115" s="166">
        <v>0.18</v>
      </c>
      <c r="DV115" s="166">
        <v>0.12</v>
      </c>
      <c r="DW115" s="166">
        <v>0.14000000000000001</v>
      </c>
      <c r="DX115" s="166">
        <v>8.5000000000000006E-2</v>
      </c>
      <c r="DY115" s="166">
        <v>3.2000000000000001E-2</v>
      </c>
      <c r="DZ115" s="166">
        <v>1.79</v>
      </c>
      <c r="EA115" s="166">
        <v>0.21</v>
      </c>
      <c r="ED115" s="166">
        <v>8.1000000000000003E-2</v>
      </c>
      <c r="EE115" s="166">
        <v>2.8000000000000001E-2</v>
      </c>
      <c r="EF115" s="166">
        <v>94.1</v>
      </c>
      <c r="EG115" s="166">
        <v>4.4000000000000004</v>
      </c>
      <c r="EH115" s="166">
        <v>11.11</v>
      </c>
      <c r="EI115" s="166">
        <v>0.59</v>
      </c>
      <c r="EJ115" s="166">
        <v>31.8</v>
      </c>
      <c r="EK115" s="166">
        <v>1.2</v>
      </c>
      <c r="EL115" s="166">
        <v>4.63</v>
      </c>
      <c r="EM115" s="166">
        <v>0.27</v>
      </c>
      <c r="EN115" s="166">
        <v>22.8</v>
      </c>
      <c r="EO115" s="166">
        <v>1.2</v>
      </c>
      <c r="EP115" s="166">
        <v>5.99</v>
      </c>
      <c r="EQ115" s="166">
        <v>0.55000000000000004</v>
      </c>
      <c r="ER115" s="166">
        <v>2.04</v>
      </c>
      <c r="ES115" s="166">
        <v>0.18</v>
      </c>
      <c r="ET115" s="166">
        <v>6.28</v>
      </c>
      <c r="EU115" s="166">
        <v>0.82</v>
      </c>
      <c r="EV115" s="166">
        <v>0.86799999999999999</v>
      </c>
      <c r="EW115" s="166">
        <v>9.1999999999999998E-2</v>
      </c>
      <c r="EX115" s="166">
        <v>5.15</v>
      </c>
      <c r="EY115" s="166">
        <v>0.55000000000000004</v>
      </c>
      <c r="EZ115" s="166">
        <v>1.08</v>
      </c>
      <c r="FA115" s="166">
        <v>0.12</v>
      </c>
      <c r="FB115" s="166">
        <v>2.76</v>
      </c>
      <c r="FC115" s="166">
        <v>0.3</v>
      </c>
      <c r="FD115" s="166">
        <v>0.33</v>
      </c>
      <c r="FE115" s="166">
        <v>5.0999999999999997E-2</v>
      </c>
      <c r="FF115" s="166">
        <v>2.09</v>
      </c>
      <c r="FG115" s="166">
        <v>0.35</v>
      </c>
      <c r="FH115" s="166">
        <v>0.30399999999999999</v>
      </c>
      <c r="FI115" s="166">
        <v>6.2E-2</v>
      </c>
      <c r="FJ115" s="166">
        <v>4.04</v>
      </c>
      <c r="FK115" s="166">
        <v>0.53</v>
      </c>
      <c r="FL115" s="166">
        <v>0.70099999999999996</v>
      </c>
      <c r="FM115" s="166">
        <v>8.5999999999999993E-2</v>
      </c>
      <c r="FN115" s="166">
        <v>0.193</v>
      </c>
      <c r="FO115" s="166">
        <v>5.8000000000000003E-2</v>
      </c>
      <c r="FP115" s="166">
        <v>2.3E-2</v>
      </c>
      <c r="FQ115" s="166">
        <v>1.4E-2</v>
      </c>
      <c r="FR115" s="166">
        <v>0.98299999999999998</v>
      </c>
      <c r="FS115" s="166">
        <v>9.8000000000000004E-2</v>
      </c>
      <c r="FV115" s="166">
        <v>0.84299999999999997</v>
      </c>
      <c r="FW115" s="166">
        <v>0.09</v>
      </c>
      <c r="FX115" s="166">
        <v>0.23899999999999999</v>
      </c>
      <c r="FY115" s="166">
        <v>3.7999999999999999E-2</v>
      </c>
      <c r="FZ115">
        <v>6.6821893843133404E-2</v>
      </c>
      <c r="GA115">
        <v>1.03152073722869E-3</v>
      </c>
      <c r="GB115">
        <v>340.40184328546798</v>
      </c>
      <c r="GC115">
        <v>1</v>
      </c>
      <c r="GD115">
        <v>559.62063036130905</v>
      </c>
      <c r="GE115">
        <v>128.73378800614</v>
      </c>
      <c r="GF115">
        <v>804.57993698294297</v>
      </c>
      <c r="GG115">
        <v>1602.28235096811</v>
      </c>
      <c r="GH115">
        <v>4.47</v>
      </c>
      <c r="GI115">
        <v>156.69999999999999</v>
      </c>
      <c r="GJ115">
        <v>0.122</v>
      </c>
      <c r="GK115">
        <v>0.48</v>
      </c>
      <c r="GL115">
        <v>124.1</v>
      </c>
      <c r="GM115">
        <f t="shared" si="37"/>
        <v>0.80249879865449303</v>
      </c>
      <c r="GN115">
        <f t="shared" si="38"/>
        <v>0.79732100143517781</v>
      </c>
      <c r="GO115" s="309">
        <v>2.6373538451164942</v>
      </c>
      <c r="GP115" s="311">
        <v>4.3356943431539972E-2</v>
      </c>
      <c r="GQ115" s="310">
        <f t="shared" si="39"/>
        <v>1.6439562522800145E-2</v>
      </c>
    </row>
    <row r="116" spans="1:199" x14ac:dyDescent="0.35">
      <c r="A116" s="162" t="s">
        <v>713</v>
      </c>
      <c r="B116" s="162" t="s">
        <v>462</v>
      </c>
      <c r="D116" s="154">
        <v>2.8879999999999999</v>
      </c>
      <c r="E116" s="154">
        <v>14.752800000000001</v>
      </c>
      <c r="F116" s="154">
        <v>0.27289999999999998</v>
      </c>
      <c r="G116" s="154">
        <v>12.183199999999999</v>
      </c>
      <c r="H116" s="154">
        <v>0.40760000000000002</v>
      </c>
      <c r="I116" s="154">
        <v>2.4706999999999999</v>
      </c>
      <c r="J116" s="154">
        <v>52.145200000000003</v>
      </c>
      <c r="K116" s="154">
        <v>6.2541000000000002</v>
      </c>
      <c r="L116" s="154">
        <v>6.2723000000000004</v>
      </c>
      <c r="M116" s="154">
        <v>7.4999999999999997E-2</v>
      </c>
      <c r="N116" s="154">
        <v>793.24177999999995</v>
      </c>
      <c r="O116" s="154">
        <v>167</v>
      </c>
      <c r="P116" s="154">
        <v>0.290316720700389</v>
      </c>
      <c r="Q116" s="154">
        <v>986.94177528306705</v>
      </c>
      <c r="R116" s="154">
        <v>375.79667753356699</v>
      </c>
      <c r="T116" s="155">
        <v>30.05</v>
      </c>
      <c r="U116" s="155">
        <v>2.2160000000000002</v>
      </c>
      <c r="V116" s="155">
        <v>11.32</v>
      </c>
      <c r="W116" s="155">
        <v>0.20899999999999999</v>
      </c>
      <c r="X116" s="155">
        <v>9.5009999999999994</v>
      </c>
      <c r="Y116" s="155">
        <v>0.313</v>
      </c>
      <c r="Z116" s="155">
        <v>1.8959999999999999</v>
      </c>
      <c r="AA116" s="155">
        <v>49.271999999999998</v>
      </c>
      <c r="AB116" s="155">
        <v>13.414</v>
      </c>
      <c r="AC116" s="155">
        <v>11.333</v>
      </c>
      <c r="AD116" s="155">
        <v>0.13200000000000001</v>
      </c>
      <c r="AE116" s="155">
        <f t="shared" si="33"/>
        <v>609.95138792772013</v>
      </c>
      <c r="AF116" s="155">
        <f t="shared" si="34"/>
        <v>128.41214917339485</v>
      </c>
      <c r="AG116" s="155">
        <f t="shared" si="35"/>
        <v>0.76893502499038835</v>
      </c>
      <c r="AI116" s="157" t="str">
        <f t="shared" si="20"/>
        <v>LL4_12</v>
      </c>
      <c r="AJ116" s="157">
        <f t="shared" si="21"/>
        <v>49.271999999999998</v>
      </c>
      <c r="AK116" s="157">
        <f t="shared" si="22"/>
        <v>1.8959999999999999</v>
      </c>
      <c r="AL116" s="157">
        <f t="shared" si="23"/>
        <v>11.32</v>
      </c>
      <c r="AM116" s="157">
        <f t="shared" si="24"/>
        <v>9.6330500000000008</v>
      </c>
      <c r="AN116" s="157">
        <f t="shared" si="25"/>
        <v>1.8888331444499999</v>
      </c>
      <c r="AO116" s="157">
        <f t="shared" si="26"/>
        <v>0.13200000000000001</v>
      </c>
      <c r="AP116" s="157">
        <f t="shared" si="27"/>
        <v>13.414</v>
      </c>
      <c r="AQ116" s="157">
        <f t="shared" si="28"/>
        <v>9.5009999999999994</v>
      </c>
      <c r="AR116" s="157">
        <f t="shared" si="29"/>
        <v>2.2160000000000002</v>
      </c>
      <c r="AS116" s="157">
        <f t="shared" si="30"/>
        <v>0.313</v>
      </c>
      <c r="AT116" s="157">
        <f t="shared" si="31"/>
        <v>0.20899999999999999</v>
      </c>
      <c r="AU116" s="157">
        <v>0.5</v>
      </c>
      <c r="AV116" s="157">
        <f t="shared" si="36"/>
        <v>7.5889409864134338E-2</v>
      </c>
      <c r="AW116" s="157">
        <f t="shared" si="32"/>
        <v>1283.6214</v>
      </c>
      <c r="AX116" s="157">
        <v>920</v>
      </c>
      <c r="AY116" s="157">
        <v>6.4926992270174747E-2</v>
      </c>
      <c r="BA116" s="164">
        <v>47.16825</v>
      </c>
      <c r="BB116" s="164">
        <v>40.257899999999999</v>
      </c>
      <c r="BC116" s="164">
        <v>10.708449999999999</v>
      </c>
      <c r="BD116" s="164">
        <v>5.1900000000000002E-2</v>
      </c>
      <c r="BE116" s="164">
        <v>0.24525</v>
      </c>
      <c r="BF116" s="164">
        <v>0.15315000000000001</v>
      </c>
      <c r="BG116" s="164">
        <v>0.39219999999999999</v>
      </c>
      <c r="BL116" s="164">
        <v>98.977099999999993</v>
      </c>
      <c r="BM116" s="164">
        <v>0.88702677307424005</v>
      </c>
      <c r="BO116" s="166" t="s">
        <v>704</v>
      </c>
      <c r="BP116" s="166">
        <v>50</v>
      </c>
      <c r="BQ116" s="166" t="s">
        <v>453</v>
      </c>
      <c r="BR116" s="166">
        <v>8</v>
      </c>
      <c r="BS116" s="166" t="s">
        <v>714</v>
      </c>
      <c r="BT116" s="166" t="s">
        <v>702</v>
      </c>
      <c r="BU116" s="166">
        <v>2.9138888888888902E-2</v>
      </c>
      <c r="BV116" s="166">
        <v>17.045999999999999</v>
      </c>
      <c r="BW116" s="166">
        <v>26</v>
      </c>
      <c r="BX116" s="166" t="s">
        <v>456</v>
      </c>
      <c r="BY116" s="166">
        <v>1</v>
      </c>
      <c r="BZ116" s="166">
        <v>357000</v>
      </c>
      <c r="CA116" s="166">
        <v>13000</v>
      </c>
      <c r="CB116" s="166">
        <v>12.2</v>
      </c>
      <c r="CC116" s="166">
        <v>1</v>
      </c>
      <c r="CD116" s="166">
        <v>4.07</v>
      </c>
      <c r="CE116" s="166">
        <v>0.25</v>
      </c>
      <c r="CF116" s="166">
        <v>1.03</v>
      </c>
      <c r="CG116" s="166">
        <v>0.39</v>
      </c>
      <c r="CH116" s="166">
        <v>2.84</v>
      </c>
      <c r="CI116" s="166">
        <v>0.13</v>
      </c>
      <c r="CJ116" s="166">
        <v>3328</v>
      </c>
      <c r="CK116" s="166">
        <v>96</v>
      </c>
      <c r="CL116" s="166">
        <v>28.14</v>
      </c>
      <c r="CM116" s="166">
        <v>0.86</v>
      </c>
      <c r="CN116" s="166">
        <v>15110</v>
      </c>
      <c r="CO116" s="166">
        <v>470</v>
      </c>
      <c r="CP116" s="166">
        <v>304.39999999999998</v>
      </c>
      <c r="CQ116" s="166">
        <v>9</v>
      </c>
      <c r="CR116" s="166">
        <v>315</v>
      </c>
      <c r="CS116" s="166">
        <v>11</v>
      </c>
      <c r="CT116" s="166">
        <v>814</v>
      </c>
      <c r="CU116" s="166">
        <v>29</v>
      </c>
      <c r="CV116" s="166">
        <v>61900</v>
      </c>
      <c r="CW116" s="166">
        <v>2700</v>
      </c>
      <c r="CX116" s="166">
        <v>32.200000000000003</v>
      </c>
      <c r="CY116" s="166">
        <v>1.6</v>
      </c>
      <c r="CZ116" s="166">
        <v>143</v>
      </c>
      <c r="DA116" s="166">
        <v>6.3</v>
      </c>
      <c r="DB116" s="166">
        <v>55.7</v>
      </c>
      <c r="DC116" s="166">
        <v>2.8</v>
      </c>
      <c r="DD116" s="166">
        <v>72.5</v>
      </c>
      <c r="DE116" s="166">
        <v>4.0999999999999996</v>
      </c>
      <c r="DF116" s="166">
        <v>23.3</v>
      </c>
      <c r="DG116" s="166">
        <v>1.2</v>
      </c>
      <c r="DH116" s="166">
        <v>1.6</v>
      </c>
      <c r="DI116" s="166">
        <v>0.36</v>
      </c>
      <c r="DJ116" s="166">
        <v>7.01</v>
      </c>
      <c r="DK116" s="166">
        <v>0.52</v>
      </c>
      <c r="DL116" s="166">
        <v>306</v>
      </c>
      <c r="DM116" s="166">
        <v>12</v>
      </c>
      <c r="DN116" s="166">
        <v>25.33</v>
      </c>
      <c r="DO116" s="166">
        <v>0.94</v>
      </c>
      <c r="DP116" s="166">
        <v>123.6</v>
      </c>
      <c r="DQ116" s="166">
        <v>3.7</v>
      </c>
      <c r="DR116" s="166">
        <v>10.52</v>
      </c>
      <c r="DS116" s="166">
        <v>0.37</v>
      </c>
      <c r="DT116" s="166">
        <v>0.5</v>
      </c>
      <c r="DU116" s="166">
        <v>0.13</v>
      </c>
      <c r="DV116" s="166">
        <v>0.17</v>
      </c>
      <c r="DW116" s="166">
        <v>0.12</v>
      </c>
      <c r="DX116" s="166">
        <v>0.1</v>
      </c>
      <c r="DY116" s="166">
        <v>3.1E-2</v>
      </c>
      <c r="DZ116" s="166">
        <v>1.33</v>
      </c>
      <c r="EA116" s="166">
        <v>0.17</v>
      </c>
      <c r="ED116" s="166">
        <v>0.06</v>
      </c>
      <c r="EE116" s="166">
        <v>1.4999999999999999E-2</v>
      </c>
      <c r="EF116" s="166">
        <v>83.8</v>
      </c>
      <c r="EG116" s="166">
        <v>2.7</v>
      </c>
      <c r="EH116" s="166">
        <v>9.6199999999999992</v>
      </c>
      <c r="EI116" s="166">
        <v>0.51</v>
      </c>
      <c r="EJ116" s="166">
        <v>24.84</v>
      </c>
      <c r="EK116" s="166">
        <v>0.94</v>
      </c>
      <c r="EL116" s="166">
        <v>3.35</v>
      </c>
      <c r="EM116" s="166">
        <v>0.17</v>
      </c>
      <c r="EN116" s="166">
        <v>17.28</v>
      </c>
      <c r="EO116" s="166">
        <v>0.8</v>
      </c>
      <c r="EP116" s="166">
        <v>4.8899999999999997</v>
      </c>
      <c r="EQ116" s="166">
        <v>0.41</v>
      </c>
      <c r="ER116" s="166">
        <v>1.95</v>
      </c>
      <c r="ES116" s="166">
        <v>0.15</v>
      </c>
      <c r="ET116" s="166">
        <v>5.5</v>
      </c>
      <c r="EU116" s="166">
        <v>0.45</v>
      </c>
      <c r="EV116" s="166">
        <v>0.876</v>
      </c>
      <c r="EW116" s="166">
        <v>7.2999999999999995E-2</v>
      </c>
      <c r="EX116" s="166">
        <v>5.42</v>
      </c>
      <c r="EY116" s="166">
        <v>0.46</v>
      </c>
      <c r="EZ116" s="166">
        <v>1.044</v>
      </c>
      <c r="FA116" s="166">
        <v>7.5999999999999998E-2</v>
      </c>
      <c r="FB116" s="166">
        <v>2.5499999999999998</v>
      </c>
      <c r="FC116" s="166">
        <v>0.21</v>
      </c>
      <c r="FD116" s="166">
        <v>0.30399999999999999</v>
      </c>
      <c r="FE116" s="166">
        <v>0.05</v>
      </c>
      <c r="FF116" s="166">
        <v>2.1</v>
      </c>
      <c r="FG116" s="166">
        <v>0.22</v>
      </c>
      <c r="FH116" s="166">
        <v>0.27300000000000002</v>
      </c>
      <c r="FI116" s="166">
        <v>0.04</v>
      </c>
      <c r="FJ116" s="166">
        <v>2.99</v>
      </c>
      <c r="FK116" s="166">
        <v>0.39</v>
      </c>
      <c r="FL116" s="166">
        <v>0.58699999999999997</v>
      </c>
      <c r="FM116" s="166">
        <v>6.4000000000000001E-2</v>
      </c>
      <c r="FN116" s="166">
        <v>0.06</v>
      </c>
      <c r="FO116" s="166">
        <v>2.3E-2</v>
      </c>
      <c r="FR116" s="166">
        <v>0.95</v>
      </c>
      <c r="FS116" s="166">
        <v>0.1</v>
      </c>
      <c r="FV116" s="166">
        <v>0.70899999999999996</v>
      </c>
      <c r="FW116" s="166">
        <v>6.7000000000000004E-2</v>
      </c>
      <c r="FX116" s="166">
        <v>0.219</v>
      </c>
      <c r="FY116" s="166">
        <v>0.04</v>
      </c>
      <c r="FZ116">
        <v>7.7162139540140506E-2</v>
      </c>
      <c r="GA116">
        <v>1.19794483083708E-3</v>
      </c>
      <c r="GB116">
        <v>395.32179417623797</v>
      </c>
      <c r="GC116">
        <v>0</v>
      </c>
      <c r="GD116">
        <v>649.909029625735</v>
      </c>
      <c r="GE116">
        <v>149.503514888468</v>
      </c>
      <c r="GF116">
        <v>735.65399191974905</v>
      </c>
      <c r="GG116">
        <v>1620.72447611346</v>
      </c>
      <c r="GH116">
        <v>4.97</v>
      </c>
      <c r="GI116">
        <v>157.1</v>
      </c>
      <c r="GM116">
        <f t="shared" si="37"/>
        <v>0.76790971540726194</v>
      </c>
      <c r="GN116">
        <f t="shared" si="38"/>
        <v>0.76893502499038835</v>
      </c>
      <c r="GO116" s="309">
        <v>2.628047202197429</v>
      </c>
      <c r="GP116" s="311">
        <v>4.2681711337677022E-2</v>
      </c>
      <c r="GQ116" s="310">
        <f t="shared" si="39"/>
        <v>1.6240846550240388E-2</v>
      </c>
    </row>
    <row r="117" spans="1:199" x14ac:dyDescent="0.35">
      <c r="A117" s="162" t="s">
        <v>715</v>
      </c>
      <c r="B117" s="162" t="s">
        <v>462</v>
      </c>
      <c r="D117" s="154">
        <v>2.6835</v>
      </c>
      <c r="E117" s="154">
        <v>14.251899999999999</v>
      </c>
      <c r="F117" s="154">
        <v>0.3291</v>
      </c>
      <c r="G117" s="154">
        <v>12.041399999999999</v>
      </c>
      <c r="H117" s="154">
        <v>0.60619999999999996</v>
      </c>
      <c r="I117" s="154">
        <v>3.0659000000000001</v>
      </c>
      <c r="J117" s="154">
        <v>50.1205</v>
      </c>
      <c r="K117" s="154">
        <v>6.2872000000000003</v>
      </c>
      <c r="L117" s="154">
        <v>6.8437999999999999</v>
      </c>
      <c r="M117" s="154">
        <v>0.1734</v>
      </c>
      <c r="N117" s="154">
        <v>849.29419600000006</v>
      </c>
      <c r="O117" s="154">
        <v>172</v>
      </c>
      <c r="P117" s="154">
        <v>0.28609163506004598</v>
      </c>
      <c r="Q117" s="154">
        <v>708.95434251845904</v>
      </c>
      <c r="R117" s="154">
        <v>378.01372851105799</v>
      </c>
      <c r="T117" s="155">
        <v>23.99</v>
      </c>
      <c r="U117" s="155">
        <v>2.1960000000000002</v>
      </c>
      <c r="V117" s="155">
        <v>11.663</v>
      </c>
      <c r="W117" s="155">
        <v>0.26900000000000002</v>
      </c>
      <c r="X117" s="155">
        <v>9.9870000000000001</v>
      </c>
      <c r="Y117" s="155">
        <v>0.496</v>
      </c>
      <c r="Z117" s="155">
        <v>2.5089999999999999</v>
      </c>
      <c r="AA117" s="155">
        <v>48.753</v>
      </c>
      <c r="AB117" s="155">
        <v>12.173999999999999</v>
      </c>
      <c r="AC117" s="155">
        <v>11.333</v>
      </c>
      <c r="AD117" s="155">
        <v>0.21099999999999999</v>
      </c>
      <c r="AE117" s="155">
        <f t="shared" si="33"/>
        <v>684.96991370271803</v>
      </c>
      <c r="AF117" s="155">
        <f t="shared" si="34"/>
        <v>138.72086458585369</v>
      </c>
      <c r="AG117" s="155">
        <f t="shared" si="35"/>
        <v>0.80651665456891686</v>
      </c>
      <c r="AI117" s="157" t="str">
        <f t="shared" si="20"/>
        <v>LL4_10</v>
      </c>
      <c r="AJ117" s="157">
        <f t="shared" si="21"/>
        <v>48.753</v>
      </c>
      <c r="AK117" s="157">
        <f t="shared" si="22"/>
        <v>2.5089999999999999</v>
      </c>
      <c r="AL117" s="157">
        <f t="shared" si="23"/>
        <v>11.663</v>
      </c>
      <c r="AM117" s="157">
        <f t="shared" si="24"/>
        <v>9.6330500000000008</v>
      </c>
      <c r="AN117" s="157">
        <f t="shared" si="25"/>
        <v>1.8888331444499999</v>
      </c>
      <c r="AO117" s="157">
        <f t="shared" si="26"/>
        <v>0.21099999999999999</v>
      </c>
      <c r="AP117" s="157">
        <f t="shared" si="27"/>
        <v>12.173999999999999</v>
      </c>
      <c r="AQ117" s="157">
        <f t="shared" si="28"/>
        <v>9.9870000000000001</v>
      </c>
      <c r="AR117" s="157">
        <f t="shared" si="29"/>
        <v>2.1960000000000002</v>
      </c>
      <c r="AS117" s="157">
        <f t="shared" si="30"/>
        <v>0.496</v>
      </c>
      <c r="AT117" s="157">
        <f t="shared" si="31"/>
        <v>0.26900000000000002</v>
      </c>
      <c r="AU117" s="157">
        <v>0.5</v>
      </c>
      <c r="AV117" s="157">
        <f t="shared" si="36"/>
        <v>5.7178348457009358E-2</v>
      </c>
      <c r="AW117" s="157">
        <f t="shared" si="32"/>
        <v>1258.6974</v>
      </c>
      <c r="AX117" s="157">
        <v>720</v>
      </c>
      <c r="AY117" s="157">
        <v>8.1795262565677124E-2</v>
      </c>
      <c r="BA117" s="164">
        <v>46.656849999999999</v>
      </c>
      <c r="BB117" s="164">
        <v>40.080150000000003</v>
      </c>
      <c r="BC117" s="164">
        <v>11.527749999999999</v>
      </c>
      <c r="BD117" s="164">
        <v>4.1849999999999998E-2</v>
      </c>
      <c r="BE117" s="164">
        <v>0.23080000000000001</v>
      </c>
      <c r="BF117" s="164">
        <v>0.14779999999999999</v>
      </c>
      <c r="BG117" s="164">
        <v>0.36635000000000001</v>
      </c>
      <c r="BL117" s="164">
        <v>99.051550000000006</v>
      </c>
      <c r="BM117" s="164">
        <v>0.87826470286006797</v>
      </c>
      <c r="BO117" s="166" t="s">
        <v>699</v>
      </c>
      <c r="BP117" s="166">
        <v>40</v>
      </c>
      <c r="BQ117" s="166" t="s">
        <v>453</v>
      </c>
      <c r="BR117" s="166" t="s">
        <v>700</v>
      </c>
      <c r="BS117" s="166" t="s">
        <v>716</v>
      </c>
      <c r="BT117" s="166" t="s">
        <v>702</v>
      </c>
      <c r="BU117" s="166">
        <v>2.1273148148148201E-2</v>
      </c>
      <c r="BV117" s="166">
        <v>24.356999999999999</v>
      </c>
      <c r="BW117" s="166">
        <v>37</v>
      </c>
      <c r="BX117" s="166" t="s">
        <v>456</v>
      </c>
      <c r="BY117" s="166">
        <v>1</v>
      </c>
      <c r="BZ117" s="166">
        <v>227000</v>
      </c>
      <c r="CA117" s="166">
        <v>13000</v>
      </c>
      <c r="CB117" s="166">
        <v>12</v>
      </c>
      <c r="CC117" s="166">
        <v>1</v>
      </c>
      <c r="CD117" s="166">
        <v>4.0999999999999996</v>
      </c>
      <c r="CE117" s="166">
        <v>0.31</v>
      </c>
      <c r="CF117" s="166">
        <v>0.95</v>
      </c>
      <c r="CG117" s="166">
        <v>0.44</v>
      </c>
      <c r="CH117" s="166">
        <v>2.64</v>
      </c>
      <c r="CI117" s="166">
        <v>0.1</v>
      </c>
      <c r="CJ117" s="166">
        <v>4910</v>
      </c>
      <c r="CK117" s="166">
        <v>160</v>
      </c>
      <c r="CL117" s="166">
        <v>29.86</v>
      </c>
      <c r="CM117" s="166">
        <v>0.81</v>
      </c>
      <c r="CN117" s="166">
        <v>18040</v>
      </c>
      <c r="CO117" s="166">
        <v>500</v>
      </c>
      <c r="CP117" s="166">
        <v>346</v>
      </c>
      <c r="CQ117" s="166">
        <v>11</v>
      </c>
      <c r="CR117" s="166">
        <v>300</v>
      </c>
      <c r="CS117" s="166">
        <v>12</v>
      </c>
      <c r="CT117" s="166">
        <v>872</v>
      </c>
      <c r="CU117" s="166">
        <v>32</v>
      </c>
      <c r="CV117" s="166">
        <v>67500</v>
      </c>
      <c r="CW117" s="166">
        <v>2400</v>
      </c>
      <c r="CX117" s="166">
        <v>31.1</v>
      </c>
      <c r="CY117" s="166">
        <v>1.4</v>
      </c>
      <c r="CZ117" s="166">
        <v>137.6</v>
      </c>
      <c r="DA117" s="166">
        <v>6.3</v>
      </c>
      <c r="DB117" s="166">
        <v>61.9</v>
      </c>
      <c r="DC117" s="166">
        <v>3</v>
      </c>
      <c r="DD117" s="166">
        <v>78.5</v>
      </c>
      <c r="DE117" s="166">
        <v>4.0999999999999996</v>
      </c>
      <c r="DF117" s="166">
        <v>23.5</v>
      </c>
      <c r="DG117" s="166">
        <v>1.3</v>
      </c>
      <c r="DH117" s="166">
        <v>1.86</v>
      </c>
      <c r="DI117" s="166">
        <v>0.36</v>
      </c>
      <c r="DJ117" s="166">
        <v>11.47</v>
      </c>
      <c r="DK117" s="166">
        <v>0.55000000000000004</v>
      </c>
      <c r="DL117" s="166">
        <v>396</v>
      </c>
      <c r="DM117" s="166">
        <v>11</v>
      </c>
      <c r="DN117" s="166">
        <v>24.96</v>
      </c>
      <c r="DO117" s="166">
        <v>0.94</v>
      </c>
      <c r="DP117" s="166">
        <v>156.80000000000001</v>
      </c>
      <c r="DQ117" s="166">
        <v>5.6</v>
      </c>
      <c r="DR117" s="166">
        <v>16.329999999999998</v>
      </c>
      <c r="DS117" s="166">
        <v>0.64</v>
      </c>
      <c r="DT117" s="166">
        <v>0.85</v>
      </c>
      <c r="DU117" s="166">
        <v>0.22</v>
      </c>
      <c r="DV117" s="166">
        <v>0.1</v>
      </c>
      <c r="DW117" s="166">
        <v>8.5999999999999993E-2</v>
      </c>
      <c r="DX117" s="166">
        <v>9.2999999999999999E-2</v>
      </c>
      <c r="DY117" s="166">
        <v>2.9000000000000001E-2</v>
      </c>
      <c r="DZ117" s="166">
        <v>1.81</v>
      </c>
      <c r="EA117" s="166">
        <v>0.23</v>
      </c>
      <c r="ED117" s="166">
        <v>0.11</v>
      </c>
      <c r="EE117" s="166">
        <v>2.1999999999999999E-2</v>
      </c>
      <c r="EF117" s="166">
        <v>143.4</v>
      </c>
      <c r="EG117" s="166">
        <v>6.9</v>
      </c>
      <c r="EH117" s="166">
        <v>14.14</v>
      </c>
      <c r="EI117" s="166">
        <v>0.55000000000000004</v>
      </c>
      <c r="EJ117" s="166">
        <v>34.6</v>
      </c>
      <c r="EK117" s="166">
        <v>1.2</v>
      </c>
      <c r="EL117" s="166">
        <v>4.91</v>
      </c>
      <c r="EM117" s="166">
        <v>0.24</v>
      </c>
      <c r="EN117" s="166">
        <v>23.6</v>
      </c>
      <c r="EO117" s="166">
        <v>1.2</v>
      </c>
      <c r="EP117" s="166">
        <v>6.49</v>
      </c>
      <c r="EQ117" s="166">
        <v>0.64</v>
      </c>
      <c r="ER117" s="166">
        <v>2.08</v>
      </c>
      <c r="ES117" s="166">
        <v>0.2</v>
      </c>
      <c r="ET117" s="166">
        <v>6.07</v>
      </c>
      <c r="EU117" s="166">
        <v>0.63</v>
      </c>
      <c r="EV117" s="166">
        <v>0.91700000000000004</v>
      </c>
      <c r="EW117" s="166">
        <v>8.4000000000000005E-2</v>
      </c>
      <c r="EX117" s="166">
        <v>5.19</v>
      </c>
      <c r="EY117" s="166">
        <v>0.4</v>
      </c>
      <c r="EZ117" s="166">
        <v>0.92900000000000005</v>
      </c>
      <c r="FA117" s="166">
        <v>8.7999999999999995E-2</v>
      </c>
      <c r="FB117" s="166">
        <v>2.46</v>
      </c>
      <c r="FC117" s="166">
        <v>0.24</v>
      </c>
      <c r="FD117" s="166">
        <v>0.32500000000000001</v>
      </c>
      <c r="FE117" s="166">
        <v>4.2999999999999997E-2</v>
      </c>
      <c r="FF117" s="166">
        <v>1.87</v>
      </c>
      <c r="FG117" s="166">
        <v>0.23</v>
      </c>
      <c r="FH117" s="166">
        <v>0.29199999999999998</v>
      </c>
      <c r="FI117" s="166">
        <v>4.7E-2</v>
      </c>
      <c r="FJ117" s="166">
        <v>4.22</v>
      </c>
      <c r="FK117" s="166">
        <v>0.37</v>
      </c>
      <c r="FL117" s="166">
        <v>0.92200000000000004</v>
      </c>
      <c r="FM117" s="166">
        <v>7.0999999999999994E-2</v>
      </c>
      <c r="FN117" s="166">
        <v>0.17399999999999999</v>
      </c>
      <c r="FO117" s="166">
        <v>4.7E-2</v>
      </c>
      <c r="FP117" s="166">
        <v>0.03</v>
      </c>
      <c r="FQ117" s="166">
        <v>1.7999999999999999E-2</v>
      </c>
      <c r="FR117" s="166">
        <v>1.1499999999999999</v>
      </c>
      <c r="FS117" s="166">
        <v>0.11</v>
      </c>
      <c r="FV117" s="166">
        <v>0.98799999999999999</v>
      </c>
      <c r="FW117" s="166">
        <v>8.3000000000000004E-2</v>
      </c>
      <c r="FX117" s="166">
        <v>0.34699999999999998</v>
      </c>
      <c r="FY117" s="166">
        <v>5.0999999999999997E-2</v>
      </c>
      <c r="GF117">
        <v>815.32978350880501</v>
      </c>
      <c r="GG117">
        <v>1577.30340363506</v>
      </c>
      <c r="GH117">
        <v>4.92</v>
      </c>
      <c r="GI117">
        <v>159.5</v>
      </c>
      <c r="GM117">
        <f t="shared" si="37"/>
        <v>0.81821181128340481</v>
      </c>
      <c r="GN117">
        <f t="shared" si="38"/>
        <v>0.80651665456891686</v>
      </c>
      <c r="GO117" s="309">
        <v>2.6437070407277989</v>
      </c>
      <c r="GP117" s="311">
        <v>4.3328183388206813E-2</v>
      </c>
      <c r="GQ117" s="310">
        <f t="shared" si="39"/>
        <v>1.6389177288070007E-2</v>
      </c>
    </row>
    <row r="118" spans="1:199" s="167" customFormat="1" x14ac:dyDescent="0.35">
      <c r="A118" s="167" t="s">
        <v>717</v>
      </c>
      <c r="B118" s="167" t="s">
        <v>462</v>
      </c>
      <c r="D118" s="167">
        <v>2.6577999999999999</v>
      </c>
      <c r="E118" s="167">
        <v>14.1439</v>
      </c>
      <c r="F118" s="167">
        <v>0.31009999999999999</v>
      </c>
      <c r="G118" s="167">
        <v>10.862500000000001</v>
      </c>
      <c r="H118" s="167">
        <v>0.37430000000000002</v>
      </c>
      <c r="I118" s="167">
        <v>2.3807</v>
      </c>
      <c r="J118" s="167">
        <v>51.286299999999997</v>
      </c>
      <c r="K118" s="167">
        <v>6.1642999999999999</v>
      </c>
      <c r="L118" s="167">
        <v>9.1226000000000003</v>
      </c>
      <c r="M118" s="167">
        <v>0.192</v>
      </c>
      <c r="N118" s="167">
        <v>895.33725200000003</v>
      </c>
      <c r="O118" s="167">
        <v>150</v>
      </c>
      <c r="P118" s="167">
        <v>0.31064017496702101</v>
      </c>
      <c r="Q118" s="167">
        <v>645.04932135007903</v>
      </c>
      <c r="R118" s="167">
        <v>306.34997712008601</v>
      </c>
      <c r="T118" s="167">
        <v>9.74</v>
      </c>
      <c r="U118" s="167">
        <v>2.4550000000000001</v>
      </c>
      <c r="V118" s="167">
        <v>13.064</v>
      </c>
      <c r="W118" s="167">
        <v>0.28599999999999998</v>
      </c>
      <c r="X118" s="167">
        <v>10.090999999999999</v>
      </c>
      <c r="Y118" s="167">
        <v>0.34599999999999997</v>
      </c>
      <c r="Z118" s="167">
        <v>2.1989999999999998</v>
      </c>
      <c r="AA118" s="167">
        <v>50.863999999999997</v>
      </c>
      <c r="AB118" s="167">
        <v>8.68</v>
      </c>
      <c r="AC118" s="167">
        <v>11.337</v>
      </c>
      <c r="AD118" s="167">
        <v>0.224</v>
      </c>
      <c r="AE118" s="155">
        <f t="shared" si="33"/>
        <v>815.87137962456734</v>
      </c>
      <c r="AF118" s="155">
        <f t="shared" si="34"/>
        <v>136.68671405139423</v>
      </c>
      <c r="AG118" s="167">
        <f t="shared" si="35"/>
        <v>0.91124476034262814</v>
      </c>
      <c r="AI118" s="167" t="str">
        <f t="shared" si="20"/>
        <v>LL4_9</v>
      </c>
      <c r="AJ118" s="167">
        <f t="shared" si="21"/>
        <v>50.863999999999997</v>
      </c>
      <c r="AK118" s="167">
        <f t="shared" si="22"/>
        <v>2.1989999999999998</v>
      </c>
      <c r="AL118" s="167">
        <f t="shared" si="23"/>
        <v>13.064</v>
      </c>
      <c r="AM118" s="167">
        <f t="shared" si="24"/>
        <v>9.63645</v>
      </c>
      <c r="AN118" s="167">
        <f t="shared" si="25"/>
        <v>1.8894998110499999</v>
      </c>
      <c r="AO118" s="167">
        <f t="shared" si="26"/>
        <v>0.224</v>
      </c>
      <c r="AP118" s="167">
        <f t="shared" si="27"/>
        <v>8.68</v>
      </c>
      <c r="AQ118" s="167">
        <f t="shared" si="28"/>
        <v>10.090999999999999</v>
      </c>
      <c r="AR118" s="167">
        <f t="shared" si="29"/>
        <v>2.4550000000000001</v>
      </c>
      <c r="AS118" s="167">
        <f t="shared" si="30"/>
        <v>0.34599999999999997</v>
      </c>
      <c r="AT118" s="167">
        <f t="shared" si="31"/>
        <v>0.28599999999999998</v>
      </c>
      <c r="AU118" s="167">
        <v>0.5</v>
      </c>
      <c r="AV118" s="167">
        <f t="shared" si="36"/>
        <v>5.8779781424282772E-2</v>
      </c>
      <c r="AW118" s="167">
        <f t="shared" si="32"/>
        <v>1188.4680000000001</v>
      </c>
      <c r="AX118" s="167">
        <v>880</v>
      </c>
      <c r="AY118" s="167">
        <v>6.2059720934795802E-2</v>
      </c>
      <c r="BA118" s="167">
        <v>43.691699999999997</v>
      </c>
      <c r="BB118" s="167">
        <v>39.490600000000001</v>
      </c>
      <c r="BC118" s="167">
        <v>16.0504</v>
      </c>
      <c r="BD118" s="167">
        <v>4.5199999999999997E-2</v>
      </c>
      <c r="BE118" s="167">
        <v>0.2394</v>
      </c>
      <c r="BF118" s="167">
        <v>0.19689999999999999</v>
      </c>
      <c r="BG118" s="167">
        <v>0.29380000000000001</v>
      </c>
      <c r="BL118" s="167">
        <v>100.00805</v>
      </c>
      <c r="BM118" s="167">
        <v>0.82912814606809404</v>
      </c>
      <c r="BO118" s="167" t="s">
        <v>704</v>
      </c>
      <c r="BP118" s="167">
        <v>50</v>
      </c>
      <c r="BQ118" s="167" t="s">
        <v>453</v>
      </c>
      <c r="BR118" s="167">
        <v>9</v>
      </c>
      <c r="BS118" s="167" t="s">
        <v>718</v>
      </c>
      <c r="BT118" s="167" t="s">
        <v>702</v>
      </c>
      <c r="BU118" s="167">
        <v>3.0575231481481498E-2</v>
      </c>
      <c r="BV118" s="167">
        <v>21.521999999999998</v>
      </c>
      <c r="BW118" s="167">
        <v>33</v>
      </c>
      <c r="BX118" s="167" t="s">
        <v>456</v>
      </c>
      <c r="BY118" s="167">
        <v>1</v>
      </c>
      <c r="BZ118" s="167">
        <v>339000</v>
      </c>
      <c r="CA118" s="167">
        <v>15000</v>
      </c>
      <c r="CB118" s="167">
        <v>10.9</v>
      </c>
      <c r="CC118" s="167">
        <v>1</v>
      </c>
      <c r="CD118" s="167">
        <v>4.5599999999999996</v>
      </c>
      <c r="CE118" s="167">
        <v>0.36</v>
      </c>
      <c r="CF118" s="167">
        <v>0.75</v>
      </c>
      <c r="CG118" s="167">
        <v>0.28000000000000003</v>
      </c>
      <c r="CH118" s="167">
        <v>2.63</v>
      </c>
      <c r="CI118" s="167">
        <v>0.12</v>
      </c>
      <c r="CJ118" s="167">
        <v>3300</v>
      </c>
      <c r="CK118" s="167">
        <v>110</v>
      </c>
      <c r="CL118" s="167">
        <v>24.51</v>
      </c>
      <c r="CM118" s="167">
        <v>0.78</v>
      </c>
      <c r="CN118" s="167">
        <v>13480</v>
      </c>
      <c r="CO118" s="167">
        <v>450</v>
      </c>
      <c r="CP118" s="167">
        <v>246.3</v>
      </c>
      <c r="CQ118" s="167">
        <v>9.4</v>
      </c>
      <c r="CR118" s="167">
        <v>241</v>
      </c>
      <c r="CS118" s="167">
        <v>14</v>
      </c>
      <c r="CT118" s="167">
        <v>1042</v>
      </c>
      <c r="CU118" s="167">
        <v>50</v>
      </c>
      <c r="CV118" s="167">
        <v>88500</v>
      </c>
      <c r="CW118" s="167">
        <v>4300</v>
      </c>
      <c r="CX118" s="167">
        <v>34.4</v>
      </c>
      <c r="CY118" s="167">
        <v>1.5</v>
      </c>
      <c r="CZ118" s="167">
        <v>109</v>
      </c>
      <c r="DA118" s="167">
        <v>4.8</v>
      </c>
      <c r="DB118" s="167">
        <v>100.1</v>
      </c>
      <c r="DC118" s="167">
        <v>4</v>
      </c>
      <c r="DD118" s="167">
        <v>98.5</v>
      </c>
      <c r="DE118" s="167">
        <v>4.0999999999999996</v>
      </c>
      <c r="DF118" s="167">
        <v>19.88</v>
      </c>
      <c r="DG118" s="167">
        <v>0.79</v>
      </c>
      <c r="DH118" s="167">
        <v>1.74</v>
      </c>
      <c r="DI118" s="167">
        <v>0.37</v>
      </c>
      <c r="DJ118" s="167">
        <v>6.37</v>
      </c>
      <c r="DK118" s="167">
        <v>0.33</v>
      </c>
      <c r="DL118" s="167">
        <v>299.89999999999998</v>
      </c>
      <c r="DM118" s="167">
        <v>9.6999999999999993</v>
      </c>
      <c r="DN118" s="167">
        <v>22.58</v>
      </c>
      <c r="DO118" s="167">
        <v>0.96</v>
      </c>
      <c r="DP118" s="167">
        <v>116.7</v>
      </c>
      <c r="DQ118" s="167">
        <v>4.5</v>
      </c>
      <c r="DR118" s="167">
        <v>10.09</v>
      </c>
      <c r="DS118" s="167">
        <v>0.52</v>
      </c>
      <c r="DT118" s="167">
        <v>0.52</v>
      </c>
      <c r="DU118" s="167">
        <v>0.13</v>
      </c>
      <c r="DV118" s="167">
        <v>0.12</v>
      </c>
      <c r="DW118" s="167">
        <v>8.6999999999999994E-2</v>
      </c>
      <c r="DX118" s="167">
        <v>8.5000000000000006E-2</v>
      </c>
      <c r="DY118" s="167">
        <v>1.9E-2</v>
      </c>
      <c r="DZ118" s="167">
        <v>1.42</v>
      </c>
      <c r="EA118" s="167">
        <v>0.19</v>
      </c>
      <c r="ED118" s="167">
        <v>6.9000000000000006E-2</v>
      </c>
      <c r="EE118" s="167">
        <v>1.7999999999999999E-2</v>
      </c>
      <c r="EF118" s="167">
        <v>85.2</v>
      </c>
      <c r="EG118" s="167">
        <v>4.4000000000000004</v>
      </c>
      <c r="EH118" s="167">
        <v>9.17</v>
      </c>
      <c r="EI118" s="167">
        <v>0.36</v>
      </c>
      <c r="EJ118" s="167">
        <v>22.8</v>
      </c>
      <c r="EK118" s="167">
        <v>0.7</v>
      </c>
      <c r="EL118" s="167">
        <v>3.52</v>
      </c>
      <c r="EM118" s="167">
        <v>0.17</v>
      </c>
      <c r="EN118" s="167">
        <v>17.440000000000001</v>
      </c>
      <c r="EO118" s="167">
        <v>0.92</v>
      </c>
      <c r="EP118" s="167">
        <v>4.47</v>
      </c>
      <c r="EQ118" s="167">
        <v>0.45</v>
      </c>
      <c r="ER118" s="167">
        <v>1.66</v>
      </c>
      <c r="ES118" s="167">
        <v>0.13</v>
      </c>
      <c r="ET118" s="167">
        <v>5.5</v>
      </c>
      <c r="EU118" s="167">
        <v>0.48</v>
      </c>
      <c r="EV118" s="167">
        <v>0.84099999999999997</v>
      </c>
      <c r="EW118" s="167">
        <v>8.1000000000000003E-2</v>
      </c>
      <c r="EX118" s="167">
        <v>4.82</v>
      </c>
      <c r="EY118" s="167">
        <v>0.37</v>
      </c>
      <c r="EZ118" s="167">
        <v>0.93200000000000005</v>
      </c>
      <c r="FA118" s="167">
        <v>7.6999999999999999E-2</v>
      </c>
      <c r="FB118" s="167">
        <v>2.44</v>
      </c>
      <c r="FC118" s="167">
        <v>0.17</v>
      </c>
      <c r="FD118" s="167">
        <v>0.35299999999999998</v>
      </c>
      <c r="FE118" s="167">
        <v>3.4000000000000002E-2</v>
      </c>
      <c r="FF118" s="167">
        <v>1.81</v>
      </c>
      <c r="FG118" s="167">
        <v>0.19</v>
      </c>
      <c r="FH118" s="167">
        <v>0.25800000000000001</v>
      </c>
      <c r="FI118" s="167">
        <v>0.03</v>
      </c>
      <c r="FJ118" s="167">
        <v>3.44</v>
      </c>
      <c r="FK118" s="167">
        <v>0.28000000000000003</v>
      </c>
      <c r="FL118" s="167">
        <v>0.60499999999999998</v>
      </c>
      <c r="FM118" s="167">
        <v>5.0999999999999997E-2</v>
      </c>
      <c r="FN118" s="167">
        <v>0.13500000000000001</v>
      </c>
      <c r="FO118" s="167">
        <v>3.6999999999999998E-2</v>
      </c>
      <c r="FP118" s="167">
        <v>2.4E-2</v>
      </c>
      <c r="FQ118" s="167">
        <v>9.4000000000000004E-3</v>
      </c>
      <c r="FR118" s="167">
        <v>0.70499999999999996</v>
      </c>
      <c r="FS118" s="167">
        <v>7.6999999999999999E-2</v>
      </c>
      <c r="FV118" s="167">
        <v>0.73799999999999999</v>
      </c>
      <c r="FW118" s="167">
        <v>7.0999999999999994E-2</v>
      </c>
      <c r="FX118" s="167">
        <v>0.22500000000000001</v>
      </c>
      <c r="FY118" s="167">
        <v>3.3000000000000002E-2</v>
      </c>
      <c r="FZ118" s="167">
        <v>4.9332311570743102E-2</v>
      </c>
      <c r="GA118" s="167">
        <v>7.5647529959366698E-4</v>
      </c>
      <c r="GB118" s="167">
        <v>249.63684886591</v>
      </c>
      <c r="GC118" s="167">
        <v>0</v>
      </c>
      <c r="GD118" s="167">
        <v>410.40297953555603</v>
      </c>
      <c r="GE118" s="167">
        <v>94.4081173892897</v>
      </c>
      <c r="GF118" s="167">
        <v>868.46846496804903</v>
      </c>
      <c r="GG118" s="167">
        <v>1214.999516052</v>
      </c>
      <c r="GH118" s="167">
        <v>5.21</v>
      </c>
      <c r="GI118" s="167">
        <v>172.2</v>
      </c>
      <c r="GJ118" s="167">
        <v>0.127</v>
      </c>
      <c r="GK118" s="167">
        <v>0.30399999999999999</v>
      </c>
      <c r="GL118" s="167">
        <v>104.6</v>
      </c>
      <c r="GM118">
        <f t="shared" si="37"/>
        <v>0.92439219877103918</v>
      </c>
      <c r="GN118">
        <f t="shared" si="38"/>
        <v>0.91124476034262814</v>
      </c>
      <c r="GO118" s="309">
        <v>2.6619061973476712</v>
      </c>
      <c r="GP118" s="311">
        <v>4.2257107081909953E-2</v>
      </c>
      <c r="GQ118" s="310">
        <f t="shared" si="39"/>
        <v>1.5874754386166957E-2</v>
      </c>
    </row>
    <row r="119" spans="1:199" x14ac:dyDescent="0.35">
      <c r="A119" s="162" t="s">
        <v>719</v>
      </c>
      <c r="B119" s="162" t="s">
        <v>462</v>
      </c>
      <c r="D119" s="154">
        <v>2.8212999999999999</v>
      </c>
      <c r="E119" s="154">
        <v>14.4701</v>
      </c>
      <c r="F119" s="154">
        <v>0.2208</v>
      </c>
      <c r="G119" s="154">
        <v>12.0532</v>
      </c>
      <c r="H119" s="154">
        <v>0.37290000000000001</v>
      </c>
      <c r="I119" s="154">
        <v>2.3946000000000001</v>
      </c>
      <c r="J119" s="154">
        <v>52.647599999999997</v>
      </c>
      <c r="K119" s="154">
        <v>6.3403</v>
      </c>
      <c r="L119" s="154">
        <v>6.2599</v>
      </c>
      <c r="M119" s="154">
        <v>9.8599999999999993E-2</v>
      </c>
      <c r="N119" s="154">
        <v>791.74037599999997</v>
      </c>
      <c r="O119" s="154">
        <v>139</v>
      </c>
      <c r="P119" s="154">
        <v>0.28043551408501799</v>
      </c>
      <c r="Q119" s="154">
        <v>869.25004034413905</v>
      </c>
      <c r="R119" s="154">
        <v>391.742810454481</v>
      </c>
      <c r="T119" s="155">
        <v>29.41</v>
      </c>
      <c r="U119" s="155">
        <v>2.177</v>
      </c>
      <c r="V119" s="155">
        <v>11.164999999999999</v>
      </c>
      <c r="W119" s="155">
        <v>0.17</v>
      </c>
      <c r="X119" s="155">
        <v>9.452</v>
      </c>
      <c r="Y119" s="155">
        <v>0.28799999999999998</v>
      </c>
      <c r="Z119" s="155">
        <v>1.8480000000000001</v>
      </c>
      <c r="AA119" s="155">
        <v>49.725000000000001</v>
      </c>
      <c r="AB119" s="155">
        <v>13.305999999999999</v>
      </c>
      <c r="AC119" s="155">
        <v>11.331</v>
      </c>
      <c r="AD119" s="155">
        <v>0.151</v>
      </c>
      <c r="AE119" s="155">
        <f t="shared" si="33"/>
        <v>611.80772428714931</v>
      </c>
      <c r="AF119" s="155">
        <f t="shared" si="34"/>
        <v>107.41055559848543</v>
      </c>
      <c r="AG119" s="155">
        <f t="shared" si="35"/>
        <v>0.77273781006104625</v>
      </c>
      <c r="AI119" s="157" t="str">
        <f t="shared" si="20"/>
        <v>LL4_8</v>
      </c>
      <c r="AJ119" s="157">
        <f t="shared" si="21"/>
        <v>49.725000000000001</v>
      </c>
      <c r="AK119" s="157">
        <f t="shared" si="22"/>
        <v>1.8480000000000001</v>
      </c>
      <c r="AL119" s="157">
        <f t="shared" si="23"/>
        <v>11.164999999999999</v>
      </c>
      <c r="AM119" s="157">
        <f t="shared" si="24"/>
        <v>9.6313499999999994</v>
      </c>
      <c r="AN119" s="157">
        <f t="shared" si="25"/>
        <v>1.8884998111499998</v>
      </c>
      <c r="AO119" s="157">
        <f t="shared" si="26"/>
        <v>0.151</v>
      </c>
      <c r="AP119" s="157">
        <f t="shared" si="27"/>
        <v>13.305999999999999</v>
      </c>
      <c r="AQ119" s="157">
        <f t="shared" si="28"/>
        <v>9.452</v>
      </c>
      <c r="AR119" s="157">
        <f t="shared" si="29"/>
        <v>2.177</v>
      </c>
      <c r="AS119" s="157">
        <f t="shared" si="30"/>
        <v>0.28799999999999998</v>
      </c>
      <c r="AT119" s="157">
        <f t="shared" si="31"/>
        <v>0.17</v>
      </c>
      <c r="AU119" s="157">
        <v>0.5</v>
      </c>
      <c r="AV119" s="157">
        <f t="shared" si="36"/>
        <v>6.7170237257100612E-2</v>
      </c>
      <c r="AW119" s="157">
        <f t="shared" si="32"/>
        <v>1281.4506000000001</v>
      </c>
      <c r="AX119" s="157">
        <v>820</v>
      </c>
      <c r="AY119" s="157">
        <v>7.0979735736488081E-2</v>
      </c>
      <c r="BA119" s="164">
        <v>47.630549999999999</v>
      </c>
      <c r="BB119" s="164">
        <v>40.408900000000003</v>
      </c>
      <c r="BC119" s="164">
        <v>11.005800000000001</v>
      </c>
      <c r="BD119" s="164">
        <v>5.0250000000000003E-2</v>
      </c>
      <c r="BE119" s="164">
        <v>0.2296</v>
      </c>
      <c r="BF119" s="164">
        <v>0.14605000000000001</v>
      </c>
      <c r="BG119" s="164">
        <v>0.38100000000000001</v>
      </c>
      <c r="BL119" s="164">
        <v>99.852149999999995</v>
      </c>
      <c r="BM119" s="164">
        <v>0.88524737620818295</v>
      </c>
      <c r="BO119" s="166" t="s">
        <v>699</v>
      </c>
      <c r="BP119" s="166">
        <v>40</v>
      </c>
      <c r="BQ119" s="166" t="s">
        <v>453</v>
      </c>
      <c r="BR119" s="166" t="s">
        <v>700</v>
      </c>
      <c r="BS119" s="166" t="s">
        <v>720</v>
      </c>
      <c r="BT119" s="166" t="s">
        <v>702</v>
      </c>
      <c r="BU119" s="166">
        <v>2.26608796296296E-2</v>
      </c>
      <c r="BV119" s="166">
        <v>15.401</v>
      </c>
      <c r="BW119" s="166">
        <v>24</v>
      </c>
      <c r="BX119" s="166" t="s">
        <v>456</v>
      </c>
      <c r="BY119" s="166">
        <v>1</v>
      </c>
      <c r="BZ119" s="166">
        <v>220000</v>
      </c>
      <c r="CA119" s="166">
        <v>8300</v>
      </c>
      <c r="CB119" s="166">
        <v>12.1</v>
      </c>
      <c r="CC119" s="166">
        <v>1</v>
      </c>
      <c r="CD119" s="166">
        <v>4.5</v>
      </c>
      <c r="CE119" s="166">
        <v>0.35</v>
      </c>
      <c r="CF119" s="166">
        <v>0.88</v>
      </c>
      <c r="CG119" s="166">
        <v>0.46</v>
      </c>
      <c r="CH119" s="166">
        <v>2.7320000000000002</v>
      </c>
      <c r="CI119" s="166">
        <v>0.09</v>
      </c>
      <c r="CJ119" s="166">
        <v>3180</v>
      </c>
      <c r="CK119" s="166">
        <v>120</v>
      </c>
      <c r="CL119" s="166">
        <v>27.7</v>
      </c>
      <c r="CM119" s="166">
        <v>1.1000000000000001</v>
      </c>
      <c r="CN119" s="166">
        <v>13680</v>
      </c>
      <c r="CO119" s="166">
        <v>360</v>
      </c>
      <c r="CP119" s="166">
        <v>288</v>
      </c>
      <c r="CQ119" s="166">
        <v>13</v>
      </c>
      <c r="CR119" s="166">
        <v>363</v>
      </c>
      <c r="CS119" s="166">
        <v>19</v>
      </c>
      <c r="CT119" s="166">
        <v>811</v>
      </c>
      <c r="CU119" s="166">
        <v>28</v>
      </c>
      <c r="CV119" s="166">
        <v>63200</v>
      </c>
      <c r="CW119" s="166">
        <v>1800</v>
      </c>
      <c r="CX119" s="166">
        <v>31.5</v>
      </c>
      <c r="CY119" s="166">
        <v>1.5</v>
      </c>
      <c r="CZ119" s="166">
        <v>133.6</v>
      </c>
      <c r="DA119" s="166">
        <v>5.5</v>
      </c>
      <c r="DB119" s="166">
        <v>54.8</v>
      </c>
      <c r="DC119" s="166">
        <v>4</v>
      </c>
      <c r="DD119" s="166">
        <v>72.2</v>
      </c>
      <c r="DE119" s="166">
        <v>4.3</v>
      </c>
      <c r="DF119" s="166">
        <v>23.1</v>
      </c>
      <c r="DG119" s="166">
        <v>1.6</v>
      </c>
      <c r="DH119" s="166">
        <v>1.44</v>
      </c>
      <c r="DI119" s="166">
        <v>0.47</v>
      </c>
      <c r="DJ119" s="166">
        <v>6.27</v>
      </c>
      <c r="DK119" s="166">
        <v>0.36</v>
      </c>
      <c r="DL119" s="166">
        <v>297</v>
      </c>
      <c r="DM119" s="166">
        <v>12</v>
      </c>
      <c r="DN119" s="166">
        <v>23.9</v>
      </c>
      <c r="DO119" s="166">
        <v>1.1000000000000001</v>
      </c>
      <c r="DP119" s="166">
        <v>122.2</v>
      </c>
      <c r="DQ119" s="166">
        <v>3.4</v>
      </c>
      <c r="DR119" s="166">
        <v>10.42</v>
      </c>
      <c r="DS119" s="166">
        <v>0.64</v>
      </c>
      <c r="DT119" s="166">
        <v>0.84</v>
      </c>
      <c r="DU119" s="166">
        <v>0.21</v>
      </c>
      <c r="DV119" s="166">
        <v>0.34</v>
      </c>
      <c r="DW119" s="166">
        <v>0.22</v>
      </c>
      <c r="DX119" s="166">
        <v>8.3000000000000004E-2</v>
      </c>
      <c r="DY119" s="166">
        <v>3.4000000000000002E-2</v>
      </c>
      <c r="DZ119" s="166">
        <v>1.55</v>
      </c>
      <c r="EA119" s="166">
        <v>0.28000000000000003</v>
      </c>
      <c r="ED119" s="166">
        <v>6.8000000000000005E-2</v>
      </c>
      <c r="EE119" s="166">
        <v>2.8000000000000001E-2</v>
      </c>
      <c r="EF119" s="166">
        <v>86.6</v>
      </c>
      <c r="EG119" s="166">
        <v>5.2</v>
      </c>
      <c r="EH119" s="166">
        <v>9.23</v>
      </c>
      <c r="EI119" s="166">
        <v>0.34</v>
      </c>
      <c r="EJ119" s="166">
        <v>23.52</v>
      </c>
      <c r="EK119" s="166">
        <v>0.97</v>
      </c>
      <c r="EL119" s="166">
        <v>3.62</v>
      </c>
      <c r="EM119" s="166">
        <v>0.25</v>
      </c>
      <c r="EN119" s="166">
        <v>17.8</v>
      </c>
      <c r="EO119" s="166">
        <v>1.3</v>
      </c>
      <c r="EP119" s="166">
        <v>5.12</v>
      </c>
      <c r="EQ119" s="166">
        <v>0.69</v>
      </c>
      <c r="ER119" s="166">
        <v>1.82</v>
      </c>
      <c r="ES119" s="166">
        <v>0.2</v>
      </c>
      <c r="ET119" s="166">
        <v>5.26</v>
      </c>
      <c r="EU119" s="166">
        <v>0.87</v>
      </c>
      <c r="EV119" s="166">
        <v>0.94399999999999995</v>
      </c>
      <c r="EW119" s="166">
        <v>8.7999999999999995E-2</v>
      </c>
      <c r="EX119" s="166">
        <v>5.2</v>
      </c>
      <c r="EY119" s="166">
        <v>0.52</v>
      </c>
      <c r="EZ119" s="166">
        <v>0.89</v>
      </c>
      <c r="FA119" s="166">
        <v>7.5999999999999998E-2</v>
      </c>
      <c r="FB119" s="166">
        <v>2.85</v>
      </c>
      <c r="FC119" s="166">
        <v>0.33</v>
      </c>
      <c r="FD119" s="166">
        <v>0.28299999999999997</v>
      </c>
      <c r="FE119" s="166">
        <v>4.2000000000000003E-2</v>
      </c>
      <c r="FF119" s="166">
        <v>1.92</v>
      </c>
      <c r="FG119" s="166">
        <v>0.36</v>
      </c>
      <c r="FH119" s="166">
        <v>0.33100000000000002</v>
      </c>
      <c r="FI119" s="166">
        <v>5.8999999999999997E-2</v>
      </c>
      <c r="FJ119" s="166">
        <v>3.07</v>
      </c>
      <c r="FK119" s="166">
        <v>0.3</v>
      </c>
      <c r="FL119" s="166">
        <v>0.58699999999999997</v>
      </c>
      <c r="FM119" s="166">
        <v>8.2000000000000003E-2</v>
      </c>
      <c r="FN119" s="166">
        <v>0.109</v>
      </c>
      <c r="FO119" s="166">
        <v>5.2999999999999999E-2</v>
      </c>
      <c r="FP119" s="166">
        <v>1.4999999999999999E-2</v>
      </c>
      <c r="FQ119" s="166">
        <v>1.4999999999999999E-2</v>
      </c>
      <c r="FR119" s="166">
        <v>0.71199999999999997</v>
      </c>
      <c r="FS119" s="166">
        <v>6.8000000000000005E-2</v>
      </c>
      <c r="FV119" s="166">
        <v>0.66</v>
      </c>
      <c r="FW119" s="166">
        <v>0.12</v>
      </c>
      <c r="FX119" s="166">
        <v>0.19800000000000001</v>
      </c>
      <c r="FY119" s="166">
        <v>4.3999999999999997E-2</v>
      </c>
      <c r="GF119">
        <v>736.99393406539798</v>
      </c>
      <c r="GG119">
        <v>1609.61303341395</v>
      </c>
      <c r="GH119">
        <v>4.34</v>
      </c>
      <c r="GI119">
        <v>159.69999999999999</v>
      </c>
      <c r="GM119">
        <f t="shared" si="37"/>
        <v>0.7723250201126306</v>
      </c>
      <c r="GN119">
        <f t="shared" si="38"/>
        <v>0.77273781006104625</v>
      </c>
      <c r="GO119" s="309">
        <v>2.6237207905558968</v>
      </c>
      <c r="GP119" s="311">
        <v>4.2501226825522168E-2</v>
      </c>
      <c r="GQ119" s="310">
        <f t="shared" si="39"/>
        <v>1.6198837535802462E-2</v>
      </c>
    </row>
    <row r="120" spans="1:199" x14ac:dyDescent="0.35">
      <c r="A120" s="162" t="s">
        <v>721</v>
      </c>
      <c r="B120" s="162" t="s">
        <v>462</v>
      </c>
      <c r="D120" s="154">
        <v>2.7530999999999999</v>
      </c>
      <c r="E120" s="154">
        <v>14.0318</v>
      </c>
      <c r="F120" s="154">
        <v>0.27210000000000001</v>
      </c>
      <c r="G120" s="154">
        <v>11.755000000000001</v>
      </c>
      <c r="H120" s="154">
        <v>0.4446</v>
      </c>
      <c r="I120" s="154">
        <v>2.5206</v>
      </c>
      <c r="J120" s="154">
        <v>51.650799999999997</v>
      </c>
      <c r="K120" s="154">
        <v>6.2882999999999996</v>
      </c>
      <c r="L120" s="154">
        <v>8.0373999999999999</v>
      </c>
      <c r="M120" s="154">
        <v>9.3100000000000002E-2</v>
      </c>
      <c r="N120" s="154">
        <v>815.26237200000003</v>
      </c>
      <c r="O120" s="154">
        <v>85</v>
      </c>
      <c r="P120" s="154">
        <v>0.28622366598899701</v>
      </c>
      <c r="Q120" s="154">
        <v>756.35629012065704</v>
      </c>
      <c r="R120" s="154">
        <v>391.10900850714103</v>
      </c>
      <c r="T120" s="155">
        <v>15.18</v>
      </c>
      <c r="U120" s="155">
        <v>2.403</v>
      </c>
      <c r="V120" s="155">
        <v>12.244999999999999</v>
      </c>
      <c r="W120" s="155">
        <v>0.23699999999999999</v>
      </c>
      <c r="X120" s="155">
        <v>10.351000000000001</v>
      </c>
      <c r="Y120" s="155">
        <v>0.38800000000000001</v>
      </c>
      <c r="Z120" s="155">
        <v>2.2000000000000002</v>
      </c>
      <c r="AA120" s="155">
        <v>50.298999999999999</v>
      </c>
      <c r="AB120" s="155">
        <v>9.9670000000000005</v>
      </c>
      <c r="AC120" s="155">
        <v>11.345000000000001</v>
      </c>
      <c r="AD120" s="155">
        <v>0.14099999999999999</v>
      </c>
      <c r="AE120" s="155">
        <f t="shared" si="33"/>
        <v>707.81591595763155</v>
      </c>
      <c r="AF120" s="155">
        <f t="shared" si="34"/>
        <v>73.797534294148292</v>
      </c>
      <c r="AG120" s="155">
        <f t="shared" si="35"/>
        <v>0.86820628581350934</v>
      </c>
      <c r="AI120" s="157" t="str">
        <f t="shared" si="20"/>
        <v>LL4_23</v>
      </c>
      <c r="AJ120" s="157">
        <f t="shared" si="21"/>
        <v>50.298999999999999</v>
      </c>
      <c r="AK120" s="157">
        <f t="shared" si="22"/>
        <v>2.2000000000000002</v>
      </c>
      <c r="AL120" s="157">
        <f t="shared" si="23"/>
        <v>12.244999999999999</v>
      </c>
      <c r="AM120" s="157">
        <f t="shared" si="24"/>
        <v>9.6432500000000001</v>
      </c>
      <c r="AN120" s="157">
        <f t="shared" si="25"/>
        <v>1.8908331442499999</v>
      </c>
      <c r="AO120" s="157">
        <f t="shared" si="26"/>
        <v>0.14099999999999999</v>
      </c>
      <c r="AP120" s="157">
        <f t="shared" si="27"/>
        <v>9.9670000000000005</v>
      </c>
      <c r="AQ120" s="157">
        <f t="shared" si="28"/>
        <v>10.351000000000001</v>
      </c>
      <c r="AR120" s="157">
        <f t="shared" si="29"/>
        <v>2.403</v>
      </c>
      <c r="AS120" s="157">
        <f t="shared" si="30"/>
        <v>0.38800000000000001</v>
      </c>
      <c r="AT120" s="157">
        <f t="shared" si="31"/>
        <v>0.23699999999999999</v>
      </c>
      <c r="AU120" s="157">
        <v>0.5</v>
      </c>
      <c r="AV120" s="157">
        <f t="shared" si="36"/>
        <v>6.5667328539734074E-2</v>
      </c>
      <c r="AW120" s="157">
        <f t="shared" si="32"/>
        <v>1214.3367000000001</v>
      </c>
      <c r="AX120" s="157">
        <v>920</v>
      </c>
      <c r="AY120" s="157">
        <v>6.1214151130949253E-2</v>
      </c>
      <c r="BA120" s="164">
        <v>45.065100000000001</v>
      </c>
      <c r="BB120" s="164">
        <v>39.890549999999998</v>
      </c>
      <c r="BC120" s="164">
        <v>14.053649999999999</v>
      </c>
      <c r="BD120" s="164">
        <v>4.4699999999999997E-2</v>
      </c>
      <c r="BE120" s="164">
        <v>0.22935</v>
      </c>
      <c r="BF120" s="164">
        <v>0.18795000000000001</v>
      </c>
      <c r="BG120" s="164">
        <v>0.32734999999999997</v>
      </c>
      <c r="BL120" s="164">
        <v>99.798699999999997</v>
      </c>
      <c r="BM120" s="164">
        <v>0.85110097952331099</v>
      </c>
      <c r="BO120" s="166" t="s">
        <v>707</v>
      </c>
      <c r="BP120" s="166">
        <v>30</v>
      </c>
      <c r="BQ120" s="166" t="s">
        <v>453</v>
      </c>
      <c r="BR120" s="166" t="s">
        <v>535</v>
      </c>
      <c r="BS120" s="166" t="s">
        <v>722</v>
      </c>
      <c r="BT120" s="166" t="s">
        <v>702</v>
      </c>
      <c r="BU120" s="166">
        <v>2.0650462962962999E-2</v>
      </c>
      <c r="BV120" s="166">
        <v>25.036000000000001</v>
      </c>
      <c r="BW120" s="166">
        <v>39</v>
      </c>
      <c r="BX120" s="166" t="s">
        <v>456</v>
      </c>
      <c r="BY120" s="166">
        <v>1</v>
      </c>
      <c r="BZ120" s="166">
        <v>140000</v>
      </c>
      <c r="CA120" s="166">
        <v>10000</v>
      </c>
      <c r="CB120" s="166">
        <v>11.8</v>
      </c>
      <c r="CC120" s="166">
        <v>1</v>
      </c>
      <c r="CD120" s="166">
        <v>4.1500000000000004</v>
      </c>
      <c r="CE120" s="166">
        <v>0.52</v>
      </c>
      <c r="CF120" s="166">
        <v>1.28</v>
      </c>
      <c r="CG120" s="166">
        <v>0.79</v>
      </c>
      <c r="CH120" s="166">
        <v>2.544</v>
      </c>
      <c r="CI120" s="166">
        <v>9.1999999999999998E-2</v>
      </c>
      <c r="CJ120" s="166">
        <v>3660</v>
      </c>
      <c r="CK120" s="166">
        <v>150</v>
      </c>
      <c r="CL120" s="166">
        <v>24.2</v>
      </c>
      <c r="CM120" s="166">
        <v>1.2</v>
      </c>
      <c r="CN120" s="166">
        <v>15370</v>
      </c>
      <c r="CO120" s="166">
        <v>700</v>
      </c>
      <c r="CP120" s="166">
        <v>273</v>
      </c>
      <c r="CQ120" s="166">
        <v>14</v>
      </c>
      <c r="CR120" s="166">
        <v>295</v>
      </c>
      <c r="CS120" s="166">
        <v>16</v>
      </c>
      <c r="CT120" s="166">
        <v>878</v>
      </c>
      <c r="CU120" s="166">
        <v>29</v>
      </c>
      <c r="CV120" s="166">
        <v>71700</v>
      </c>
      <c r="CW120" s="166">
        <v>2700</v>
      </c>
      <c r="CX120" s="166">
        <v>34.9</v>
      </c>
      <c r="CY120" s="166">
        <v>1.9</v>
      </c>
      <c r="CZ120" s="166">
        <v>145</v>
      </c>
      <c r="DA120" s="166">
        <v>11</v>
      </c>
      <c r="DB120" s="166">
        <v>81</v>
      </c>
      <c r="DC120" s="166">
        <v>4.9000000000000004</v>
      </c>
      <c r="DD120" s="166">
        <v>101.3</v>
      </c>
      <c r="DE120" s="166">
        <v>6.9</v>
      </c>
      <c r="DF120" s="166">
        <v>21.6</v>
      </c>
      <c r="DG120" s="166">
        <v>1.6</v>
      </c>
      <c r="DH120" s="166">
        <v>1.61</v>
      </c>
      <c r="DI120" s="166">
        <v>0.42</v>
      </c>
      <c r="DJ120" s="166">
        <v>7.23</v>
      </c>
      <c r="DK120" s="166">
        <v>0.6</v>
      </c>
      <c r="DL120" s="166">
        <v>329</v>
      </c>
      <c r="DM120" s="166">
        <v>16</v>
      </c>
      <c r="DN120" s="166">
        <v>24.2</v>
      </c>
      <c r="DO120" s="166">
        <v>1.1000000000000001</v>
      </c>
      <c r="DP120" s="166">
        <v>129.5</v>
      </c>
      <c r="DQ120" s="166">
        <v>5.3</v>
      </c>
      <c r="DR120" s="166">
        <v>10.9</v>
      </c>
      <c r="DS120" s="166">
        <v>0.48</v>
      </c>
      <c r="DT120" s="166">
        <v>0.59</v>
      </c>
      <c r="DU120" s="166">
        <v>0.17</v>
      </c>
      <c r="DV120" s="166">
        <v>5.8999999999999997E-2</v>
      </c>
      <c r="DW120" s="166">
        <v>8.6999999999999994E-2</v>
      </c>
      <c r="DX120" s="166">
        <v>9.1999999999999998E-2</v>
      </c>
      <c r="DY120" s="166">
        <v>0.03</v>
      </c>
      <c r="DZ120" s="166">
        <v>1.46</v>
      </c>
      <c r="EA120" s="166">
        <v>0.28000000000000003</v>
      </c>
      <c r="ED120" s="166">
        <v>7.5999999999999998E-2</v>
      </c>
      <c r="EE120" s="166">
        <v>2.9000000000000001E-2</v>
      </c>
      <c r="EF120" s="166">
        <v>88.3</v>
      </c>
      <c r="EG120" s="166">
        <v>4.5999999999999996</v>
      </c>
      <c r="EH120" s="166">
        <v>9.52</v>
      </c>
      <c r="EI120" s="166">
        <v>0.59</v>
      </c>
      <c r="EJ120" s="166">
        <v>26.6</v>
      </c>
      <c r="EK120" s="166">
        <v>1.6</v>
      </c>
      <c r="EL120" s="166">
        <v>3.87</v>
      </c>
      <c r="EM120" s="166">
        <v>0.28999999999999998</v>
      </c>
      <c r="EN120" s="166">
        <v>18.28</v>
      </c>
      <c r="EO120" s="166">
        <v>0.97</v>
      </c>
      <c r="EP120" s="166">
        <v>4.7</v>
      </c>
      <c r="EQ120" s="166">
        <v>0.6</v>
      </c>
      <c r="ER120" s="166">
        <v>1.73</v>
      </c>
      <c r="ES120" s="166">
        <v>0.2</v>
      </c>
      <c r="ET120" s="166">
        <v>5.88</v>
      </c>
      <c r="EU120" s="166">
        <v>0.52</v>
      </c>
      <c r="EV120" s="166">
        <v>0.86</v>
      </c>
      <c r="EW120" s="166">
        <v>0.11</v>
      </c>
      <c r="EX120" s="166">
        <v>5.12</v>
      </c>
      <c r="EY120" s="166">
        <v>0.51</v>
      </c>
      <c r="EZ120" s="166">
        <v>0.95</v>
      </c>
      <c r="FA120" s="166">
        <v>0.11</v>
      </c>
      <c r="FB120" s="166">
        <v>2.86</v>
      </c>
      <c r="FC120" s="166">
        <v>0.27</v>
      </c>
      <c r="FD120" s="166">
        <v>0.317</v>
      </c>
      <c r="FE120" s="166">
        <v>4.8000000000000001E-2</v>
      </c>
      <c r="FF120" s="166">
        <v>2.04</v>
      </c>
      <c r="FG120" s="166">
        <v>0.36</v>
      </c>
      <c r="FH120" s="166">
        <v>0.27400000000000002</v>
      </c>
      <c r="FI120" s="166">
        <v>4.7E-2</v>
      </c>
      <c r="FJ120" s="166">
        <v>3.73</v>
      </c>
      <c r="FK120" s="166">
        <v>0.53</v>
      </c>
      <c r="FL120" s="166">
        <v>0.59099999999999997</v>
      </c>
      <c r="FM120" s="166">
        <v>0.08</v>
      </c>
      <c r="FN120" s="166">
        <v>0.13800000000000001</v>
      </c>
      <c r="FO120" s="166">
        <v>5.2999999999999999E-2</v>
      </c>
      <c r="FR120" s="166">
        <v>0.81</v>
      </c>
      <c r="FS120" s="166">
        <v>0.11</v>
      </c>
      <c r="FT120" s="166">
        <v>1.6E-2</v>
      </c>
      <c r="FU120" s="166">
        <v>1.6E-2</v>
      </c>
      <c r="FV120" s="166">
        <v>0.74</v>
      </c>
      <c r="FW120" s="166">
        <v>0.11</v>
      </c>
      <c r="FX120" s="166">
        <v>0.27100000000000002</v>
      </c>
      <c r="FY120" s="166">
        <v>5.8000000000000003E-2</v>
      </c>
      <c r="GF120">
        <v>828.79631668327397</v>
      </c>
      <c r="GG120">
        <v>1350.4817879101799</v>
      </c>
      <c r="GH120">
        <v>5.27</v>
      </c>
      <c r="GI120">
        <v>174.5</v>
      </c>
      <c r="GM120">
        <f t="shared" si="37"/>
        <v>0.87269455690508324</v>
      </c>
      <c r="GN120">
        <f t="shared" si="38"/>
        <v>0.86820628581350934</v>
      </c>
      <c r="GO120" s="309">
        <v>2.6529306111333768</v>
      </c>
      <c r="GP120" s="311">
        <v>4.2747337647071858E-2</v>
      </c>
      <c r="GQ120" s="310">
        <f t="shared" si="39"/>
        <v>1.6113251310711618E-2</v>
      </c>
    </row>
    <row r="121" spans="1:199" s="167" customFormat="1" x14ac:dyDescent="0.35">
      <c r="A121" s="162" t="s">
        <v>723</v>
      </c>
      <c r="B121" s="162" t="s">
        <v>462</v>
      </c>
      <c r="C121" s="163"/>
      <c r="D121" s="154">
        <v>2.7319</v>
      </c>
      <c r="E121" s="154">
        <v>13.307</v>
      </c>
      <c r="F121" s="154">
        <v>0.29120000000000001</v>
      </c>
      <c r="G121" s="154">
        <v>10.2247</v>
      </c>
      <c r="H121" s="154">
        <v>0.35880000000000001</v>
      </c>
      <c r="I121" s="154">
        <v>2.0243000000000002</v>
      </c>
      <c r="J121" s="154">
        <v>50.357700000000001</v>
      </c>
      <c r="K121" s="154">
        <v>5.8140999999999998</v>
      </c>
      <c r="L121" s="154">
        <v>11.535500000000001</v>
      </c>
      <c r="M121" s="154">
        <v>0.17019999999999999</v>
      </c>
      <c r="N121" s="154">
        <v>1055.487012</v>
      </c>
      <c r="O121" s="154">
        <v>136</v>
      </c>
      <c r="P121" s="154">
        <v>0.29484458423306198</v>
      </c>
      <c r="Q121" s="154">
        <v>188.07812456455699</v>
      </c>
      <c r="R121" s="154">
        <v>248.15348521260501</v>
      </c>
      <c r="S121" s="163"/>
      <c r="T121">
        <v>-0.31</v>
      </c>
      <c r="U121">
        <v>2.8330000000000002</v>
      </c>
      <c r="V121">
        <v>13.068</v>
      </c>
      <c r="W121">
        <v>0.30199999999999999</v>
      </c>
      <c r="X121">
        <v>10.602</v>
      </c>
      <c r="Y121">
        <v>0.372</v>
      </c>
      <c r="Z121">
        <v>3.4550000000000001</v>
      </c>
      <c r="AA121">
        <v>50.826000000000001</v>
      </c>
      <c r="AB121">
        <v>6.0110000000000001</v>
      </c>
      <c r="AC121">
        <v>11.332000000000001</v>
      </c>
      <c r="AD121">
        <v>0.17299999999999999</v>
      </c>
      <c r="AE121" s="155">
        <f t="shared" si="33"/>
        <v>1058.7691965091785</v>
      </c>
      <c r="AF121" s="155">
        <f t="shared" si="34"/>
        <v>136.42291102417494</v>
      </c>
      <c r="AG121" s="155">
        <f t="shared" si="35"/>
        <v>1.0031096398836392</v>
      </c>
      <c r="AH121" s="163"/>
      <c r="AI121" s="157" t="str">
        <f t="shared" si="20"/>
        <v>LL4_39c</v>
      </c>
      <c r="AJ121" s="157">
        <f t="shared" si="21"/>
        <v>50.826000000000001</v>
      </c>
      <c r="AK121" s="157">
        <f t="shared" si="22"/>
        <v>3.4550000000000001</v>
      </c>
      <c r="AL121" s="157">
        <f t="shared" si="23"/>
        <v>13.068</v>
      </c>
      <c r="AM121" s="157">
        <f t="shared" si="24"/>
        <v>9.632200000000001</v>
      </c>
      <c r="AN121" s="157">
        <f t="shared" si="25"/>
        <v>1.8886664778</v>
      </c>
      <c r="AO121" s="157">
        <f t="shared" si="26"/>
        <v>0.17299999999999999</v>
      </c>
      <c r="AP121" s="157">
        <f t="shared" si="27"/>
        <v>6.0110000000000001</v>
      </c>
      <c r="AQ121" s="157">
        <f t="shared" si="28"/>
        <v>10.602</v>
      </c>
      <c r="AR121" s="157">
        <f t="shared" si="29"/>
        <v>2.8330000000000002</v>
      </c>
      <c r="AS121" s="157">
        <f t="shared" si="30"/>
        <v>0.372</v>
      </c>
      <c r="AT121" s="157">
        <f t="shared" si="31"/>
        <v>0.30199999999999999</v>
      </c>
      <c r="AU121" s="157">
        <v>0.5</v>
      </c>
      <c r="AV121" s="157">
        <f t="shared" si="36"/>
        <v>1.8866297980194301E-2</v>
      </c>
      <c r="AW121" s="157">
        <f t="shared" si="32"/>
        <v>1134.8211000000001</v>
      </c>
      <c r="AX121" s="157">
        <v>320</v>
      </c>
      <c r="AY121" s="157">
        <v>0.15125229726999789</v>
      </c>
      <c r="AZ121" s="163"/>
      <c r="BA121" s="164">
        <v>40.259300000000003</v>
      </c>
      <c r="BB121" s="164">
        <v>38.278649999999999</v>
      </c>
      <c r="BC121" s="164">
        <v>19.492550000000001</v>
      </c>
      <c r="BD121" s="164">
        <v>4.1700000000000001E-2</v>
      </c>
      <c r="BE121" s="164">
        <v>0.26565</v>
      </c>
      <c r="BF121" s="164">
        <v>0.25285000000000002</v>
      </c>
      <c r="BG121" s="164">
        <v>0.18145</v>
      </c>
      <c r="BH121" s="164"/>
      <c r="BI121" s="164"/>
      <c r="BJ121" s="164"/>
      <c r="BK121" s="164"/>
      <c r="BL121" s="164">
        <v>98.772199999999998</v>
      </c>
      <c r="BM121" s="164">
        <v>0.78639742789417999</v>
      </c>
      <c r="BN121" s="163"/>
      <c r="BO121" s="166" t="s">
        <v>724</v>
      </c>
      <c r="BP121" s="166">
        <v>25</v>
      </c>
      <c r="BQ121" s="166" t="s">
        <v>453</v>
      </c>
      <c r="BR121" s="166" t="s">
        <v>459</v>
      </c>
      <c r="BS121" s="166" t="s">
        <v>725</v>
      </c>
      <c r="BT121" s="166" t="s">
        <v>702</v>
      </c>
      <c r="BU121" s="166">
        <v>3.7988425925925898E-2</v>
      </c>
      <c r="BV121" s="166">
        <v>7.6268000000000002</v>
      </c>
      <c r="BW121" s="166">
        <v>15</v>
      </c>
      <c r="BX121" s="166" t="s">
        <v>456</v>
      </c>
      <c r="BY121" s="166">
        <v>1</v>
      </c>
      <c r="BZ121" s="166">
        <v>76900</v>
      </c>
      <c r="CA121" s="166">
        <v>6700</v>
      </c>
      <c r="CB121" s="166">
        <v>10.199999999999999</v>
      </c>
      <c r="CC121" s="166">
        <v>1</v>
      </c>
      <c r="CD121" s="166"/>
      <c r="CE121" s="166"/>
      <c r="CF121" s="166"/>
      <c r="CG121" s="166"/>
      <c r="CH121" s="166">
        <v>2.4900000000000002</v>
      </c>
      <c r="CI121" s="166">
        <v>0.25</v>
      </c>
      <c r="CJ121" s="166">
        <v>3190</v>
      </c>
      <c r="CK121" s="166">
        <v>220</v>
      </c>
      <c r="CL121" s="166">
        <v>29.5</v>
      </c>
      <c r="CM121" s="166">
        <v>2.2000000000000002</v>
      </c>
      <c r="CN121" s="166">
        <v>12600</v>
      </c>
      <c r="CO121" s="166">
        <v>830</v>
      </c>
      <c r="CP121" s="166">
        <v>337</v>
      </c>
      <c r="CQ121" s="166">
        <v>33</v>
      </c>
      <c r="CR121" s="166">
        <v>184</v>
      </c>
      <c r="CS121" s="166">
        <v>21</v>
      </c>
      <c r="CT121" s="166">
        <v>1420</v>
      </c>
      <c r="CU121" s="166">
        <v>180</v>
      </c>
      <c r="CV121" s="166">
        <v>110000</v>
      </c>
      <c r="CW121" s="166">
        <v>14000</v>
      </c>
      <c r="CX121" s="166"/>
      <c r="CY121" s="166"/>
      <c r="CZ121" s="166">
        <v>74.099999999999994</v>
      </c>
      <c r="DA121" s="166">
        <v>8.1</v>
      </c>
      <c r="DB121" s="166">
        <v>149.15254237288099</v>
      </c>
      <c r="DC121" s="166">
        <v>40</v>
      </c>
      <c r="DD121" s="166"/>
      <c r="DE121" s="166"/>
      <c r="DF121" s="166">
        <v>20.5</v>
      </c>
      <c r="DG121" s="166">
        <v>2.9</v>
      </c>
      <c r="DH121" s="166"/>
      <c r="DI121" s="166"/>
      <c r="DJ121" s="166">
        <v>6.14</v>
      </c>
      <c r="DK121" s="166">
        <v>0.7</v>
      </c>
      <c r="DL121" s="166">
        <v>295</v>
      </c>
      <c r="DM121" s="166">
        <v>21</v>
      </c>
      <c r="DN121" s="166">
        <v>20.5</v>
      </c>
      <c r="DO121" s="166">
        <v>1.6</v>
      </c>
      <c r="DP121" s="166">
        <v>107.4</v>
      </c>
      <c r="DQ121" s="166">
        <v>7.7</v>
      </c>
      <c r="DR121" s="166">
        <v>9.6999999999999993</v>
      </c>
      <c r="DS121" s="166">
        <v>0.83</v>
      </c>
      <c r="DT121" s="166">
        <v>0.61</v>
      </c>
      <c r="DU121" s="166">
        <v>0.52</v>
      </c>
      <c r="DV121" s="166"/>
      <c r="DW121" s="166"/>
      <c r="DX121" s="166"/>
      <c r="DY121" s="166"/>
      <c r="DZ121" s="166">
        <v>1.24</v>
      </c>
      <c r="EA121" s="166">
        <v>0.51</v>
      </c>
      <c r="EB121" s="166"/>
      <c r="EC121" s="166"/>
      <c r="ED121" s="166"/>
      <c r="EE121" s="166"/>
      <c r="EF121" s="166">
        <v>78.099999999999994</v>
      </c>
      <c r="EG121" s="166">
        <v>9.5</v>
      </c>
      <c r="EH121" s="166">
        <v>8.6999999999999993</v>
      </c>
      <c r="EI121" s="166">
        <v>1</v>
      </c>
      <c r="EJ121" s="166">
        <v>22.4</v>
      </c>
      <c r="EK121" s="166">
        <v>2</v>
      </c>
      <c r="EL121" s="166">
        <v>3.22</v>
      </c>
      <c r="EM121" s="166">
        <v>0.42</v>
      </c>
      <c r="EN121" s="166">
        <v>17.8</v>
      </c>
      <c r="EO121" s="166">
        <v>3.1</v>
      </c>
      <c r="EP121" s="166">
        <v>5.6</v>
      </c>
      <c r="EQ121" s="166">
        <v>1.1000000000000001</v>
      </c>
      <c r="ER121" s="166">
        <v>2.0299999999999998</v>
      </c>
      <c r="ES121" s="166">
        <v>0.3</v>
      </c>
      <c r="ET121" s="166">
        <v>5.3</v>
      </c>
      <c r="EU121" s="166">
        <v>1.4</v>
      </c>
      <c r="EV121" s="166">
        <v>0.82</v>
      </c>
      <c r="EW121" s="166">
        <v>0.13</v>
      </c>
      <c r="EX121" s="166">
        <v>4.38</v>
      </c>
      <c r="EY121" s="166">
        <v>0.75</v>
      </c>
      <c r="EZ121" s="166">
        <v>0.75</v>
      </c>
      <c r="FA121" s="166">
        <v>0.19</v>
      </c>
      <c r="FB121" s="166">
        <v>2.21</v>
      </c>
      <c r="FC121" s="166">
        <v>0.54</v>
      </c>
      <c r="FD121" s="166">
        <v>0.24</v>
      </c>
      <c r="FE121" s="166">
        <v>0.11</v>
      </c>
      <c r="FF121" s="166">
        <v>1.95</v>
      </c>
      <c r="FG121" s="166">
        <v>0.8</v>
      </c>
      <c r="FH121" s="166">
        <v>0.21</v>
      </c>
      <c r="FI121" s="166">
        <v>0.1</v>
      </c>
      <c r="FJ121" s="166">
        <v>2.48</v>
      </c>
      <c r="FK121" s="166">
        <v>0.6</v>
      </c>
      <c r="FL121" s="166">
        <v>0.47</v>
      </c>
      <c r="FM121" s="166">
        <v>0.1</v>
      </c>
      <c r="FN121" s="166">
        <v>8.6999999999999994E-2</v>
      </c>
      <c r="FO121" s="166">
        <v>7.9000000000000001E-2</v>
      </c>
      <c r="FP121" s="166">
        <v>3.6999999999999998E-2</v>
      </c>
      <c r="FQ121" s="166">
        <v>3.2000000000000001E-2</v>
      </c>
      <c r="FR121" s="166">
        <v>0.96</v>
      </c>
      <c r="FS121" s="166">
        <v>0.22</v>
      </c>
      <c r="FT121" s="166"/>
      <c r="FU121" s="166"/>
      <c r="FV121" s="166">
        <v>0.6</v>
      </c>
      <c r="FW121" s="166">
        <v>0.22</v>
      </c>
      <c r="FX121" s="166">
        <v>0.27</v>
      </c>
      <c r="FY121" s="166">
        <v>0.1</v>
      </c>
      <c r="GF121" s="167">
        <v>1038.5657046430599</v>
      </c>
      <c r="GG121" s="167">
        <v>1081.15973002448</v>
      </c>
      <c r="GH121" s="167">
        <v>5.09</v>
      </c>
      <c r="GI121" s="167">
        <v>192.8</v>
      </c>
      <c r="GM121">
        <f t="shared" si="37"/>
        <v>1.0367892976588629</v>
      </c>
      <c r="GN121">
        <f t="shared" si="38"/>
        <v>1.0031096398836392</v>
      </c>
      <c r="GO121" s="309">
        <v>2.6862674729918532</v>
      </c>
      <c r="GP121" s="311">
        <v>4.1566986817626703E-2</v>
      </c>
      <c r="GQ121" s="310">
        <f t="shared" si="39"/>
        <v>1.5473882342524559E-2</v>
      </c>
    </row>
    <row r="122" spans="1:199" s="167" customFormat="1" x14ac:dyDescent="0.35">
      <c r="A122" s="162" t="s">
        <v>726</v>
      </c>
      <c r="B122" s="162" t="s">
        <v>462</v>
      </c>
      <c r="C122" s="163"/>
      <c r="D122" s="154">
        <v>2.6956000000000002</v>
      </c>
      <c r="E122" s="154">
        <v>13.4321</v>
      </c>
      <c r="F122" s="154">
        <v>0.2545</v>
      </c>
      <c r="G122" s="154">
        <v>10.3878</v>
      </c>
      <c r="H122" s="154">
        <v>0.37740000000000001</v>
      </c>
      <c r="I122" s="154">
        <v>2.1293000000000002</v>
      </c>
      <c r="J122" s="154">
        <v>50.396099999999997</v>
      </c>
      <c r="K122" s="154">
        <v>5.7527999999999997</v>
      </c>
      <c r="L122" s="154">
        <v>11.468500000000001</v>
      </c>
      <c r="M122" s="154">
        <v>0.15279999999999999</v>
      </c>
      <c r="N122" s="154">
        <v>1020.95472</v>
      </c>
      <c r="O122" s="154">
        <v>115</v>
      </c>
      <c r="P122" s="154">
        <v>0.29273225126278402</v>
      </c>
      <c r="Q122" s="154">
        <v>260.403875566767</v>
      </c>
      <c r="R122" s="154">
        <v>251.975952010707</v>
      </c>
      <c r="S122" s="163"/>
      <c r="T122">
        <v>0.25</v>
      </c>
      <c r="U122">
        <v>2.7719999999999998</v>
      </c>
      <c r="V122">
        <v>13.234</v>
      </c>
      <c r="W122">
        <v>0.26200000000000001</v>
      </c>
      <c r="X122">
        <v>10.682</v>
      </c>
      <c r="Y122">
        <v>0.38800000000000001</v>
      </c>
      <c r="Z122">
        <v>3.4980000000000002</v>
      </c>
      <c r="AA122">
        <v>51.115000000000002</v>
      </c>
      <c r="AB122">
        <v>6.1449999999999996</v>
      </c>
      <c r="AC122">
        <v>11.342000000000001</v>
      </c>
      <c r="AD122">
        <v>0.17499999999999999</v>
      </c>
      <c r="AE122" s="155">
        <f t="shared" si="33"/>
        <v>1018.4086982543641</v>
      </c>
      <c r="AF122" s="155">
        <f t="shared" si="34"/>
        <v>114.71321695760599</v>
      </c>
      <c r="AG122" s="155">
        <f t="shared" si="35"/>
        <v>0.99750623441396513</v>
      </c>
      <c r="AH122" s="163"/>
      <c r="AI122" s="157" t="str">
        <f t="shared" si="20"/>
        <v>LL4_39b</v>
      </c>
      <c r="AJ122" s="157">
        <f t="shared" si="21"/>
        <v>51.115000000000002</v>
      </c>
      <c r="AK122" s="157">
        <f t="shared" si="22"/>
        <v>3.4980000000000002</v>
      </c>
      <c r="AL122" s="157">
        <f t="shared" si="23"/>
        <v>13.234</v>
      </c>
      <c r="AM122" s="157">
        <f t="shared" si="24"/>
        <v>9.6407000000000007</v>
      </c>
      <c r="AN122" s="157">
        <f t="shared" si="25"/>
        <v>1.8903331443</v>
      </c>
      <c r="AO122" s="157">
        <f t="shared" si="26"/>
        <v>0.17499999999999999</v>
      </c>
      <c r="AP122" s="157">
        <f t="shared" si="27"/>
        <v>6.1449999999999996</v>
      </c>
      <c r="AQ122" s="157">
        <f t="shared" si="28"/>
        <v>10.682</v>
      </c>
      <c r="AR122" s="157">
        <f t="shared" si="29"/>
        <v>2.7719999999999998</v>
      </c>
      <c r="AS122" s="157">
        <f t="shared" si="30"/>
        <v>0.38800000000000001</v>
      </c>
      <c r="AT122" s="157">
        <f t="shared" si="31"/>
        <v>0.26200000000000001</v>
      </c>
      <c r="AU122" s="157">
        <v>0.5</v>
      </c>
      <c r="AV122" s="157">
        <f t="shared" si="36"/>
        <v>2.5975448934340846E-2</v>
      </c>
      <c r="AW122" s="157">
        <f t="shared" si="32"/>
        <v>1137.5145</v>
      </c>
      <c r="AX122" s="157">
        <v>430</v>
      </c>
      <c r="AY122" s="157">
        <v>0.11684229857336791</v>
      </c>
      <c r="AZ122" s="163"/>
      <c r="BA122" s="164">
        <v>40.662799999999997</v>
      </c>
      <c r="BB122" s="164">
        <v>38.569800000000001</v>
      </c>
      <c r="BC122" s="164">
        <v>19.447199999999999</v>
      </c>
      <c r="BD122" s="164">
        <v>4.36E-2</v>
      </c>
      <c r="BE122" s="164">
        <v>0.26955000000000001</v>
      </c>
      <c r="BF122" s="164">
        <v>0.24795</v>
      </c>
      <c r="BG122" s="164">
        <v>0.1757</v>
      </c>
      <c r="BH122" s="164"/>
      <c r="BI122" s="164"/>
      <c r="BJ122" s="164"/>
      <c r="BK122" s="164"/>
      <c r="BL122" s="164">
        <v>99.416600000000003</v>
      </c>
      <c r="BM122" s="164">
        <v>0.78845657348864995</v>
      </c>
      <c r="BN122" s="163"/>
      <c r="BO122" s="166" t="s">
        <v>704</v>
      </c>
      <c r="BP122" s="166">
        <v>50</v>
      </c>
      <c r="BQ122" s="166" t="s">
        <v>453</v>
      </c>
      <c r="BR122" s="166">
        <v>10</v>
      </c>
      <c r="BS122" s="166" t="s">
        <v>727</v>
      </c>
      <c r="BT122" s="166" t="s">
        <v>702</v>
      </c>
      <c r="BU122" s="166">
        <v>3.2025462962962999E-2</v>
      </c>
      <c r="BV122" s="166">
        <v>14.545999999999999</v>
      </c>
      <c r="BW122" s="166">
        <v>22</v>
      </c>
      <c r="BX122" s="166" t="s">
        <v>456</v>
      </c>
      <c r="BY122" s="166">
        <v>1</v>
      </c>
      <c r="BZ122" s="166">
        <v>305000</v>
      </c>
      <c r="CA122" s="166">
        <v>14000</v>
      </c>
      <c r="CB122" s="166">
        <v>10.4</v>
      </c>
      <c r="CC122" s="166">
        <v>1</v>
      </c>
      <c r="CD122" s="166">
        <v>5.61</v>
      </c>
      <c r="CE122" s="166">
        <v>0.44</v>
      </c>
      <c r="CF122" s="166">
        <v>1.08</v>
      </c>
      <c r="CG122" s="166">
        <v>0.44</v>
      </c>
      <c r="CH122" s="166">
        <v>2.67</v>
      </c>
      <c r="CI122" s="166">
        <v>0.11</v>
      </c>
      <c r="CJ122" s="166">
        <v>3240</v>
      </c>
      <c r="CK122" s="166">
        <v>130</v>
      </c>
      <c r="CL122" s="166">
        <v>31.6</v>
      </c>
      <c r="CM122" s="166">
        <v>1.6</v>
      </c>
      <c r="CN122" s="166">
        <v>12540</v>
      </c>
      <c r="CO122" s="166">
        <v>350</v>
      </c>
      <c r="CP122" s="166">
        <v>333</v>
      </c>
      <c r="CQ122" s="166">
        <v>13</v>
      </c>
      <c r="CR122" s="166">
        <v>2120</v>
      </c>
      <c r="CS122" s="166">
        <v>260</v>
      </c>
      <c r="CT122" s="166">
        <v>1389</v>
      </c>
      <c r="CU122" s="166">
        <v>67</v>
      </c>
      <c r="CV122" s="166">
        <v>110500</v>
      </c>
      <c r="CW122" s="166">
        <v>4500</v>
      </c>
      <c r="CX122" s="166">
        <v>43.5</v>
      </c>
      <c r="CY122" s="166">
        <v>2</v>
      </c>
      <c r="CZ122" s="166">
        <v>83.5</v>
      </c>
      <c r="DA122" s="166">
        <v>5.4</v>
      </c>
      <c r="DB122" s="166">
        <v>160</v>
      </c>
      <c r="DC122" s="166">
        <v>12</v>
      </c>
      <c r="DD122" s="166">
        <v>143.4</v>
      </c>
      <c r="DE122" s="166">
        <v>9.4</v>
      </c>
      <c r="DF122" s="166">
        <v>24.5</v>
      </c>
      <c r="DG122" s="166">
        <v>1.6</v>
      </c>
      <c r="DH122" s="166">
        <v>1.6</v>
      </c>
      <c r="DI122" s="166">
        <v>0.25</v>
      </c>
      <c r="DJ122" s="166">
        <v>6.36</v>
      </c>
      <c r="DK122" s="166">
        <v>0.42</v>
      </c>
      <c r="DL122" s="166">
        <v>299</v>
      </c>
      <c r="DM122" s="166">
        <v>12</v>
      </c>
      <c r="DN122" s="166">
        <v>22.8</v>
      </c>
      <c r="DO122" s="166">
        <v>1.1000000000000001</v>
      </c>
      <c r="DP122" s="166">
        <v>117.2</v>
      </c>
      <c r="DQ122" s="166">
        <v>4</v>
      </c>
      <c r="DR122" s="166">
        <v>10.38</v>
      </c>
      <c r="DS122" s="166">
        <v>0.59</v>
      </c>
      <c r="DT122" s="166">
        <v>0.62</v>
      </c>
      <c r="DU122" s="166">
        <v>0.18</v>
      </c>
      <c r="DV122" s="166">
        <v>0.23</v>
      </c>
      <c r="DW122" s="166">
        <v>0.15</v>
      </c>
      <c r="DX122" s="166">
        <v>0.10100000000000001</v>
      </c>
      <c r="DY122" s="166">
        <v>3.1E-2</v>
      </c>
      <c r="DZ122" s="166">
        <v>1.53</v>
      </c>
      <c r="EA122" s="166">
        <v>0.27</v>
      </c>
      <c r="EB122" s="166">
        <v>5.1999999999999998E-2</v>
      </c>
      <c r="EC122" s="166">
        <v>3.4000000000000002E-2</v>
      </c>
      <c r="ED122" s="166">
        <v>0.05</v>
      </c>
      <c r="EE122" s="166">
        <v>1.6E-2</v>
      </c>
      <c r="EF122" s="166">
        <v>86.4</v>
      </c>
      <c r="EG122" s="166">
        <v>4.8</v>
      </c>
      <c r="EH122" s="166">
        <v>9.3699999999999992</v>
      </c>
      <c r="EI122" s="166">
        <v>0.5</v>
      </c>
      <c r="EJ122" s="166">
        <v>23.2</v>
      </c>
      <c r="EK122" s="166">
        <v>1.4</v>
      </c>
      <c r="EL122" s="166">
        <v>3.3</v>
      </c>
      <c r="EM122" s="166">
        <v>0.23</v>
      </c>
      <c r="EN122" s="166">
        <v>16.62</v>
      </c>
      <c r="EO122" s="166">
        <v>0.78</v>
      </c>
      <c r="EP122" s="166">
        <v>4.5999999999999996</v>
      </c>
      <c r="EQ122" s="166">
        <v>0.47</v>
      </c>
      <c r="ER122" s="166">
        <v>1.73</v>
      </c>
      <c r="ES122" s="166">
        <v>0.14000000000000001</v>
      </c>
      <c r="ET122" s="166">
        <v>5.85</v>
      </c>
      <c r="EU122" s="166">
        <v>0.64</v>
      </c>
      <c r="EV122" s="166">
        <v>0.85</v>
      </c>
      <c r="EW122" s="166">
        <v>8.7999999999999995E-2</v>
      </c>
      <c r="EX122" s="166">
        <v>5.14</v>
      </c>
      <c r="EY122" s="166">
        <v>0.49</v>
      </c>
      <c r="EZ122" s="166">
        <v>0.89800000000000002</v>
      </c>
      <c r="FA122" s="166">
        <v>7.4999999999999997E-2</v>
      </c>
      <c r="FB122" s="166">
        <v>2.42</v>
      </c>
      <c r="FC122" s="166">
        <v>0.31</v>
      </c>
      <c r="FD122" s="166">
        <v>0.26600000000000001</v>
      </c>
      <c r="FE122" s="166">
        <v>4.3999999999999997E-2</v>
      </c>
      <c r="FF122" s="166">
        <v>1.95</v>
      </c>
      <c r="FG122" s="166">
        <v>0.24</v>
      </c>
      <c r="FH122" s="166">
        <v>0.25800000000000001</v>
      </c>
      <c r="FI122" s="166">
        <v>4.2999999999999997E-2</v>
      </c>
      <c r="FJ122" s="166">
        <v>3.33</v>
      </c>
      <c r="FK122" s="166">
        <v>0.35</v>
      </c>
      <c r="FL122" s="166">
        <v>0.63</v>
      </c>
      <c r="FM122" s="166">
        <v>7.0999999999999994E-2</v>
      </c>
      <c r="FN122" s="166">
        <v>7.3999999999999996E-2</v>
      </c>
      <c r="FO122" s="166">
        <v>3.7999999999999999E-2</v>
      </c>
      <c r="FP122" s="166">
        <v>1.3599999999999999E-2</v>
      </c>
      <c r="FQ122" s="166">
        <v>8.0000000000000002E-3</v>
      </c>
      <c r="FR122" s="166">
        <v>0.83699999999999997</v>
      </c>
      <c r="FS122" s="166">
        <v>8.3000000000000004E-2</v>
      </c>
      <c r="FT122" s="166">
        <v>1.6E-2</v>
      </c>
      <c r="FU122" s="166">
        <v>1.2E-2</v>
      </c>
      <c r="FV122" s="166">
        <v>0.746</v>
      </c>
      <c r="FW122" s="166">
        <v>0.06</v>
      </c>
      <c r="FX122" s="166">
        <v>0.254</v>
      </c>
      <c r="FY122" s="166">
        <v>5.8999999999999997E-2</v>
      </c>
      <c r="FZ122" s="167">
        <v>2.1537318469618202E-2</v>
      </c>
      <c r="GA122" s="167">
        <v>3.2589718990325199E-4</v>
      </c>
      <c r="GB122" s="167">
        <v>107.54607266807299</v>
      </c>
      <c r="GC122" s="167">
        <v>1</v>
      </c>
      <c r="GD122" s="167">
        <v>176.80574346631201</v>
      </c>
      <c r="GE122" s="167">
        <v>40.671969299925799</v>
      </c>
      <c r="GF122" s="167">
        <v>1030.6442897311199</v>
      </c>
      <c r="GG122" s="167">
        <v>1069.1659839698</v>
      </c>
      <c r="GH122" s="167">
        <v>5.09</v>
      </c>
      <c r="GI122" s="167">
        <v>192.8</v>
      </c>
      <c r="GM122">
        <f t="shared" si="37"/>
        <v>1.0280869104398516</v>
      </c>
      <c r="GN122">
        <f t="shared" si="38"/>
        <v>0.99750623441396513</v>
      </c>
      <c r="GO122" s="309">
        <v>2.6884805054818668</v>
      </c>
      <c r="GP122" s="311">
        <v>4.1564688795117308E-2</v>
      </c>
      <c r="GQ122" s="310">
        <f t="shared" si="39"/>
        <v>1.5460290193797596E-2</v>
      </c>
    </row>
    <row r="123" spans="1:199" x14ac:dyDescent="0.35">
      <c r="A123" s="162" t="s">
        <v>728</v>
      </c>
      <c r="B123" s="162" t="s">
        <v>462</v>
      </c>
      <c r="D123" s="154">
        <v>2.8468</v>
      </c>
      <c r="E123" s="154">
        <v>14.848000000000001</v>
      </c>
      <c r="F123" s="154">
        <v>0.28589999999999999</v>
      </c>
      <c r="G123" s="154">
        <v>12.113099999999999</v>
      </c>
      <c r="H123" s="154">
        <v>0.42280000000000001</v>
      </c>
      <c r="I123" s="154">
        <v>2.4975000000000001</v>
      </c>
      <c r="J123" s="154">
        <v>51.974800000000002</v>
      </c>
      <c r="K123" s="154">
        <v>6.2344999999999997</v>
      </c>
      <c r="L123" s="154">
        <v>5.9911000000000003</v>
      </c>
      <c r="M123" s="154">
        <v>0.14799999999999999</v>
      </c>
      <c r="N123" s="154">
        <v>748.70012799999995</v>
      </c>
      <c r="O123" s="154">
        <v>84</v>
      </c>
      <c r="P123" s="154">
        <v>0.27017198276777399</v>
      </c>
      <c r="Q123" s="154">
        <v>734.44996573317098</v>
      </c>
      <c r="R123" s="154">
        <v>380.89523823271202</v>
      </c>
      <c r="T123" s="155">
        <v>30.46</v>
      </c>
      <c r="U123" s="155">
        <v>2.1840000000000002</v>
      </c>
      <c r="V123" s="155">
        <v>11.388999999999999</v>
      </c>
      <c r="W123" s="155">
        <v>0.219</v>
      </c>
      <c r="X123" s="155">
        <v>9.4459999999999997</v>
      </c>
      <c r="Y123" s="155">
        <v>0.32400000000000001</v>
      </c>
      <c r="Z123" s="155">
        <v>1.9159999999999999</v>
      </c>
      <c r="AA123" s="155">
        <v>49.220999999999997</v>
      </c>
      <c r="AB123" s="155">
        <v>13.397</v>
      </c>
      <c r="AC123" s="155">
        <v>11.337</v>
      </c>
      <c r="AD123" s="155">
        <v>0.189</v>
      </c>
      <c r="AE123" s="155">
        <f t="shared" si="33"/>
        <v>573.89247892074195</v>
      </c>
      <c r="AF123" s="155">
        <f t="shared" si="34"/>
        <v>64.387551739996937</v>
      </c>
      <c r="AG123" s="155">
        <f t="shared" si="35"/>
        <v>0.7665184730952016</v>
      </c>
      <c r="AI123" s="157" t="str">
        <f t="shared" si="20"/>
        <v>LL4_18b</v>
      </c>
      <c r="AJ123" s="157">
        <f t="shared" si="21"/>
        <v>49.220999999999997</v>
      </c>
      <c r="AK123" s="157">
        <f t="shared" si="22"/>
        <v>1.9159999999999999</v>
      </c>
      <c r="AL123" s="157">
        <f t="shared" si="23"/>
        <v>11.388999999999999</v>
      </c>
      <c r="AM123" s="157">
        <f t="shared" si="24"/>
        <v>9.63645</v>
      </c>
      <c r="AN123" s="157">
        <f t="shared" si="25"/>
        <v>1.8894998110499999</v>
      </c>
      <c r="AO123" s="157">
        <f t="shared" si="26"/>
        <v>0.189</v>
      </c>
      <c r="AP123" s="157">
        <f t="shared" si="27"/>
        <v>13.397</v>
      </c>
      <c r="AQ123" s="157">
        <f t="shared" si="28"/>
        <v>9.4459999999999997</v>
      </c>
      <c r="AR123" s="157">
        <f t="shared" si="29"/>
        <v>2.1840000000000002</v>
      </c>
      <c r="AS123" s="157">
        <f t="shared" si="30"/>
        <v>0.32400000000000001</v>
      </c>
      <c r="AT123" s="157">
        <f t="shared" si="31"/>
        <v>0.219</v>
      </c>
      <c r="AU123" s="157">
        <v>0.5</v>
      </c>
      <c r="AV123" s="157">
        <f t="shared" si="36"/>
        <v>5.6296946629861337E-2</v>
      </c>
      <c r="AW123" s="157">
        <f t="shared" si="32"/>
        <v>1283.2797</v>
      </c>
      <c r="AX123" s="157">
        <v>690</v>
      </c>
      <c r="AY123" s="157">
        <v>8.3715375866970157E-2</v>
      </c>
      <c r="BA123" s="164">
        <v>47.310549999999999</v>
      </c>
      <c r="BB123" s="164">
        <v>40.192549999999997</v>
      </c>
      <c r="BC123" s="164">
        <v>10.78145</v>
      </c>
      <c r="BD123" s="164">
        <v>4.8349999999999997E-2</v>
      </c>
      <c r="BE123" s="164">
        <v>0.22564999999999999</v>
      </c>
      <c r="BF123" s="164">
        <v>0.13134999999999999</v>
      </c>
      <c r="BG123" s="164">
        <v>0.40244999999999997</v>
      </c>
      <c r="BL123" s="164">
        <v>99.092399999999998</v>
      </c>
      <c r="BM123" s="164">
        <v>0.88664726319245302</v>
      </c>
      <c r="GF123">
        <v>732.00854001414802</v>
      </c>
      <c r="GH123">
        <v>4.72</v>
      </c>
      <c r="GI123">
        <v>149.80000000000001</v>
      </c>
      <c r="GM123">
        <f t="shared" si="37"/>
        <v>0.76631977294228948</v>
      </c>
      <c r="GN123">
        <f t="shared" si="38"/>
        <v>0.7665184730952016</v>
      </c>
      <c r="GO123" s="309">
        <v>2.6222815120843639</v>
      </c>
      <c r="GP123" s="311">
        <v>4.2477342300668679E-2</v>
      </c>
      <c r="GQ123" s="310">
        <f t="shared" si="39"/>
        <v>1.6198620211033278E-2</v>
      </c>
    </row>
    <row r="124" spans="1:199" x14ac:dyDescent="0.35">
      <c r="A124" s="162" t="s">
        <v>729</v>
      </c>
      <c r="B124" s="162" t="s">
        <v>555</v>
      </c>
      <c r="D124" s="154">
        <v>2.6278000000000001</v>
      </c>
      <c r="E124" s="154">
        <v>14.492699999999999</v>
      </c>
      <c r="F124" s="154">
        <v>0.1772</v>
      </c>
      <c r="G124" s="154">
        <v>12.2378</v>
      </c>
      <c r="H124" s="154">
        <v>0.39129999999999998</v>
      </c>
      <c r="I124" s="154">
        <v>2.4931000000000001</v>
      </c>
      <c r="J124" s="154">
        <v>51.308900000000001</v>
      </c>
      <c r="K124" s="154">
        <v>6.3227000000000002</v>
      </c>
      <c r="L124" s="154">
        <v>7.4314</v>
      </c>
      <c r="M124" s="154">
        <v>0.13739999999999999</v>
      </c>
      <c r="N124" s="154">
        <v>843.28858000000002</v>
      </c>
      <c r="O124" s="154">
        <v>88</v>
      </c>
      <c r="P124" s="154">
        <v>0.232940693913919</v>
      </c>
      <c r="Q124" s="154">
        <v>331.279194645019</v>
      </c>
      <c r="R124" s="154">
        <v>365.483506483496</v>
      </c>
      <c r="T124" s="155">
        <v>24.6</v>
      </c>
      <c r="U124" s="155">
        <v>2.1190000000000002</v>
      </c>
      <c r="V124" s="155">
        <v>11.686999999999999</v>
      </c>
      <c r="W124" s="155">
        <v>0.14299999999999999</v>
      </c>
      <c r="X124" s="155">
        <v>10.003</v>
      </c>
      <c r="Y124" s="155">
        <v>0.316</v>
      </c>
      <c r="Z124" s="155">
        <v>2.0099999999999998</v>
      </c>
      <c r="AA124" s="155">
        <v>49.279000000000003</v>
      </c>
      <c r="AB124" s="155">
        <v>12.568</v>
      </c>
      <c r="AC124" s="155">
        <v>11.336</v>
      </c>
      <c r="AD124" s="155">
        <v>0.17899999999999999</v>
      </c>
      <c r="AE124" s="155">
        <f t="shared" si="33"/>
        <v>676.79661316211877</v>
      </c>
      <c r="AF124" s="155">
        <f t="shared" si="34"/>
        <v>70.62600321027287</v>
      </c>
      <c r="AG124" s="155">
        <f t="shared" si="35"/>
        <v>0.8025682182985554</v>
      </c>
      <c r="AI124" s="157" t="str">
        <f t="shared" si="20"/>
        <v>LL7_115_A</v>
      </c>
      <c r="AJ124" s="157">
        <f t="shared" si="21"/>
        <v>49.279000000000003</v>
      </c>
      <c r="AK124" s="157">
        <f t="shared" si="22"/>
        <v>2.0099999999999998</v>
      </c>
      <c r="AL124" s="157">
        <f t="shared" si="23"/>
        <v>11.686999999999999</v>
      </c>
      <c r="AM124" s="157">
        <f t="shared" si="24"/>
        <v>9.6356000000000002</v>
      </c>
      <c r="AN124" s="157">
        <f t="shared" si="25"/>
        <v>1.8893331443999999</v>
      </c>
      <c r="AO124" s="157">
        <f t="shared" si="26"/>
        <v>0.17899999999999999</v>
      </c>
      <c r="AP124" s="157">
        <f t="shared" si="27"/>
        <v>12.568</v>
      </c>
      <c r="AQ124" s="157">
        <f t="shared" si="28"/>
        <v>10.003</v>
      </c>
      <c r="AR124" s="157">
        <f t="shared" si="29"/>
        <v>2.1190000000000002</v>
      </c>
      <c r="AS124" s="157">
        <f t="shared" si="30"/>
        <v>0.316</v>
      </c>
      <c r="AT124" s="157">
        <f t="shared" si="31"/>
        <v>0.14299999999999999</v>
      </c>
      <c r="AU124" s="157">
        <v>0.5</v>
      </c>
      <c r="AV124" s="157">
        <f t="shared" si="36"/>
        <v>2.658741530056332E-2</v>
      </c>
      <c r="AW124" s="157">
        <f t="shared" si="32"/>
        <v>1266.6168</v>
      </c>
      <c r="AX124" s="157">
        <v>360</v>
      </c>
      <c r="AY124" s="157">
        <v>0.1482654358438143</v>
      </c>
      <c r="BA124" s="164">
        <v>46.998049999999999</v>
      </c>
      <c r="BB124" s="164">
        <v>39.916049999999998</v>
      </c>
      <c r="BC124" s="164">
        <v>11.41005</v>
      </c>
      <c r="BD124" s="164">
        <v>5.0750000000000003E-2</v>
      </c>
      <c r="BE124" s="164">
        <v>0.23385</v>
      </c>
      <c r="BF124" s="164">
        <v>0.15165000000000001</v>
      </c>
      <c r="BG124" s="164">
        <v>0.38085000000000002</v>
      </c>
      <c r="BL124" s="164">
        <v>99.141249999999999</v>
      </c>
      <c r="BM124" s="164">
        <v>0.88012854634263804</v>
      </c>
      <c r="BO124" s="166" t="s">
        <v>704</v>
      </c>
      <c r="BP124" s="166">
        <v>50</v>
      </c>
      <c r="BQ124" s="166" t="s">
        <v>453</v>
      </c>
      <c r="BR124" s="166">
        <v>13</v>
      </c>
      <c r="BS124" s="166" t="s">
        <v>730</v>
      </c>
      <c r="BT124" s="166" t="s">
        <v>702</v>
      </c>
      <c r="BU124" s="166">
        <v>3.6327546296296302E-2</v>
      </c>
      <c r="BV124" s="166">
        <v>21.463000000000001</v>
      </c>
      <c r="BW124" s="166">
        <v>33</v>
      </c>
      <c r="BX124" s="166" t="s">
        <v>456</v>
      </c>
      <c r="BY124" s="166">
        <v>1</v>
      </c>
      <c r="BZ124" s="166">
        <v>362000</v>
      </c>
      <c r="CA124" s="166">
        <v>11000</v>
      </c>
      <c r="CB124" s="166">
        <v>12.2</v>
      </c>
      <c r="CC124" s="166">
        <v>1</v>
      </c>
      <c r="CD124" s="166">
        <v>4.07</v>
      </c>
      <c r="CE124" s="166">
        <v>0.28999999999999998</v>
      </c>
      <c r="CF124" s="166">
        <v>0.78</v>
      </c>
      <c r="CG124" s="166">
        <v>0.28999999999999998</v>
      </c>
      <c r="CH124" s="166">
        <v>2.86</v>
      </c>
      <c r="CI124" s="166">
        <v>0.14000000000000001</v>
      </c>
      <c r="CJ124" s="166">
        <v>3355</v>
      </c>
      <c r="CK124" s="166">
        <v>83</v>
      </c>
      <c r="CL124" s="166">
        <v>28.86</v>
      </c>
      <c r="CM124" s="166">
        <v>0.96</v>
      </c>
      <c r="CN124" s="166">
        <v>14640</v>
      </c>
      <c r="CO124" s="166">
        <v>410</v>
      </c>
      <c r="CP124" s="166">
        <v>287.5</v>
      </c>
      <c r="CQ124" s="166">
        <v>9.3000000000000007</v>
      </c>
      <c r="CR124" s="166">
        <v>376</v>
      </c>
      <c r="CS124" s="166">
        <v>16</v>
      </c>
      <c r="CT124" s="166">
        <v>882</v>
      </c>
      <c r="CU124" s="166">
        <v>33</v>
      </c>
      <c r="CV124" s="166">
        <v>68900</v>
      </c>
      <c r="CW124" s="166">
        <v>2700</v>
      </c>
      <c r="CX124" s="166">
        <v>35.200000000000003</v>
      </c>
      <c r="CY124" s="166">
        <v>1.3</v>
      </c>
      <c r="CZ124" s="166">
        <v>133.80000000000001</v>
      </c>
      <c r="DA124" s="166">
        <v>6.2</v>
      </c>
      <c r="DB124" s="166">
        <v>50.4</v>
      </c>
      <c r="DC124" s="166">
        <v>2.2000000000000002</v>
      </c>
      <c r="DD124" s="166">
        <v>78.2</v>
      </c>
      <c r="DE124" s="166">
        <v>3.5</v>
      </c>
      <c r="DF124" s="166">
        <v>22.49</v>
      </c>
      <c r="DG124" s="166">
        <v>0.98</v>
      </c>
      <c r="DH124" s="166">
        <v>1.88</v>
      </c>
      <c r="DI124" s="166">
        <v>0.3</v>
      </c>
      <c r="DJ124" s="166">
        <v>7.11</v>
      </c>
      <c r="DK124" s="166">
        <v>0.32</v>
      </c>
      <c r="DL124" s="166">
        <v>313.60000000000002</v>
      </c>
      <c r="DM124" s="166">
        <v>7.8</v>
      </c>
      <c r="DN124" s="166">
        <v>23.74</v>
      </c>
      <c r="DO124" s="166">
        <v>0.79</v>
      </c>
      <c r="DP124" s="166">
        <v>119.5</v>
      </c>
      <c r="DQ124" s="166">
        <v>3.9</v>
      </c>
      <c r="DR124" s="166">
        <v>10.41</v>
      </c>
      <c r="DS124" s="166">
        <v>0.38</v>
      </c>
      <c r="DT124" s="166">
        <v>0.72</v>
      </c>
      <c r="DU124" s="166">
        <v>0.16</v>
      </c>
      <c r="DX124" s="166">
        <v>8.6999999999999994E-2</v>
      </c>
      <c r="DY124" s="166">
        <v>2.4E-2</v>
      </c>
      <c r="DZ124" s="166">
        <v>1.41</v>
      </c>
      <c r="EA124" s="166">
        <v>0.13</v>
      </c>
      <c r="ED124" s="166">
        <v>7.4999999999999997E-2</v>
      </c>
      <c r="EE124" s="166">
        <v>1.2999999999999999E-2</v>
      </c>
      <c r="EF124" s="166">
        <v>90.3</v>
      </c>
      <c r="EG124" s="166">
        <v>3.5</v>
      </c>
      <c r="EH124" s="166">
        <v>9.44</v>
      </c>
      <c r="EI124" s="166">
        <v>0.38</v>
      </c>
      <c r="EJ124" s="166">
        <v>23.75</v>
      </c>
      <c r="EK124" s="166">
        <v>0.66</v>
      </c>
      <c r="EL124" s="166">
        <v>3.58</v>
      </c>
      <c r="EM124" s="166">
        <v>0.14000000000000001</v>
      </c>
      <c r="EN124" s="166">
        <v>18.04</v>
      </c>
      <c r="EO124" s="166">
        <v>0.63</v>
      </c>
      <c r="EP124" s="166">
        <v>5.54</v>
      </c>
      <c r="EQ124" s="166">
        <v>0.34</v>
      </c>
      <c r="ER124" s="166">
        <v>1.76</v>
      </c>
      <c r="ES124" s="166">
        <v>0.12</v>
      </c>
      <c r="ET124" s="166">
        <v>5.23</v>
      </c>
      <c r="EU124" s="166">
        <v>0.42</v>
      </c>
      <c r="EV124" s="166">
        <v>0.89500000000000002</v>
      </c>
      <c r="EW124" s="166">
        <v>8.2000000000000003E-2</v>
      </c>
      <c r="EX124" s="166">
        <v>5.21</v>
      </c>
      <c r="EY124" s="166">
        <v>0.3</v>
      </c>
      <c r="EZ124" s="166">
        <v>0.89400000000000002</v>
      </c>
      <c r="FA124" s="166">
        <v>7.0000000000000007E-2</v>
      </c>
      <c r="FB124" s="166">
        <v>2.5499999999999998</v>
      </c>
      <c r="FC124" s="166">
        <v>0.23</v>
      </c>
      <c r="FD124" s="166">
        <v>0.33100000000000002</v>
      </c>
      <c r="FE124" s="166">
        <v>3.5999999999999997E-2</v>
      </c>
      <c r="FF124" s="166">
        <v>2.0699999999999998</v>
      </c>
      <c r="FG124" s="166">
        <v>0.19</v>
      </c>
      <c r="FH124" s="166">
        <v>0.28699999999999998</v>
      </c>
      <c r="FI124" s="166">
        <v>3.4000000000000002E-2</v>
      </c>
      <c r="FJ124" s="166">
        <v>3.62</v>
      </c>
      <c r="FK124" s="166">
        <v>0.36</v>
      </c>
      <c r="FL124" s="166">
        <v>0.63700000000000001</v>
      </c>
      <c r="FM124" s="166">
        <v>5.1999999999999998E-2</v>
      </c>
      <c r="FN124" s="166">
        <v>0.13800000000000001</v>
      </c>
      <c r="FO124" s="166">
        <v>3.5999999999999997E-2</v>
      </c>
      <c r="FP124" s="166">
        <v>1.2800000000000001E-2</v>
      </c>
      <c r="FQ124" s="166">
        <v>7.0000000000000001E-3</v>
      </c>
      <c r="FR124" s="166">
        <v>0.8</v>
      </c>
      <c r="FS124" s="166">
        <v>7.0999999999999994E-2</v>
      </c>
      <c r="FV124" s="166">
        <v>0.72699999999999998</v>
      </c>
      <c r="FW124" s="166">
        <v>6.0999999999999999E-2</v>
      </c>
      <c r="FX124" s="166">
        <v>0.192</v>
      </c>
      <c r="FY124" s="166">
        <v>3.5000000000000003E-2</v>
      </c>
      <c r="GF124">
        <v>817.13787090223195</v>
      </c>
      <c r="GG124">
        <v>1582.0078570104899</v>
      </c>
      <c r="GH124">
        <v>5.34</v>
      </c>
      <c r="GI124">
        <v>156.80000000000001</v>
      </c>
      <c r="GM124">
        <f t="shared" si="37"/>
        <v>0.80756452849476112</v>
      </c>
      <c r="GN124">
        <f t="shared" si="38"/>
        <v>0.8025682182985554</v>
      </c>
      <c r="GO124" s="309">
        <v>2.6457075570374609</v>
      </c>
      <c r="GP124" s="311">
        <v>4.289052725437055E-2</v>
      </c>
      <c r="GQ124" s="310">
        <f t="shared" si="39"/>
        <v>1.6211363625690117E-2</v>
      </c>
    </row>
    <row r="125" spans="1:199" x14ac:dyDescent="0.35">
      <c r="A125" s="162" t="s">
        <v>731</v>
      </c>
      <c r="B125" s="162" t="s">
        <v>555</v>
      </c>
      <c r="D125" s="154">
        <v>2.7713999999999999</v>
      </c>
      <c r="E125" s="154">
        <v>14.2172</v>
      </c>
      <c r="F125" s="154">
        <v>0.32729999999999998</v>
      </c>
      <c r="G125" s="154">
        <v>11.8901</v>
      </c>
      <c r="H125" s="154">
        <v>0.42670000000000002</v>
      </c>
      <c r="I125" s="154">
        <v>2.5478999999999998</v>
      </c>
      <c r="J125" s="154">
        <v>51.974200000000003</v>
      </c>
      <c r="K125" s="154">
        <v>6.4680999999999997</v>
      </c>
      <c r="L125" s="154">
        <v>6.9165000000000001</v>
      </c>
      <c r="M125" s="154">
        <v>0.15809999999999999</v>
      </c>
      <c r="N125" s="154">
        <v>757.20808399999999</v>
      </c>
      <c r="O125" s="154">
        <v>104</v>
      </c>
      <c r="P125" s="154">
        <v>0.23462444860338999</v>
      </c>
      <c r="Q125" s="154">
        <v>462.88017858516702</v>
      </c>
      <c r="R125" s="154">
        <v>378.00133317145202</v>
      </c>
      <c r="T125" s="155">
        <v>23.57</v>
      </c>
      <c r="U125" s="155">
        <v>2.2469999999999999</v>
      </c>
      <c r="V125" s="155">
        <v>11.528</v>
      </c>
      <c r="W125" s="155">
        <v>0.26500000000000001</v>
      </c>
      <c r="X125" s="155">
        <v>9.7729999999999997</v>
      </c>
      <c r="Y125" s="155">
        <v>0.34599999999999997</v>
      </c>
      <c r="Z125" s="155">
        <v>2.0659999999999998</v>
      </c>
      <c r="AA125" s="155">
        <v>49.762</v>
      </c>
      <c r="AB125" s="155">
        <v>12.121</v>
      </c>
      <c r="AC125" s="155">
        <v>11.331</v>
      </c>
      <c r="AD125" s="155">
        <v>0.19800000000000001</v>
      </c>
      <c r="AE125" s="155">
        <f t="shared" si="33"/>
        <v>612.77663186857649</v>
      </c>
      <c r="AF125" s="155">
        <f t="shared" si="34"/>
        <v>84.162822691591813</v>
      </c>
      <c r="AG125" s="155">
        <f t="shared" si="35"/>
        <v>0.80925791049607509</v>
      </c>
      <c r="AI125" s="157" t="str">
        <f t="shared" si="20"/>
        <v>LL7_115_B</v>
      </c>
      <c r="AJ125" s="157">
        <f t="shared" si="21"/>
        <v>49.762</v>
      </c>
      <c r="AK125" s="157">
        <f t="shared" si="22"/>
        <v>2.0659999999999998</v>
      </c>
      <c r="AL125" s="157">
        <f t="shared" si="23"/>
        <v>11.528</v>
      </c>
      <c r="AM125" s="157">
        <f t="shared" si="24"/>
        <v>9.6313499999999994</v>
      </c>
      <c r="AN125" s="157">
        <f t="shared" si="25"/>
        <v>1.8884998111499998</v>
      </c>
      <c r="AO125" s="157">
        <f t="shared" si="26"/>
        <v>0.19800000000000001</v>
      </c>
      <c r="AP125" s="157">
        <f t="shared" si="27"/>
        <v>12.121</v>
      </c>
      <c r="AQ125" s="157">
        <f t="shared" si="28"/>
        <v>9.7729999999999997</v>
      </c>
      <c r="AR125" s="157">
        <f t="shared" si="29"/>
        <v>2.2469999999999999</v>
      </c>
      <c r="AS125" s="157">
        <f t="shared" si="30"/>
        <v>0.34599999999999997</v>
      </c>
      <c r="AT125" s="157">
        <f t="shared" si="31"/>
        <v>0.26500000000000001</v>
      </c>
      <c r="AU125" s="157">
        <v>0.5</v>
      </c>
      <c r="AV125" s="157">
        <f t="shared" si="36"/>
        <v>3.7458944613188237E-2</v>
      </c>
      <c r="AW125" s="157">
        <f t="shared" si="32"/>
        <v>1257.6321</v>
      </c>
      <c r="AX125" s="157">
        <v>490</v>
      </c>
      <c r="AY125" s="157">
        <v>0.1102671800292864</v>
      </c>
      <c r="BA125" s="164">
        <v>46.715449999999997</v>
      </c>
      <c r="BB125" s="164">
        <v>40.002000000000002</v>
      </c>
      <c r="BC125" s="164">
        <v>11.861599999999999</v>
      </c>
      <c r="BD125" s="164">
        <v>4.9700000000000001E-2</v>
      </c>
      <c r="BE125" s="164">
        <v>0.23430000000000001</v>
      </c>
      <c r="BF125" s="164">
        <v>0.15989999999999999</v>
      </c>
      <c r="BG125" s="164">
        <v>0.37290000000000001</v>
      </c>
      <c r="BL125" s="164">
        <v>99.395799999999994</v>
      </c>
      <c r="BM125" s="164">
        <v>0.875316292865851</v>
      </c>
      <c r="BO125" s="166" t="s">
        <v>707</v>
      </c>
      <c r="BP125" s="166">
        <v>30</v>
      </c>
      <c r="BQ125" s="166" t="s">
        <v>453</v>
      </c>
      <c r="BR125" s="166" t="s">
        <v>535</v>
      </c>
      <c r="BS125" s="166" t="s">
        <v>732</v>
      </c>
      <c r="BT125" s="166" t="s">
        <v>702</v>
      </c>
      <c r="BU125" s="166">
        <v>2.3723379629629601E-2</v>
      </c>
      <c r="BV125" s="166">
        <v>23.643000000000001</v>
      </c>
      <c r="BW125" s="166">
        <v>36</v>
      </c>
      <c r="BX125" s="166" t="s">
        <v>456</v>
      </c>
      <c r="BY125" s="166">
        <v>1</v>
      </c>
      <c r="BZ125" s="166">
        <v>136000</v>
      </c>
      <c r="CA125" s="166">
        <v>8500</v>
      </c>
      <c r="CB125" s="166">
        <v>11.9</v>
      </c>
      <c r="CC125" s="166">
        <v>1</v>
      </c>
      <c r="CD125" s="166">
        <v>4.63</v>
      </c>
      <c r="CE125" s="166">
        <v>0.5</v>
      </c>
      <c r="CH125" s="166">
        <v>2.64</v>
      </c>
      <c r="CI125" s="166">
        <v>0.14000000000000001</v>
      </c>
      <c r="CJ125" s="166">
        <v>3420</v>
      </c>
      <c r="CK125" s="166">
        <v>130</v>
      </c>
      <c r="CL125" s="166">
        <v>25.1</v>
      </c>
      <c r="CM125" s="166">
        <v>1.2</v>
      </c>
      <c r="CN125" s="166">
        <v>14310</v>
      </c>
      <c r="CO125" s="166">
        <v>560</v>
      </c>
      <c r="CP125" s="166">
        <v>280</v>
      </c>
      <c r="CQ125" s="166">
        <v>13</v>
      </c>
      <c r="CR125" s="166">
        <v>352</v>
      </c>
      <c r="CS125" s="166">
        <v>20</v>
      </c>
      <c r="CT125" s="166">
        <v>884</v>
      </c>
      <c r="CU125" s="166">
        <v>46</v>
      </c>
      <c r="CV125" s="166">
        <v>67300</v>
      </c>
      <c r="CW125" s="166">
        <v>3700</v>
      </c>
      <c r="CX125" s="166">
        <v>33.799999999999997</v>
      </c>
      <c r="CY125" s="166">
        <v>1.8</v>
      </c>
      <c r="CZ125" s="166">
        <v>109.8</v>
      </c>
      <c r="DA125" s="166">
        <v>6.5</v>
      </c>
      <c r="DB125" s="166">
        <v>42.5</v>
      </c>
      <c r="DC125" s="166">
        <v>3</v>
      </c>
      <c r="DD125" s="166">
        <v>82.2</v>
      </c>
      <c r="DE125" s="166">
        <v>6.9</v>
      </c>
      <c r="DF125" s="166">
        <v>21</v>
      </c>
      <c r="DG125" s="166">
        <v>1.2</v>
      </c>
      <c r="DH125" s="166">
        <v>2.37</v>
      </c>
      <c r="DI125" s="166">
        <v>0.72</v>
      </c>
      <c r="DJ125" s="166">
        <v>7.16</v>
      </c>
      <c r="DK125" s="166">
        <v>0.54</v>
      </c>
      <c r="DL125" s="166">
        <v>306</v>
      </c>
      <c r="DM125" s="166">
        <v>12</v>
      </c>
      <c r="DN125" s="166">
        <v>23.9</v>
      </c>
      <c r="DO125" s="166">
        <v>1.1000000000000001</v>
      </c>
      <c r="DP125" s="166">
        <v>117.2</v>
      </c>
      <c r="DQ125" s="166">
        <v>6.1</v>
      </c>
      <c r="DR125" s="166">
        <v>10.34</v>
      </c>
      <c r="DS125" s="166">
        <v>0.6</v>
      </c>
      <c r="DT125" s="166">
        <v>0.53</v>
      </c>
      <c r="DU125" s="166">
        <v>0.23</v>
      </c>
      <c r="DX125" s="166">
        <v>8.6999999999999994E-2</v>
      </c>
      <c r="DY125" s="166">
        <v>3.4000000000000002E-2</v>
      </c>
      <c r="DZ125" s="166">
        <v>1.48</v>
      </c>
      <c r="EA125" s="166">
        <v>0.26</v>
      </c>
      <c r="ED125" s="166">
        <v>8.2000000000000003E-2</v>
      </c>
      <c r="EE125" s="166">
        <v>3.1E-2</v>
      </c>
      <c r="EF125" s="166">
        <v>87.2</v>
      </c>
      <c r="EG125" s="166">
        <v>5.2</v>
      </c>
      <c r="EH125" s="166">
        <v>9.74</v>
      </c>
      <c r="EI125" s="166">
        <v>0.5</v>
      </c>
      <c r="EJ125" s="166">
        <v>24.1</v>
      </c>
      <c r="EK125" s="166">
        <v>1.1000000000000001</v>
      </c>
      <c r="EL125" s="166">
        <v>3.59</v>
      </c>
      <c r="EM125" s="166">
        <v>0.21</v>
      </c>
      <c r="EN125" s="166">
        <v>17.8</v>
      </c>
      <c r="EO125" s="166">
        <v>1.1000000000000001</v>
      </c>
      <c r="EP125" s="166">
        <v>5.23</v>
      </c>
      <c r="EQ125" s="166">
        <v>0.68</v>
      </c>
      <c r="ER125" s="166">
        <v>1.72</v>
      </c>
      <c r="ES125" s="166">
        <v>0.23</v>
      </c>
      <c r="ET125" s="166">
        <v>5.9</v>
      </c>
      <c r="EU125" s="166">
        <v>0.92</v>
      </c>
      <c r="EV125" s="166">
        <v>0.92</v>
      </c>
      <c r="EW125" s="166">
        <v>0.12</v>
      </c>
      <c r="EX125" s="166">
        <v>4.96</v>
      </c>
      <c r="EY125" s="166">
        <v>0.38</v>
      </c>
      <c r="EZ125" s="166">
        <v>0.95</v>
      </c>
      <c r="FA125" s="166">
        <v>0.11</v>
      </c>
      <c r="FB125" s="166">
        <v>2.3199999999999998</v>
      </c>
      <c r="FC125" s="166">
        <v>0.28000000000000003</v>
      </c>
      <c r="FD125" s="166">
        <v>0.318</v>
      </c>
      <c r="FE125" s="166">
        <v>4.9000000000000002E-2</v>
      </c>
      <c r="FF125" s="166">
        <v>1.9</v>
      </c>
      <c r="FG125" s="166">
        <v>0.37</v>
      </c>
      <c r="FH125" s="166">
        <v>0.27800000000000002</v>
      </c>
      <c r="FI125" s="166">
        <v>4.9000000000000002E-2</v>
      </c>
      <c r="FJ125" s="166">
        <v>3.32</v>
      </c>
      <c r="FK125" s="166">
        <v>0.4</v>
      </c>
      <c r="FL125" s="166">
        <v>0.67100000000000004</v>
      </c>
      <c r="FM125" s="166">
        <v>8.8999999999999996E-2</v>
      </c>
      <c r="FN125" s="166">
        <v>0.15</v>
      </c>
      <c r="FO125" s="166">
        <v>5.8999999999999997E-2</v>
      </c>
      <c r="FP125" s="166">
        <v>2.1000000000000001E-2</v>
      </c>
      <c r="FQ125" s="166">
        <v>1.4999999999999999E-2</v>
      </c>
      <c r="FR125" s="166">
        <v>0.78</v>
      </c>
      <c r="FS125" s="166">
        <v>0.13</v>
      </c>
      <c r="FV125" s="166">
        <v>0.57199999999999995</v>
      </c>
      <c r="FW125" s="166">
        <v>9.9000000000000005E-2</v>
      </c>
      <c r="FX125" s="166">
        <v>0.249</v>
      </c>
      <c r="FY125" s="166">
        <v>6.3E-2</v>
      </c>
      <c r="GF125">
        <v>787.82023050149905</v>
      </c>
      <c r="GG125">
        <v>1531.5612041419099</v>
      </c>
      <c r="GH125">
        <v>5.34</v>
      </c>
      <c r="GI125">
        <v>156.80000000000001</v>
      </c>
      <c r="GM125">
        <f t="shared" si="37"/>
        <v>0.8108741504569954</v>
      </c>
      <c r="GN125">
        <f t="shared" si="38"/>
        <v>0.80925791049607509</v>
      </c>
      <c r="GO125" s="309">
        <v>2.6339490867908379</v>
      </c>
      <c r="GP125" s="311">
        <v>4.2552622713551133E-2</v>
      </c>
      <c r="GQ125" s="310">
        <f t="shared" si="39"/>
        <v>1.6155446180395452E-2</v>
      </c>
    </row>
    <row r="126" spans="1:199" x14ac:dyDescent="0.35">
      <c r="A126" s="162" t="s">
        <v>733</v>
      </c>
      <c r="B126" s="162" t="s">
        <v>555</v>
      </c>
      <c r="D126" s="154">
        <v>2.7044999999999999</v>
      </c>
      <c r="E126" s="154">
        <v>14.2232</v>
      </c>
      <c r="F126" s="154">
        <v>0.37</v>
      </c>
      <c r="G126" s="154">
        <v>12.3123</v>
      </c>
      <c r="H126" s="154">
        <v>0.47539999999999999</v>
      </c>
      <c r="I126" s="154">
        <v>2.6522999999999999</v>
      </c>
      <c r="J126" s="154">
        <v>51.576700000000002</v>
      </c>
      <c r="K126" s="154">
        <v>6.5541</v>
      </c>
      <c r="L126" s="154">
        <v>7.0780000000000003</v>
      </c>
      <c r="M126" s="154">
        <v>0.109</v>
      </c>
      <c r="N126" s="154">
        <v>663.12009999999998</v>
      </c>
      <c r="O126" s="154">
        <v>133</v>
      </c>
      <c r="P126" s="154">
        <v>0.21806204217314101</v>
      </c>
      <c r="Q126" s="154">
        <v>659.16232540893805</v>
      </c>
      <c r="R126" s="154">
        <v>443.088020969642</v>
      </c>
      <c r="T126" s="155">
        <v>24.91</v>
      </c>
      <c r="U126" s="155">
        <v>2.1619999999999999</v>
      </c>
      <c r="V126" s="155">
        <v>11.372</v>
      </c>
      <c r="W126" s="155">
        <v>0.29599999999999999</v>
      </c>
      <c r="X126" s="155">
        <v>9.9789999999999992</v>
      </c>
      <c r="Y126" s="155">
        <v>0.38</v>
      </c>
      <c r="Z126" s="155">
        <v>2.121</v>
      </c>
      <c r="AA126" s="155">
        <v>49.22</v>
      </c>
      <c r="AB126" s="155">
        <v>12.629</v>
      </c>
      <c r="AC126" s="155">
        <v>11.337</v>
      </c>
      <c r="AD126" s="155">
        <v>0.156</v>
      </c>
      <c r="AE126" s="155">
        <f t="shared" si="33"/>
        <v>530.87831238491719</v>
      </c>
      <c r="AF126" s="155">
        <f t="shared" si="34"/>
        <v>106.47666319750221</v>
      </c>
      <c r="AG126" s="155">
        <f t="shared" si="35"/>
        <v>0.8005764150188136</v>
      </c>
      <c r="AI126" s="157" t="str">
        <f t="shared" si="20"/>
        <v>LL7_114</v>
      </c>
      <c r="AJ126" s="157">
        <f t="shared" si="21"/>
        <v>49.22</v>
      </c>
      <c r="AK126" s="157">
        <f t="shared" si="22"/>
        <v>2.121</v>
      </c>
      <c r="AL126" s="157">
        <f t="shared" si="23"/>
        <v>11.372</v>
      </c>
      <c r="AM126" s="157">
        <f t="shared" si="24"/>
        <v>9.63645</v>
      </c>
      <c r="AN126" s="157">
        <f t="shared" si="25"/>
        <v>1.8894998110499999</v>
      </c>
      <c r="AO126" s="157">
        <f t="shared" si="26"/>
        <v>0.156</v>
      </c>
      <c r="AP126" s="157">
        <f t="shared" si="27"/>
        <v>12.629</v>
      </c>
      <c r="AQ126" s="157">
        <f t="shared" si="28"/>
        <v>9.9789999999999992</v>
      </c>
      <c r="AR126" s="157">
        <f t="shared" si="29"/>
        <v>2.1619999999999999</v>
      </c>
      <c r="AS126" s="157">
        <f t="shared" si="30"/>
        <v>0.38</v>
      </c>
      <c r="AT126" s="157">
        <f t="shared" si="31"/>
        <v>0.29599999999999999</v>
      </c>
      <c r="AU126" s="157">
        <v>0.5</v>
      </c>
      <c r="AV126" s="157">
        <f t="shared" si="36"/>
        <v>5.2770981139135219E-2</v>
      </c>
      <c r="AW126" s="157">
        <f t="shared" si="32"/>
        <v>1267.8429000000001</v>
      </c>
      <c r="AX126" s="157">
        <v>660</v>
      </c>
      <c r="AY126" s="157">
        <v>8.6916309960892571E-2</v>
      </c>
      <c r="BA126" s="164">
        <v>47.399900000000002</v>
      </c>
      <c r="BB126" s="164">
        <v>40.411050000000003</v>
      </c>
      <c r="BC126" s="164">
        <v>11.415800000000001</v>
      </c>
      <c r="BD126" s="164">
        <v>5.16E-2</v>
      </c>
      <c r="BE126" s="164">
        <v>0.2321</v>
      </c>
      <c r="BF126" s="164">
        <v>0.1439</v>
      </c>
      <c r="BG126" s="164">
        <v>0.3705</v>
      </c>
      <c r="BL126" s="164">
        <v>100.02475</v>
      </c>
      <c r="BM126" s="164">
        <v>0.88097107009832398</v>
      </c>
      <c r="BO126" s="166" t="s">
        <v>707</v>
      </c>
      <c r="BP126" s="166">
        <v>30</v>
      </c>
      <c r="BQ126" s="166" t="s">
        <v>453</v>
      </c>
      <c r="BR126" s="166" t="s">
        <v>535</v>
      </c>
      <c r="BS126" s="166" t="s">
        <v>734</v>
      </c>
      <c r="BT126" s="166" t="s">
        <v>702</v>
      </c>
      <c r="BU126" s="166">
        <v>2.5209490740740699E-2</v>
      </c>
      <c r="BV126" s="166">
        <v>24.937999999999999</v>
      </c>
      <c r="BW126" s="166">
        <v>38</v>
      </c>
      <c r="BX126" s="166" t="s">
        <v>456</v>
      </c>
      <c r="BY126" s="166">
        <v>1</v>
      </c>
      <c r="BZ126" s="166">
        <v>126000</v>
      </c>
      <c r="CA126" s="166">
        <v>7800</v>
      </c>
      <c r="CB126" s="166">
        <v>12.3</v>
      </c>
      <c r="CC126" s="166">
        <v>1</v>
      </c>
      <c r="CD126" s="166">
        <v>4</v>
      </c>
      <c r="CE126" s="166">
        <v>0.49</v>
      </c>
      <c r="CH126" s="166">
        <v>2.62</v>
      </c>
      <c r="CI126" s="166">
        <v>0.13</v>
      </c>
      <c r="CJ126" s="166">
        <v>4240</v>
      </c>
      <c r="CK126" s="166">
        <v>130</v>
      </c>
      <c r="CL126" s="166">
        <v>26.8</v>
      </c>
      <c r="CM126" s="166">
        <v>1.3</v>
      </c>
      <c r="CN126" s="166">
        <v>15370</v>
      </c>
      <c r="CO126" s="166">
        <v>610</v>
      </c>
      <c r="CP126" s="166">
        <v>291</v>
      </c>
      <c r="CQ126" s="166">
        <v>13</v>
      </c>
      <c r="CR126" s="166">
        <v>379</v>
      </c>
      <c r="CS126" s="166">
        <v>24</v>
      </c>
      <c r="CT126" s="166">
        <v>835</v>
      </c>
      <c r="CU126" s="166">
        <v>38</v>
      </c>
      <c r="CV126" s="166">
        <v>64200</v>
      </c>
      <c r="CW126" s="166">
        <v>3800</v>
      </c>
      <c r="CX126" s="166">
        <v>33.9</v>
      </c>
      <c r="CY126" s="166">
        <v>2.2999999999999998</v>
      </c>
      <c r="CZ126" s="166">
        <v>104.5</v>
      </c>
      <c r="DA126" s="166">
        <v>4.5</v>
      </c>
      <c r="DB126" s="166">
        <v>43.7</v>
      </c>
      <c r="DC126" s="166">
        <v>3.6</v>
      </c>
      <c r="DD126" s="166">
        <v>83.6</v>
      </c>
      <c r="DE126" s="166">
        <v>4.7</v>
      </c>
      <c r="DF126" s="166">
        <v>24</v>
      </c>
      <c r="DG126" s="166">
        <v>1.6</v>
      </c>
      <c r="DH126" s="166">
        <v>2.34</v>
      </c>
      <c r="DI126" s="166">
        <v>0.55000000000000004</v>
      </c>
      <c r="DJ126" s="166">
        <v>10.09</v>
      </c>
      <c r="DK126" s="166">
        <v>0.64</v>
      </c>
      <c r="DL126" s="166">
        <v>356</v>
      </c>
      <c r="DM126" s="166">
        <v>13</v>
      </c>
      <c r="DN126" s="166">
        <v>25</v>
      </c>
      <c r="DO126" s="166">
        <v>1.4</v>
      </c>
      <c r="DP126" s="166">
        <v>134</v>
      </c>
      <c r="DQ126" s="166">
        <v>6.2</v>
      </c>
      <c r="DR126" s="166">
        <v>13.95</v>
      </c>
      <c r="DS126" s="166">
        <v>0.87</v>
      </c>
      <c r="DT126" s="166">
        <v>1</v>
      </c>
      <c r="DU126" s="166">
        <v>0.31</v>
      </c>
      <c r="DV126" s="166">
        <v>0.17</v>
      </c>
      <c r="DW126" s="166">
        <v>0.14000000000000001</v>
      </c>
      <c r="DX126" s="166">
        <v>0.10100000000000001</v>
      </c>
      <c r="DY126" s="166">
        <v>4.7E-2</v>
      </c>
      <c r="DZ126" s="166">
        <v>1.79</v>
      </c>
      <c r="EA126" s="166">
        <v>0.31</v>
      </c>
      <c r="ED126" s="166">
        <v>7.3999999999999996E-2</v>
      </c>
      <c r="EE126" s="166">
        <v>0.03</v>
      </c>
      <c r="EF126" s="166">
        <v>118.5</v>
      </c>
      <c r="EG126" s="166">
        <v>6.1</v>
      </c>
      <c r="EH126" s="166">
        <v>12.45</v>
      </c>
      <c r="EI126" s="166">
        <v>0.7</v>
      </c>
      <c r="EJ126" s="166">
        <v>29.1</v>
      </c>
      <c r="EK126" s="166">
        <v>1.3</v>
      </c>
      <c r="EL126" s="166">
        <v>4.0999999999999996</v>
      </c>
      <c r="EM126" s="166">
        <v>0.24</v>
      </c>
      <c r="EN126" s="166">
        <v>19.2</v>
      </c>
      <c r="EO126" s="166">
        <v>1.2</v>
      </c>
      <c r="EP126" s="166">
        <v>5.77</v>
      </c>
      <c r="EQ126" s="166">
        <v>0.68</v>
      </c>
      <c r="ER126" s="166">
        <v>1.95</v>
      </c>
      <c r="ES126" s="166">
        <v>0.22</v>
      </c>
      <c r="ET126" s="166">
        <v>5.81</v>
      </c>
      <c r="EU126" s="166">
        <v>0.77</v>
      </c>
      <c r="EV126" s="166">
        <v>0.97</v>
      </c>
      <c r="EW126" s="166">
        <v>0.12</v>
      </c>
      <c r="EX126" s="166">
        <v>5.34</v>
      </c>
      <c r="EY126" s="166">
        <v>0.53</v>
      </c>
      <c r="EZ126" s="166">
        <v>1.014</v>
      </c>
      <c r="FA126" s="166">
        <v>8.5999999999999993E-2</v>
      </c>
      <c r="FB126" s="166">
        <v>2.31</v>
      </c>
      <c r="FC126" s="166">
        <v>0.26</v>
      </c>
      <c r="FD126" s="166">
        <v>0.34599999999999997</v>
      </c>
      <c r="FE126" s="166">
        <v>0.06</v>
      </c>
      <c r="FF126" s="166">
        <v>1.89</v>
      </c>
      <c r="FG126" s="166">
        <v>0.28000000000000003</v>
      </c>
      <c r="FH126" s="166">
        <v>0.27900000000000003</v>
      </c>
      <c r="FI126" s="166">
        <v>6.5000000000000002E-2</v>
      </c>
      <c r="FJ126" s="166">
        <v>3.52</v>
      </c>
      <c r="FK126" s="166">
        <v>0.48</v>
      </c>
      <c r="FL126" s="166">
        <v>0.83</v>
      </c>
      <c r="FM126" s="166">
        <v>0.12</v>
      </c>
      <c r="FN126" s="166">
        <v>0.216</v>
      </c>
      <c r="FO126" s="166">
        <v>0.08</v>
      </c>
      <c r="FR126" s="166">
        <v>1</v>
      </c>
      <c r="FS126" s="166">
        <v>0.13</v>
      </c>
      <c r="FV126" s="166">
        <v>0.84</v>
      </c>
      <c r="FW126" s="166">
        <v>0.13</v>
      </c>
      <c r="FX126" s="166">
        <v>0.311</v>
      </c>
      <c r="FY126" s="166">
        <v>5.8000000000000003E-2</v>
      </c>
      <c r="GF126">
        <v>816.86611426577497</v>
      </c>
      <c r="GG126">
        <v>1597.96639185657</v>
      </c>
      <c r="GH126">
        <v>5.2</v>
      </c>
      <c r="GI126">
        <v>171.5</v>
      </c>
      <c r="GM126">
        <f t="shared" si="37"/>
        <v>0.79932688262515783</v>
      </c>
      <c r="GN126">
        <f t="shared" si="38"/>
        <v>0.8005764150188136</v>
      </c>
      <c r="GO126" s="309">
        <v>2.6457235849056771</v>
      </c>
      <c r="GP126" s="311">
        <v>4.311667224422952E-2</v>
      </c>
      <c r="GQ126" s="310">
        <f t="shared" si="39"/>
        <v>1.6296741084449558E-2</v>
      </c>
    </row>
    <row r="127" spans="1:199" x14ac:dyDescent="0.35">
      <c r="A127" s="162" t="s">
        <v>735</v>
      </c>
      <c r="B127" s="162" t="s">
        <v>555</v>
      </c>
      <c r="D127" s="154">
        <v>2.8233999999999999</v>
      </c>
      <c r="E127" s="154">
        <v>14.4838</v>
      </c>
      <c r="F127" s="154">
        <v>0.28799999999999998</v>
      </c>
      <c r="G127" s="154">
        <v>11.9198</v>
      </c>
      <c r="H127" s="154">
        <v>0.4551</v>
      </c>
      <c r="I127" s="154">
        <v>2.5299</v>
      </c>
      <c r="J127" s="154">
        <v>52.430199999999999</v>
      </c>
      <c r="K127" s="154">
        <v>6.4363000000000001</v>
      </c>
      <c r="L127" s="154">
        <v>6.6196000000000002</v>
      </c>
      <c r="M127" s="154">
        <v>0.16819999999999999</v>
      </c>
      <c r="N127" s="154">
        <v>684.13975600000003</v>
      </c>
      <c r="O127" s="154">
        <v>118</v>
      </c>
      <c r="P127" s="154">
        <v>0.231974089319674</v>
      </c>
      <c r="Q127" s="154">
        <v>802.39605447052804</v>
      </c>
      <c r="R127" s="154">
        <v>366.25806184835</v>
      </c>
      <c r="T127" s="155">
        <v>27.74</v>
      </c>
      <c r="U127" s="155">
        <v>2.2010000000000001</v>
      </c>
      <c r="V127" s="155">
        <v>11.289</v>
      </c>
      <c r="W127" s="155">
        <v>0.224</v>
      </c>
      <c r="X127" s="155">
        <v>9.4359999999999999</v>
      </c>
      <c r="Y127" s="155">
        <v>0.35499999999999998</v>
      </c>
      <c r="Z127" s="155">
        <v>1.972</v>
      </c>
      <c r="AA127" s="155">
        <v>49.561</v>
      </c>
      <c r="AB127" s="155">
        <v>13.074999999999999</v>
      </c>
      <c r="AC127" s="155">
        <v>11.331</v>
      </c>
      <c r="AD127" s="155">
        <v>0.20399999999999999</v>
      </c>
      <c r="AE127" s="155">
        <f t="shared" si="33"/>
        <v>535.57206513229994</v>
      </c>
      <c r="AF127" s="155">
        <f t="shared" si="34"/>
        <v>92.375136997025194</v>
      </c>
      <c r="AG127" s="155">
        <f t="shared" si="35"/>
        <v>0.78284014404258639</v>
      </c>
      <c r="AI127" s="157" t="str">
        <f t="shared" si="20"/>
        <v>LL7_111_A</v>
      </c>
      <c r="AJ127" s="157">
        <f t="shared" si="21"/>
        <v>49.561</v>
      </c>
      <c r="AK127" s="157">
        <f t="shared" si="22"/>
        <v>1.972</v>
      </c>
      <c r="AL127" s="157">
        <f t="shared" si="23"/>
        <v>11.289</v>
      </c>
      <c r="AM127" s="157">
        <f t="shared" si="24"/>
        <v>9.6313499999999994</v>
      </c>
      <c r="AN127" s="157">
        <f t="shared" si="25"/>
        <v>1.8884998111499998</v>
      </c>
      <c r="AO127" s="157">
        <f t="shared" si="26"/>
        <v>0.20399999999999999</v>
      </c>
      <c r="AP127" s="157">
        <f t="shared" si="27"/>
        <v>13.074999999999999</v>
      </c>
      <c r="AQ127" s="157">
        <f t="shared" si="28"/>
        <v>9.4359999999999999</v>
      </c>
      <c r="AR127" s="157">
        <f t="shared" si="29"/>
        <v>2.2010000000000001</v>
      </c>
      <c r="AS127" s="157">
        <f t="shared" si="30"/>
        <v>0.35499999999999998</v>
      </c>
      <c r="AT127" s="157">
        <f t="shared" si="31"/>
        <v>0.224</v>
      </c>
      <c r="AU127" s="157">
        <v>0.5</v>
      </c>
      <c r="AV127" s="157">
        <f t="shared" si="36"/>
        <v>6.2814784286091122E-2</v>
      </c>
      <c r="AW127" s="157">
        <f t="shared" si="32"/>
        <v>1276.8074999999999</v>
      </c>
      <c r="AX127" s="157">
        <v>770</v>
      </c>
      <c r="AY127" s="157">
        <v>7.5162562739407246E-2</v>
      </c>
      <c r="BA127" s="164">
        <v>47.493749999999999</v>
      </c>
      <c r="BB127" s="164">
        <v>40.328000000000003</v>
      </c>
      <c r="BC127" s="164">
        <v>11.13735</v>
      </c>
      <c r="BD127" s="164">
        <v>4.8349999999999997E-2</v>
      </c>
      <c r="BE127" s="164">
        <v>0.23144999999999999</v>
      </c>
      <c r="BF127" s="164">
        <v>0.13605</v>
      </c>
      <c r="BG127" s="164">
        <v>0.38579999999999998</v>
      </c>
      <c r="BL127" s="164">
        <v>99.760750000000002</v>
      </c>
      <c r="BM127" s="164">
        <v>0.88373963185719795</v>
      </c>
      <c r="BO127" s="166" t="s">
        <v>724</v>
      </c>
      <c r="BP127" s="166">
        <v>25</v>
      </c>
      <c r="BQ127" s="166" t="s">
        <v>453</v>
      </c>
      <c r="BR127" s="166" t="s">
        <v>459</v>
      </c>
      <c r="BS127" s="166" t="s">
        <v>736</v>
      </c>
      <c r="BT127" s="166" t="s">
        <v>702</v>
      </c>
      <c r="BU127" s="166">
        <v>4.0885416666666702E-2</v>
      </c>
      <c r="BV127" s="166">
        <v>24.803999999999998</v>
      </c>
      <c r="BW127" s="166">
        <v>47</v>
      </c>
      <c r="BX127" s="166" t="s">
        <v>456</v>
      </c>
      <c r="BY127" s="166">
        <v>1</v>
      </c>
      <c r="BZ127" s="166">
        <v>75300</v>
      </c>
      <c r="CA127" s="166">
        <v>5100</v>
      </c>
      <c r="CB127" s="166">
        <v>11.9</v>
      </c>
      <c r="CC127" s="166">
        <v>1</v>
      </c>
      <c r="CH127" s="166">
        <v>2.94</v>
      </c>
      <c r="CI127" s="166">
        <v>0.2</v>
      </c>
      <c r="CJ127" s="166">
        <v>3880</v>
      </c>
      <c r="CK127" s="166">
        <v>150</v>
      </c>
      <c r="CL127" s="166">
        <v>22.6</v>
      </c>
      <c r="CM127" s="166">
        <v>1.2</v>
      </c>
      <c r="CN127" s="166">
        <v>15520</v>
      </c>
      <c r="CO127" s="166">
        <v>690</v>
      </c>
      <c r="CP127" s="166">
        <v>237</v>
      </c>
      <c r="CQ127" s="166">
        <v>13</v>
      </c>
      <c r="CR127" s="166">
        <v>276</v>
      </c>
      <c r="CS127" s="166">
        <v>17</v>
      </c>
      <c r="CT127" s="166">
        <v>795</v>
      </c>
      <c r="CU127" s="166">
        <v>47</v>
      </c>
      <c r="CV127" s="166">
        <v>61200</v>
      </c>
      <c r="CW127" s="166">
        <v>3700</v>
      </c>
      <c r="CZ127" s="166">
        <v>144</v>
      </c>
      <c r="DA127" s="166">
        <v>9.6999999999999993</v>
      </c>
      <c r="DB127" s="166">
        <v>58.983050847457598</v>
      </c>
      <c r="DC127" s="166">
        <v>42</v>
      </c>
      <c r="DF127" s="166">
        <v>21.2</v>
      </c>
      <c r="DG127" s="166">
        <v>1.4</v>
      </c>
      <c r="DH127" s="166">
        <v>1.84</v>
      </c>
      <c r="DI127" s="166">
        <v>0.74</v>
      </c>
      <c r="DJ127" s="166">
        <v>7.97</v>
      </c>
      <c r="DK127" s="166">
        <v>0.57999999999999996</v>
      </c>
      <c r="DL127" s="166">
        <v>350</v>
      </c>
      <c r="DM127" s="166">
        <v>12</v>
      </c>
      <c r="DN127" s="166">
        <v>23.4</v>
      </c>
      <c r="DO127" s="166">
        <v>1.3</v>
      </c>
      <c r="DP127" s="166">
        <v>128.69999999999999</v>
      </c>
      <c r="DQ127" s="166">
        <v>5.6</v>
      </c>
      <c r="DR127" s="166">
        <v>12.62</v>
      </c>
      <c r="DS127" s="166">
        <v>0.8</v>
      </c>
      <c r="DT127" s="166">
        <v>0.73</v>
      </c>
      <c r="DU127" s="166">
        <v>0.27</v>
      </c>
      <c r="DZ127" s="166">
        <v>1.98</v>
      </c>
      <c r="EA127" s="166">
        <v>0.39</v>
      </c>
      <c r="EF127" s="166">
        <v>98.8</v>
      </c>
      <c r="EG127" s="166">
        <v>6.5</v>
      </c>
      <c r="EH127" s="166">
        <v>11.17</v>
      </c>
      <c r="EI127" s="166">
        <v>0.69</v>
      </c>
      <c r="EJ127" s="166">
        <v>27.6</v>
      </c>
      <c r="EK127" s="166">
        <v>1.1000000000000001</v>
      </c>
      <c r="EL127" s="166">
        <v>3.83</v>
      </c>
      <c r="EM127" s="166">
        <v>0.21</v>
      </c>
      <c r="EN127" s="166">
        <v>19.7</v>
      </c>
      <c r="EO127" s="166">
        <v>1.7</v>
      </c>
      <c r="EP127" s="166">
        <v>4.96</v>
      </c>
      <c r="EQ127" s="166">
        <v>0.56000000000000005</v>
      </c>
      <c r="ER127" s="166">
        <v>1.75</v>
      </c>
      <c r="ES127" s="166">
        <v>0.23</v>
      </c>
      <c r="ET127" s="166">
        <v>5.74</v>
      </c>
      <c r="EU127" s="166">
        <v>0.68</v>
      </c>
      <c r="EV127" s="166">
        <v>0.89</v>
      </c>
      <c r="EW127" s="166">
        <v>0.11</v>
      </c>
      <c r="EX127" s="166">
        <v>5.2</v>
      </c>
      <c r="EY127" s="166">
        <v>0.6</v>
      </c>
      <c r="EZ127" s="166">
        <v>0.89</v>
      </c>
      <c r="FA127" s="166">
        <v>0.11</v>
      </c>
      <c r="FB127" s="166">
        <v>2.2400000000000002</v>
      </c>
      <c r="FC127" s="166">
        <v>0.28999999999999998</v>
      </c>
      <c r="FD127" s="166">
        <v>0.28999999999999998</v>
      </c>
      <c r="FE127" s="166">
        <v>0.05</v>
      </c>
      <c r="FF127" s="166">
        <v>2.0299999999999998</v>
      </c>
      <c r="FG127" s="166">
        <v>0.35</v>
      </c>
      <c r="FH127" s="166">
        <v>0.28499999999999998</v>
      </c>
      <c r="FI127" s="166">
        <v>6.9000000000000006E-2</v>
      </c>
      <c r="FJ127" s="166">
        <v>3.68</v>
      </c>
      <c r="FK127" s="166">
        <v>0.47</v>
      </c>
      <c r="FL127" s="166">
        <v>0.73</v>
      </c>
      <c r="FM127" s="166">
        <v>0.11</v>
      </c>
      <c r="FN127" s="166">
        <v>9.2999999999999999E-2</v>
      </c>
      <c r="FO127" s="166">
        <v>4.2999999999999997E-2</v>
      </c>
      <c r="FP127" s="166">
        <v>6.8999999999999999E-3</v>
      </c>
      <c r="FQ127" s="166">
        <v>7.4000000000000003E-3</v>
      </c>
      <c r="FR127" s="166">
        <v>1.06</v>
      </c>
      <c r="FS127" s="166">
        <v>0.14000000000000001</v>
      </c>
      <c r="FV127" s="166">
        <v>0.8</v>
      </c>
      <c r="FW127" s="166">
        <v>0.14000000000000001</v>
      </c>
      <c r="FX127" s="166">
        <v>0.34499999999999997</v>
      </c>
      <c r="FY127" s="166">
        <v>6.5000000000000002E-2</v>
      </c>
      <c r="GF127">
        <v>762.66020545223</v>
      </c>
      <c r="GG127">
        <v>1598.8402306628</v>
      </c>
      <c r="GH127">
        <v>5.18</v>
      </c>
      <c r="GI127">
        <v>159</v>
      </c>
      <c r="GM127">
        <f t="shared" si="37"/>
        <v>0.78004834102395071</v>
      </c>
      <c r="GN127">
        <f t="shared" si="38"/>
        <v>0.78284014404258639</v>
      </c>
      <c r="GO127" s="309">
        <v>2.632062804770483</v>
      </c>
      <c r="GP127" s="311">
        <v>4.2334493703850611E-2</v>
      </c>
      <c r="GQ127" s="310">
        <f t="shared" si="39"/>
        <v>1.608415028209868E-2</v>
      </c>
    </row>
    <row r="128" spans="1:199" x14ac:dyDescent="0.35">
      <c r="A128" s="162" t="s">
        <v>737</v>
      </c>
      <c r="B128" s="162" t="s">
        <v>555</v>
      </c>
      <c r="D128" s="154">
        <v>2.6587000000000001</v>
      </c>
      <c r="E128" s="154">
        <v>14.537599999999999</v>
      </c>
      <c r="F128" s="154">
        <v>0.27510000000000001</v>
      </c>
      <c r="G128" s="154">
        <v>11.751300000000001</v>
      </c>
      <c r="H128" s="154">
        <v>0.54039999999999999</v>
      </c>
      <c r="I128" s="154">
        <v>2.5842000000000001</v>
      </c>
      <c r="J128" s="154">
        <v>50.717199999999998</v>
      </c>
      <c r="K128" s="154">
        <v>6.4622999999999999</v>
      </c>
      <c r="L128" s="154">
        <v>8.5229999999999997</v>
      </c>
      <c r="M128" s="154">
        <v>0.10150000000000001</v>
      </c>
      <c r="N128" s="154">
        <v>1002.937872</v>
      </c>
      <c r="O128" s="154">
        <v>114</v>
      </c>
      <c r="P128" s="154">
        <v>0.22250645282138001</v>
      </c>
      <c r="Q128" s="154">
        <v>275.49416657845097</v>
      </c>
      <c r="R128" s="154">
        <v>343.04431675894301</v>
      </c>
      <c r="T128" s="155">
        <v>13.75</v>
      </c>
      <c r="U128" s="155">
        <v>2.3479999999999999</v>
      </c>
      <c r="V128" s="155">
        <v>12.839</v>
      </c>
      <c r="W128" s="155">
        <v>0.24299999999999999</v>
      </c>
      <c r="X128" s="155">
        <v>10.462999999999999</v>
      </c>
      <c r="Y128" s="155">
        <v>0.47699999999999998</v>
      </c>
      <c r="Z128" s="155">
        <v>2.282</v>
      </c>
      <c r="AA128" s="155">
        <v>49.585000000000001</v>
      </c>
      <c r="AB128" s="155">
        <v>9.9060000000000006</v>
      </c>
      <c r="AC128" s="155">
        <v>11.343999999999999</v>
      </c>
      <c r="AD128" s="155">
        <v>0.14399999999999999</v>
      </c>
      <c r="AE128" s="155">
        <f t="shared" si="33"/>
        <v>881.70362373626369</v>
      </c>
      <c r="AF128" s="155">
        <f t="shared" si="34"/>
        <v>100.21978021978022</v>
      </c>
      <c r="AG128" s="155">
        <f t="shared" si="35"/>
        <v>0.87912087912087911</v>
      </c>
      <c r="AI128" s="157" t="str">
        <f t="shared" si="20"/>
        <v>LL7_108</v>
      </c>
      <c r="AJ128" s="157">
        <f t="shared" si="21"/>
        <v>49.585000000000001</v>
      </c>
      <c r="AK128" s="157">
        <f t="shared" si="22"/>
        <v>2.282</v>
      </c>
      <c r="AL128" s="157">
        <f t="shared" si="23"/>
        <v>12.839</v>
      </c>
      <c r="AM128" s="157">
        <f t="shared" si="24"/>
        <v>9.6423999999999985</v>
      </c>
      <c r="AN128" s="157">
        <f t="shared" si="25"/>
        <v>1.8906664775999997</v>
      </c>
      <c r="AO128" s="157">
        <f t="shared" si="26"/>
        <v>0.14399999999999999</v>
      </c>
      <c r="AP128" s="157">
        <f t="shared" si="27"/>
        <v>9.9060000000000006</v>
      </c>
      <c r="AQ128" s="157">
        <f t="shared" si="28"/>
        <v>10.462999999999999</v>
      </c>
      <c r="AR128" s="157">
        <f t="shared" si="29"/>
        <v>2.3479999999999999</v>
      </c>
      <c r="AS128" s="157">
        <f t="shared" si="30"/>
        <v>0.47699999999999998</v>
      </c>
      <c r="AT128" s="157">
        <f t="shared" si="31"/>
        <v>0.24299999999999999</v>
      </c>
      <c r="AU128" s="157">
        <v>0.5</v>
      </c>
      <c r="AV128" s="157">
        <f t="shared" si="36"/>
        <v>2.4219267391512173E-2</v>
      </c>
      <c r="AW128" s="157">
        <f t="shared" si="32"/>
        <v>1213.1106</v>
      </c>
      <c r="AX128" s="157">
        <v>370</v>
      </c>
      <c r="AY128" s="157">
        <v>0.1394532183032097</v>
      </c>
      <c r="BA128" s="164">
        <v>44.81915</v>
      </c>
      <c r="BB128" s="164">
        <v>39.147100000000002</v>
      </c>
      <c r="BC128" s="164">
        <v>13.92145</v>
      </c>
      <c r="BD128" s="164">
        <v>5.1900000000000002E-2</v>
      </c>
      <c r="BE128" s="164">
        <v>0.23630000000000001</v>
      </c>
      <c r="BF128" s="164">
        <v>0.17344999999999999</v>
      </c>
      <c r="BG128" s="164">
        <v>0.32005</v>
      </c>
      <c r="BL128" s="164">
        <v>98.669349999999994</v>
      </c>
      <c r="BM128" s="164">
        <v>0.85160449172768005</v>
      </c>
      <c r="BO128" s="166" t="s">
        <v>699</v>
      </c>
      <c r="BP128" s="166">
        <v>40</v>
      </c>
      <c r="BQ128" s="166" t="s">
        <v>453</v>
      </c>
      <c r="BR128" s="166" t="s">
        <v>700</v>
      </c>
      <c r="BS128" s="166" t="s">
        <v>738</v>
      </c>
      <c r="BT128" s="166" t="s">
        <v>702</v>
      </c>
      <c r="BU128" s="166">
        <v>2.41030092592593E-2</v>
      </c>
      <c r="BV128" s="166">
        <v>7.9897</v>
      </c>
      <c r="BW128" s="166">
        <v>12</v>
      </c>
      <c r="BX128" s="166" t="s">
        <v>456</v>
      </c>
      <c r="BY128" s="166">
        <v>1</v>
      </c>
      <c r="BZ128" s="166">
        <v>255000</v>
      </c>
      <c r="CA128" s="166">
        <v>21000</v>
      </c>
      <c r="CB128" s="166">
        <v>11.8</v>
      </c>
      <c r="CC128" s="166">
        <v>1</v>
      </c>
      <c r="CD128" s="166">
        <v>4.38</v>
      </c>
      <c r="CE128" s="166">
        <v>0.38</v>
      </c>
      <c r="CF128" s="166">
        <v>0.98</v>
      </c>
      <c r="CG128" s="166">
        <v>1</v>
      </c>
      <c r="CH128" s="166">
        <v>2.61</v>
      </c>
      <c r="CI128" s="166">
        <v>0.2</v>
      </c>
      <c r="CJ128" s="166">
        <v>4020</v>
      </c>
      <c r="CK128" s="166">
        <v>170</v>
      </c>
      <c r="CL128" s="166">
        <v>26.8</v>
      </c>
      <c r="CM128" s="166">
        <v>1.1000000000000001</v>
      </c>
      <c r="CN128" s="166">
        <v>15110</v>
      </c>
      <c r="CO128" s="166">
        <v>990</v>
      </c>
      <c r="CP128" s="166">
        <v>297</v>
      </c>
      <c r="CQ128" s="166">
        <v>23</v>
      </c>
      <c r="CR128" s="166">
        <v>353</v>
      </c>
      <c r="CS128" s="166">
        <v>31</v>
      </c>
      <c r="CT128" s="166">
        <v>1024</v>
      </c>
      <c r="CU128" s="166">
        <v>64</v>
      </c>
      <c r="CV128" s="166">
        <v>81200</v>
      </c>
      <c r="CW128" s="166">
        <v>5300</v>
      </c>
      <c r="CX128" s="166">
        <v>35.1</v>
      </c>
      <c r="CY128" s="166">
        <v>2.5</v>
      </c>
      <c r="CZ128" s="166">
        <v>105</v>
      </c>
      <c r="DA128" s="166">
        <v>11</v>
      </c>
      <c r="DB128" s="166">
        <v>66</v>
      </c>
      <c r="DC128" s="166">
        <v>7.2</v>
      </c>
      <c r="DD128" s="166">
        <v>103</v>
      </c>
      <c r="DE128" s="166">
        <v>11</v>
      </c>
      <c r="DF128" s="166">
        <v>22.9</v>
      </c>
      <c r="DG128" s="166">
        <v>1.6</v>
      </c>
      <c r="DH128" s="166">
        <v>1.84</v>
      </c>
      <c r="DI128" s="166">
        <v>0.69</v>
      </c>
      <c r="DJ128" s="166">
        <v>8.6300000000000008</v>
      </c>
      <c r="DK128" s="166">
        <v>0.69</v>
      </c>
      <c r="DL128" s="166">
        <v>352</v>
      </c>
      <c r="DM128" s="166">
        <v>19</v>
      </c>
      <c r="DN128" s="166">
        <v>23.1</v>
      </c>
      <c r="DO128" s="166">
        <v>1.6</v>
      </c>
      <c r="DP128" s="166">
        <v>133</v>
      </c>
      <c r="DQ128" s="166">
        <v>10</v>
      </c>
      <c r="DR128" s="166">
        <v>13.6</v>
      </c>
      <c r="DS128" s="166">
        <v>1.6</v>
      </c>
      <c r="DT128" s="166">
        <v>0.61</v>
      </c>
      <c r="DU128" s="166">
        <v>0.28000000000000003</v>
      </c>
      <c r="DX128" s="166">
        <v>0.11799999999999999</v>
      </c>
      <c r="DY128" s="166">
        <v>0.04</v>
      </c>
      <c r="DZ128" s="166">
        <v>1.6</v>
      </c>
      <c r="EA128" s="166">
        <v>0.34</v>
      </c>
      <c r="ED128" s="166">
        <v>7.4999999999999997E-2</v>
      </c>
      <c r="EE128" s="166">
        <v>4.2000000000000003E-2</v>
      </c>
      <c r="EF128" s="166">
        <v>111.5</v>
      </c>
      <c r="EG128" s="166">
        <v>6.4</v>
      </c>
      <c r="EH128" s="166">
        <v>11.3</v>
      </c>
      <c r="EI128" s="166">
        <v>1.1000000000000001</v>
      </c>
      <c r="EJ128" s="166">
        <v>29</v>
      </c>
      <c r="EK128" s="166">
        <v>1.5</v>
      </c>
      <c r="EL128" s="166">
        <v>4.1399999999999997</v>
      </c>
      <c r="EM128" s="166">
        <v>0.48</v>
      </c>
      <c r="EN128" s="166">
        <v>19.5</v>
      </c>
      <c r="EO128" s="166">
        <v>1.9</v>
      </c>
      <c r="EP128" s="166">
        <v>4.91</v>
      </c>
      <c r="EQ128" s="166">
        <v>0.78</v>
      </c>
      <c r="ER128" s="166">
        <v>1.93</v>
      </c>
      <c r="ES128" s="166">
        <v>0.27</v>
      </c>
      <c r="ET128" s="166">
        <v>4.82</v>
      </c>
      <c r="EU128" s="166">
        <v>0.91</v>
      </c>
      <c r="EV128" s="166">
        <v>0.74399999999999999</v>
      </c>
      <c r="EW128" s="166">
        <v>7.4999999999999997E-2</v>
      </c>
      <c r="EX128" s="166">
        <v>5.15</v>
      </c>
      <c r="EY128" s="166">
        <v>0.91</v>
      </c>
      <c r="EZ128" s="166">
        <v>0.86</v>
      </c>
      <c r="FA128" s="166">
        <v>0.15</v>
      </c>
      <c r="FB128" s="166">
        <v>2.65</v>
      </c>
      <c r="FC128" s="166">
        <v>0.41</v>
      </c>
      <c r="FD128" s="166">
        <v>0.28999999999999998</v>
      </c>
      <c r="FE128" s="166">
        <v>6.6000000000000003E-2</v>
      </c>
      <c r="FF128" s="166">
        <v>1.86</v>
      </c>
      <c r="FG128" s="166">
        <v>0.35</v>
      </c>
      <c r="FH128" s="166">
        <v>0.25600000000000001</v>
      </c>
      <c r="FI128" s="166">
        <v>5.3999999999999999E-2</v>
      </c>
      <c r="FJ128" s="166">
        <v>3.79</v>
      </c>
      <c r="FK128" s="166">
        <v>0.67</v>
      </c>
      <c r="FL128" s="166">
        <v>0.72</v>
      </c>
      <c r="FM128" s="166">
        <v>0.13</v>
      </c>
      <c r="FN128" s="166">
        <v>0.21299999999999999</v>
      </c>
      <c r="FO128" s="166">
        <v>0.06</v>
      </c>
      <c r="FP128" s="166">
        <v>9.7999999999999997E-3</v>
      </c>
      <c r="FQ128" s="166">
        <v>9.4000000000000004E-3</v>
      </c>
      <c r="FR128" s="166">
        <v>1.01</v>
      </c>
      <c r="FS128" s="166">
        <v>0.19</v>
      </c>
      <c r="FV128" s="166">
        <v>0.873</v>
      </c>
      <c r="FW128" s="166">
        <v>9.5000000000000001E-2</v>
      </c>
      <c r="FX128" s="166">
        <v>0.254</v>
      </c>
      <c r="FY128" s="166">
        <v>4.7E-2</v>
      </c>
      <c r="GF128">
        <v>867.29743957824201</v>
      </c>
      <c r="GG128">
        <v>1340.55692466193</v>
      </c>
      <c r="GH128">
        <v>4.3499999999999996</v>
      </c>
      <c r="GI128">
        <v>148.6</v>
      </c>
      <c r="GM128">
        <f t="shared" si="37"/>
        <v>0.88267949666913392</v>
      </c>
      <c r="GN128">
        <f t="shared" si="38"/>
        <v>0.87912087912087911</v>
      </c>
      <c r="GO128" s="309">
        <v>2.662035230496846</v>
      </c>
      <c r="GP128" s="311">
        <v>4.2939303305466102E-2</v>
      </c>
      <c r="GQ128" s="310">
        <f t="shared" si="39"/>
        <v>1.6130253579495959E-2</v>
      </c>
    </row>
    <row r="129" spans="1:199" x14ac:dyDescent="0.35">
      <c r="A129" s="162" t="s">
        <v>739</v>
      </c>
      <c r="B129" s="162" t="s">
        <v>555</v>
      </c>
      <c r="D129" s="154">
        <v>2.8412999999999999</v>
      </c>
      <c r="E129" s="154">
        <v>14.468</v>
      </c>
      <c r="F129" s="154">
        <v>0.41399999999999998</v>
      </c>
      <c r="G129" s="154">
        <v>12.0136</v>
      </c>
      <c r="H129" s="154">
        <v>0.49309999999999998</v>
      </c>
      <c r="I129" s="154">
        <v>2.4594</v>
      </c>
      <c r="J129" s="154">
        <v>51.5974</v>
      </c>
      <c r="K129" s="154">
        <v>6.3399000000000001</v>
      </c>
      <c r="L129" s="154">
        <v>7.5423999999999998</v>
      </c>
      <c r="M129" s="154">
        <v>0.1101</v>
      </c>
      <c r="N129" s="154">
        <v>780.22961199999997</v>
      </c>
      <c r="O129" s="154">
        <v>130</v>
      </c>
      <c r="P129" s="154">
        <v>0.23067587746024301</v>
      </c>
      <c r="Q129" s="154">
        <v>668.47176945573403</v>
      </c>
      <c r="R129" s="154">
        <v>386.23164370012603</v>
      </c>
      <c r="T129" s="155">
        <v>25.36</v>
      </c>
      <c r="U129" s="155">
        <v>2.2629999999999999</v>
      </c>
      <c r="V129" s="155">
        <v>11.521000000000001</v>
      </c>
      <c r="W129" s="155">
        <v>0.33</v>
      </c>
      <c r="X129" s="155">
        <v>9.7029999999999994</v>
      </c>
      <c r="Y129" s="155">
        <v>0.39300000000000002</v>
      </c>
      <c r="Z129" s="155">
        <v>1.958</v>
      </c>
      <c r="AA129" s="155">
        <v>49.191000000000003</v>
      </c>
      <c r="AB129" s="155">
        <v>12.795999999999999</v>
      </c>
      <c r="AC129" s="155">
        <v>11.333</v>
      </c>
      <c r="AD129" s="155">
        <v>0.156</v>
      </c>
      <c r="AE129" s="155">
        <f t="shared" si="33"/>
        <v>622.39120293554561</v>
      </c>
      <c r="AF129" s="155">
        <f t="shared" si="34"/>
        <v>103.70134014039566</v>
      </c>
      <c r="AG129" s="155">
        <f t="shared" si="35"/>
        <v>0.79770261646458196</v>
      </c>
      <c r="AI129" s="157" t="str">
        <f t="shared" si="20"/>
        <v>LL7_203</v>
      </c>
      <c r="AJ129" s="157">
        <f t="shared" si="21"/>
        <v>49.191000000000003</v>
      </c>
      <c r="AK129" s="157">
        <f t="shared" si="22"/>
        <v>1.958</v>
      </c>
      <c r="AL129" s="157">
        <f t="shared" si="23"/>
        <v>11.521000000000001</v>
      </c>
      <c r="AM129" s="157">
        <f t="shared" si="24"/>
        <v>9.6330500000000008</v>
      </c>
      <c r="AN129" s="157">
        <f t="shared" si="25"/>
        <v>1.8888331444499999</v>
      </c>
      <c r="AO129" s="157">
        <f t="shared" si="26"/>
        <v>0.156</v>
      </c>
      <c r="AP129" s="157">
        <f t="shared" si="27"/>
        <v>12.795999999999999</v>
      </c>
      <c r="AQ129" s="157">
        <f t="shared" si="28"/>
        <v>9.7029999999999994</v>
      </c>
      <c r="AR129" s="157">
        <f t="shared" si="29"/>
        <v>2.2629999999999999</v>
      </c>
      <c r="AS129" s="157">
        <f t="shared" si="30"/>
        <v>0.39300000000000002</v>
      </c>
      <c r="AT129" s="157">
        <f t="shared" si="31"/>
        <v>0.33</v>
      </c>
      <c r="AU129" s="157">
        <v>0.5</v>
      </c>
      <c r="AV129" s="157">
        <f t="shared" si="36"/>
        <v>5.3324167952754783E-2</v>
      </c>
      <c r="AW129" s="157">
        <f t="shared" si="32"/>
        <v>1271.1995999999999</v>
      </c>
      <c r="AX129" s="157">
        <v>670</v>
      </c>
      <c r="AY129" s="157">
        <v>8.5143614048614868E-2</v>
      </c>
      <c r="BA129" s="164">
        <v>47.2256</v>
      </c>
      <c r="BB129" s="164">
        <v>40.121749999999999</v>
      </c>
      <c r="BC129" s="164">
        <v>11.22245</v>
      </c>
      <c r="BD129" s="164">
        <v>5.7799999999999997E-2</v>
      </c>
      <c r="BE129" s="164">
        <v>0.23055</v>
      </c>
      <c r="BF129" s="164">
        <v>0.15175</v>
      </c>
      <c r="BG129" s="164">
        <v>0.40434999999999999</v>
      </c>
      <c r="BL129" s="164">
        <v>99.414249999999996</v>
      </c>
      <c r="BM129" s="164">
        <v>0.88236885572804202</v>
      </c>
      <c r="BO129" s="166" t="s">
        <v>699</v>
      </c>
      <c r="BP129" s="166">
        <v>40</v>
      </c>
      <c r="BQ129" s="166" t="s">
        <v>453</v>
      </c>
      <c r="BR129" s="166" t="s">
        <v>700</v>
      </c>
      <c r="BS129" s="166" t="s">
        <v>740</v>
      </c>
      <c r="BT129" s="166" t="s">
        <v>702</v>
      </c>
      <c r="BU129" s="166">
        <v>2.54837962962963E-2</v>
      </c>
      <c r="BV129" s="166">
        <v>24.427</v>
      </c>
      <c r="BW129" s="166">
        <v>38</v>
      </c>
      <c r="BX129" s="166" t="s">
        <v>456</v>
      </c>
      <c r="BY129" s="166">
        <v>1</v>
      </c>
      <c r="BZ129" s="166">
        <v>243000</v>
      </c>
      <c r="CA129" s="166">
        <v>12000</v>
      </c>
      <c r="CB129" s="166">
        <v>12</v>
      </c>
      <c r="CC129" s="166">
        <v>1</v>
      </c>
      <c r="CD129" s="166">
        <v>4.4000000000000004</v>
      </c>
      <c r="CE129" s="166">
        <v>0.33</v>
      </c>
      <c r="CF129" s="166">
        <v>1.25</v>
      </c>
      <c r="CG129" s="166">
        <v>0.41</v>
      </c>
      <c r="CH129" s="166">
        <v>2.7</v>
      </c>
      <c r="CI129" s="166">
        <v>0.1</v>
      </c>
      <c r="CJ129" s="166">
        <v>4080</v>
      </c>
      <c r="CK129" s="166">
        <v>110</v>
      </c>
      <c r="CL129" s="166">
        <v>29.4</v>
      </c>
      <c r="CM129" s="166">
        <v>1.1000000000000001</v>
      </c>
      <c r="CN129" s="166">
        <v>14300</v>
      </c>
      <c r="CO129" s="166">
        <v>420</v>
      </c>
      <c r="CP129" s="166">
        <v>305</v>
      </c>
      <c r="CQ129" s="166">
        <v>12</v>
      </c>
      <c r="CR129" s="166">
        <v>338</v>
      </c>
      <c r="CS129" s="166">
        <v>13</v>
      </c>
      <c r="CT129" s="166">
        <v>905</v>
      </c>
      <c r="CU129" s="166">
        <v>38</v>
      </c>
      <c r="CV129" s="166">
        <v>68800</v>
      </c>
      <c r="CW129" s="166">
        <v>2700</v>
      </c>
      <c r="CX129" s="166">
        <v>31.7</v>
      </c>
      <c r="CY129" s="166">
        <v>1.4</v>
      </c>
      <c r="CZ129" s="166">
        <v>118.7</v>
      </c>
      <c r="DA129" s="166">
        <v>5.2</v>
      </c>
      <c r="DB129" s="166">
        <v>41.2</v>
      </c>
      <c r="DC129" s="166">
        <v>2</v>
      </c>
      <c r="DD129" s="166">
        <v>75.400000000000006</v>
      </c>
      <c r="DE129" s="166">
        <v>3.2</v>
      </c>
      <c r="DF129" s="166">
        <v>22.5</v>
      </c>
      <c r="DG129" s="166">
        <v>1.1000000000000001</v>
      </c>
      <c r="DH129" s="166">
        <v>1.94</v>
      </c>
      <c r="DI129" s="166">
        <v>0.37</v>
      </c>
      <c r="DJ129" s="166">
        <v>8.84</v>
      </c>
      <c r="DK129" s="166">
        <v>0.45</v>
      </c>
      <c r="DL129" s="166">
        <v>353</v>
      </c>
      <c r="DM129" s="166">
        <v>11</v>
      </c>
      <c r="DN129" s="166">
        <v>24.4</v>
      </c>
      <c r="DO129" s="166">
        <v>1</v>
      </c>
      <c r="DP129" s="166">
        <v>137</v>
      </c>
      <c r="DQ129" s="166">
        <v>5.4</v>
      </c>
      <c r="DR129" s="166">
        <v>13.87</v>
      </c>
      <c r="DS129" s="166">
        <v>0.59</v>
      </c>
      <c r="DT129" s="166">
        <v>0.83</v>
      </c>
      <c r="DU129" s="166">
        <v>0.22</v>
      </c>
      <c r="DX129" s="166">
        <v>0.105</v>
      </c>
      <c r="DY129" s="166">
        <v>2.5000000000000001E-2</v>
      </c>
      <c r="DZ129" s="166">
        <v>1.5</v>
      </c>
      <c r="EA129" s="166">
        <v>0.19</v>
      </c>
      <c r="ED129" s="166">
        <v>8.2000000000000003E-2</v>
      </c>
      <c r="EE129" s="166">
        <v>1.7000000000000001E-2</v>
      </c>
      <c r="EF129" s="166">
        <v>127.5</v>
      </c>
      <c r="EG129" s="166">
        <v>5.0999999999999996</v>
      </c>
      <c r="EH129" s="166">
        <v>12.57</v>
      </c>
      <c r="EI129" s="166">
        <v>0.41</v>
      </c>
      <c r="EJ129" s="166">
        <v>30.45</v>
      </c>
      <c r="EK129" s="166">
        <v>0.86</v>
      </c>
      <c r="EL129" s="166">
        <v>4.13</v>
      </c>
      <c r="EM129" s="166">
        <v>0.19</v>
      </c>
      <c r="EN129" s="166">
        <v>18.850000000000001</v>
      </c>
      <c r="EO129" s="166">
        <v>0.83</v>
      </c>
      <c r="EP129" s="166">
        <v>4.8</v>
      </c>
      <c r="EQ129" s="166">
        <v>0.56000000000000005</v>
      </c>
      <c r="ER129" s="166">
        <v>1.76</v>
      </c>
      <c r="ES129" s="166">
        <v>0.18</v>
      </c>
      <c r="ET129" s="166">
        <v>5.17</v>
      </c>
      <c r="EU129" s="166">
        <v>0.42</v>
      </c>
      <c r="EV129" s="166">
        <v>0.82699999999999996</v>
      </c>
      <c r="EW129" s="166">
        <v>6.6000000000000003E-2</v>
      </c>
      <c r="EX129" s="166">
        <v>4.9000000000000004</v>
      </c>
      <c r="EY129" s="166">
        <v>0.41</v>
      </c>
      <c r="EZ129" s="166">
        <v>0.97499999999999998</v>
      </c>
      <c r="FA129" s="166">
        <v>6.7000000000000004E-2</v>
      </c>
      <c r="FB129" s="166">
        <v>2.5099999999999998</v>
      </c>
      <c r="FC129" s="166">
        <v>0.27</v>
      </c>
      <c r="FD129" s="166">
        <v>0.34699999999999998</v>
      </c>
      <c r="FE129" s="166">
        <v>0.05</v>
      </c>
      <c r="FF129" s="166">
        <v>2.0099999999999998</v>
      </c>
      <c r="FG129" s="166">
        <v>0.25</v>
      </c>
      <c r="FH129" s="166">
        <v>0.28100000000000003</v>
      </c>
      <c r="FI129" s="166">
        <v>4.2999999999999997E-2</v>
      </c>
      <c r="FJ129" s="166">
        <v>3.58</v>
      </c>
      <c r="FK129" s="166">
        <v>0.31</v>
      </c>
      <c r="FL129" s="166">
        <v>0.79800000000000004</v>
      </c>
      <c r="FM129" s="166">
        <v>8.1000000000000003E-2</v>
      </c>
      <c r="FN129" s="166">
        <v>0.156</v>
      </c>
      <c r="FO129" s="166">
        <v>3.7999999999999999E-2</v>
      </c>
      <c r="FP129" s="166">
        <v>2.1999999999999999E-2</v>
      </c>
      <c r="FQ129" s="166">
        <v>1.4E-2</v>
      </c>
      <c r="FR129" s="166">
        <v>0.89800000000000002</v>
      </c>
      <c r="FS129" s="166">
        <v>9.4E-2</v>
      </c>
      <c r="FV129" s="166">
        <v>0.93799999999999994</v>
      </c>
      <c r="FW129" s="166">
        <v>9.4E-2</v>
      </c>
      <c r="FX129" s="166">
        <v>0.27</v>
      </c>
      <c r="FY129" s="166">
        <v>3.7999999999999999E-2</v>
      </c>
      <c r="GF129">
        <v>802.53964976228201</v>
      </c>
      <c r="GG129">
        <v>1578.34808149482</v>
      </c>
      <c r="GH129">
        <v>4.4400000000000004</v>
      </c>
      <c r="GI129">
        <v>147.6</v>
      </c>
      <c r="GM129">
        <f t="shared" si="37"/>
        <v>0.79699858040965332</v>
      </c>
      <c r="GN129">
        <f t="shared" si="38"/>
        <v>0.79770261646458196</v>
      </c>
      <c r="GO129" s="309">
        <v>2.6477412721615519</v>
      </c>
      <c r="GP129" s="311">
        <v>4.2607400980388288E-2</v>
      </c>
      <c r="GQ129" s="310">
        <f t="shared" si="39"/>
        <v>1.6091980522554849E-2</v>
      </c>
    </row>
    <row r="130" spans="1:199" x14ac:dyDescent="0.35">
      <c r="A130" s="162" t="s">
        <v>741</v>
      </c>
      <c r="B130" s="162" t="s">
        <v>555</v>
      </c>
      <c r="D130" s="154">
        <v>2.7139000000000002</v>
      </c>
      <c r="E130" s="154">
        <v>14.560499999999999</v>
      </c>
      <c r="F130" s="154">
        <v>0.27029999999999998</v>
      </c>
      <c r="G130" s="154">
        <v>11.9978</v>
      </c>
      <c r="H130" s="154">
        <v>0.50029999999999997</v>
      </c>
      <c r="I130" s="154">
        <v>2.6480999999999999</v>
      </c>
      <c r="J130" s="154">
        <v>51.478900000000003</v>
      </c>
      <c r="K130" s="154">
        <v>6.4527000000000001</v>
      </c>
      <c r="L130" s="154">
        <v>6.7904</v>
      </c>
      <c r="M130" s="154">
        <v>0.1487</v>
      </c>
      <c r="N130" s="154">
        <v>733.68608800000004</v>
      </c>
      <c r="O130" s="154">
        <v>142</v>
      </c>
      <c r="P130" s="154">
        <v>0.22473539075076701</v>
      </c>
      <c r="Q130" s="154">
        <v>498.17404097272703</v>
      </c>
      <c r="R130" s="154">
        <v>373.93411546568302</v>
      </c>
      <c r="T130" s="155">
        <v>24.16</v>
      </c>
      <c r="U130" s="155">
        <v>2.1920000000000002</v>
      </c>
      <c r="V130" s="155">
        <v>11.760999999999999</v>
      </c>
      <c r="W130" s="155">
        <v>0.218</v>
      </c>
      <c r="X130" s="155">
        <v>9.8249999999999993</v>
      </c>
      <c r="Y130" s="155">
        <v>0.40400000000000003</v>
      </c>
      <c r="Z130" s="155">
        <v>2.1389999999999998</v>
      </c>
      <c r="AA130" s="155">
        <v>49.356999999999999</v>
      </c>
      <c r="AB130" s="155">
        <v>12.228999999999999</v>
      </c>
      <c r="AC130" s="155">
        <v>11.33</v>
      </c>
      <c r="AD130" s="155">
        <v>0.19</v>
      </c>
      <c r="AE130" s="155">
        <f t="shared" si="33"/>
        <v>590.91985180412371</v>
      </c>
      <c r="AF130" s="155">
        <f t="shared" si="34"/>
        <v>114.36855670103093</v>
      </c>
      <c r="AG130" s="155">
        <f t="shared" si="35"/>
        <v>0.80541237113402064</v>
      </c>
      <c r="AI130" s="157" t="str">
        <f t="shared" ref="AI130:AI155" si="40">A130</f>
        <v>LL7_248</v>
      </c>
      <c r="AJ130" s="157">
        <f t="shared" ref="AJ130:AJ155" si="41">AA130</f>
        <v>49.356999999999999</v>
      </c>
      <c r="AK130" s="157">
        <f t="shared" ref="AK130:AK155" si="42">Z130</f>
        <v>2.1389999999999998</v>
      </c>
      <c r="AL130" s="157">
        <f t="shared" ref="AL130:AL155" si="43">V130</f>
        <v>11.760999999999999</v>
      </c>
      <c r="AM130" s="157">
        <f t="shared" ref="AM130:AM155" si="44">AC130*0.85</f>
        <v>9.6304999999999996</v>
      </c>
      <c r="AN130" s="157">
        <f t="shared" ref="AN130:AN155" si="45">AC130*0.15*1.111111</f>
        <v>1.8883331445</v>
      </c>
      <c r="AO130" s="157">
        <f t="shared" ref="AO130:AO155" si="46">AD130</f>
        <v>0.19</v>
      </c>
      <c r="AP130" s="157">
        <f t="shared" ref="AP130:AP155" si="47">AB130</f>
        <v>12.228999999999999</v>
      </c>
      <c r="AQ130" s="157">
        <f t="shared" ref="AQ130:AQ155" si="48">X130</f>
        <v>9.8249999999999993</v>
      </c>
      <c r="AR130" s="157">
        <f t="shared" ref="AR130:AR155" si="49">U130</f>
        <v>2.1920000000000002</v>
      </c>
      <c r="AS130" s="157">
        <f t="shared" ref="AS130:AS155" si="50">Y130</f>
        <v>0.40400000000000003</v>
      </c>
      <c r="AT130" s="157">
        <f t="shared" ref="AT130:AT155" si="51">W130</f>
        <v>0.218</v>
      </c>
      <c r="AU130" s="157">
        <v>0.5</v>
      </c>
      <c r="AV130" s="157">
        <f t="shared" si="36"/>
        <v>4.012355355772608E-2</v>
      </c>
      <c r="AW130" s="157">
        <f t="shared" ref="AW130:AW155" si="52">20.1*AB130+1014</f>
        <v>1259.8028999999999</v>
      </c>
      <c r="AX130" s="157">
        <v>520</v>
      </c>
      <c r="AY130" s="157">
        <v>0.1062979153825761</v>
      </c>
      <c r="BA130" s="164">
        <v>46.755699999999997</v>
      </c>
      <c r="BB130" s="164">
        <v>39.88035</v>
      </c>
      <c r="BC130" s="164">
        <v>11.6753</v>
      </c>
      <c r="BD130" s="164">
        <v>5.11E-2</v>
      </c>
      <c r="BE130" s="164">
        <v>0.23365</v>
      </c>
      <c r="BF130" s="164">
        <v>0.15135000000000001</v>
      </c>
      <c r="BG130" s="164">
        <v>0.36</v>
      </c>
      <c r="BL130" s="164">
        <v>99.107349999999997</v>
      </c>
      <c r="BM130" s="164">
        <v>0.87712663784903599</v>
      </c>
      <c r="BO130" s="166" t="s">
        <v>704</v>
      </c>
      <c r="BP130" s="166">
        <v>50</v>
      </c>
      <c r="BQ130" s="166" t="s">
        <v>453</v>
      </c>
      <c r="BR130" s="166">
        <v>15</v>
      </c>
      <c r="BS130" s="166" t="s">
        <v>742</v>
      </c>
      <c r="BT130" s="166" t="s">
        <v>702</v>
      </c>
      <c r="BU130" s="166">
        <v>3.9167824074074098E-2</v>
      </c>
      <c r="BV130" s="166">
        <v>21.114999999999998</v>
      </c>
      <c r="BW130" s="166">
        <v>32</v>
      </c>
      <c r="BX130" s="166" t="s">
        <v>456</v>
      </c>
      <c r="BY130" s="166">
        <v>1</v>
      </c>
      <c r="BZ130" s="166">
        <v>361000</v>
      </c>
      <c r="CA130" s="166">
        <v>13000</v>
      </c>
      <c r="CB130" s="166">
        <v>12</v>
      </c>
      <c r="CC130" s="166">
        <v>1</v>
      </c>
      <c r="CD130" s="166">
        <v>4.05</v>
      </c>
      <c r="CE130" s="166">
        <v>0.28999999999999998</v>
      </c>
      <c r="CF130" s="166">
        <v>1.26</v>
      </c>
      <c r="CG130" s="166">
        <v>0.44</v>
      </c>
      <c r="CH130" s="166">
        <v>2.77</v>
      </c>
      <c r="CI130" s="166">
        <v>0.12</v>
      </c>
      <c r="CJ130" s="166">
        <v>3940</v>
      </c>
      <c r="CK130" s="166">
        <v>120</v>
      </c>
      <c r="CL130" s="166">
        <v>27.43</v>
      </c>
      <c r="CM130" s="166">
        <v>0.92</v>
      </c>
      <c r="CN130" s="166">
        <v>15090</v>
      </c>
      <c r="CO130" s="166">
        <v>490</v>
      </c>
      <c r="CP130" s="166">
        <v>278</v>
      </c>
      <c r="CQ130" s="166">
        <v>12</v>
      </c>
      <c r="CR130" s="166">
        <v>317</v>
      </c>
      <c r="CS130" s="166">
        <v>16</v>
      </c>
      <c r="CT130" s="166">
        <v>848</v>
      </c>
      <c r="CU130" s="166">
        <v>37</v>
      </c>
      <c r="CV130" s="166">
        <v>66800</v>
      </c>
      <c r="CW130" s="166">
        <v>2700</v>
      </c>
      <c r="CX130" s="166">
        <v>33.700000000000003</v>
      </c>
      <c r="CY130" s="166">
        <v>1.4</v>
      </c>
      <c r="CZ130" s="166">
        <v>115.8</v>
      </c>
      <c r="DA130" s="166">
        <v>4</v>
      </c>
      <c r="DB130" s="166">
        <v>37.6</v>
      </c>
      <c r="DC130" s="166">
        <v>1.8</v>
      </c>
      <c r="DD130" s="166">
        <v>75</v>
      </c>
      <c r="DE130" s="166">
        <v>3.1</v>
      </c>
      <c r="DF130" s="166">
        <v>22.8</v>
      </c>
      <c r="DG130" s="166">
        <v>1.2</v>
      </c>
      <c r="DH130" s="166">
        <v>1.93</v>
      </c>
      <c r="DI130" s="166">
        <v>0.31</v>
      </c>
      <c r="DJ130" s="166">
        <v>8.24</v>
      </c>
      <c r="DK130" s="166">
        <v>0.5</v>
      </c>
      <c r="DL130" s="166">
        <v>350</v>
      </c>
      <c r="DM130" s="166">
        <v>12</v>
      </c>
      <c r="DN130" s="166">
        <v>24.87</v>
      </c>
      <c r="DO130" s="166">
        <v>0.96</v>
      </c>
      <c r="DP130" s="166">
        <v>136.4</v>
      </c>
      <c r="DQ130" s="166">
        <v>5.5</v>
      </c>
      <c r="DR130" s="166">
        <v>12.66</v>
      </c>
      <c r="DS130" s="166">
        <v>0.65</v>
      </c>
      <c r="DT130" s="166">
        <v>0.78</v>
      </c>
      <c r="DU130" s="166">
        <v>0.15</v>
      </c>
      <c r="DV130" s="166">
        <v>0.16</v>
      </c>
      <c r="DW130" s="166">
        <v>0.12</v>
      </c>
      <c r="DX130" s="166">
        <v>7.3999999999999996E-2</v>
      </c>
      <c r="DY130" s="166">
        <v>1.4E-2</v>
      </c>
      <c r="DZ130" s="166">
        <v>1.55</v>
      </c>
      <c r="EA130" s="166">
        <v>0.19</v>
      </c>
      <c r="ED130" s="166">
        <v>7.6999999999999999E-2</v>
      </c>
      <c r="EE130" s="166">
        <v>1.4E-2</v>
      </c>
      <c r="EF130" s="166">
        <v>106.3</v>
      </c>
      <c r="EG130" s="166">
        <v>6.1</v>
      </c>
      <c r="EH130" s="166">
        <v>11.56</v>
      </c>
      <c r="EI130" s="166">
        <v>0.46</v>
      </c>
      <c r="EJ130" s="166">
        <v>27.7</v>
      </c>
      <c r="EK130" s="166">
        <v>1</v>
      </c>
      <c r="EL130" s="166">
        <v>3.9</v>
      </c>
      <c r="EM130" s="166">
        <v>0.19</v>
      </c>
      <c r="EN130" s="166">
        <v>19.86</v>
      </c>
      <c r="EO130" s="166">
        <v>0.9</v>
      </c>
      <c r="EP130" s="166">
        <v>5.29</v>
      </c>
      <c r="EQ130" s="166">
        <v>0.38</v>
      </c>
      <c r="ER130" s="166">
        <v>1.79</v>
      </c>
      <c r="ES130" s="166">
        <v>0.14000000000000001</v>
      </c>
      <c r="ET130" s="166">
        <v>5.93</v>
      </c>
      <c r="EU130" s="166">
        <v>0.56999999999999995</v>
      </c>
      <c r="EV130" s="166">
        <v>0.94099999999999995</v>
      </c>
      <c r="EW130" s="166">
        <v>8.7999999999999995E-2</v>
      </c>
      <c r="EX130" s="166">
        <v>5.31</v>
      </c>
      <c r="EY130" s="166">
        <v>0.35</v>
      </c>
      <c r="EZ130" s="166">
        <v>1.006</v>
      </c>
      <c r="FA130" s="166">
        <v>6.8000000000000005E-2</v>
      </c>
      <c r="FB130" s="166">
        <v>2.76</v>
      </c>
      <c r="FC130" s="166">
        <v>0.24</v>
      </c>
      <c r="FD130" s="166">
        <v>0.32600000000000001</v>
      </c>
      <c r="FE130" s="166">
        <v>4.1000000000000002E-2</v>
      </c>
      <c r="FF130" s="166">
        <v>2.21</v>
      </c>
      <c r="FG130" s="166">
        <v>0.21</v>
      </c>
      <c r="FH130" s="166">
        <v>0.29399999999999998</v>
      </c>
      <c r="FI130" s="166">
        <v>4.3999999999999997E-2</v>
      </c>
      <c r="FJ130" s="166">
        <v>3.79</v>
      </c>
      <c r="FK130" s="166">
        <v>0.39</v>
      </c>
      <c r="FL130" s="166">
        <v>0.82</v>
      </c>
      <c r="FM130" s="166">
        <v>0.1</v>
      </c>
      <c r="FN130" s="166">
        <v>0.125</v>
      </c>
      <c r="FO130" s="166">
        <v>3.7999999999999999E-2</v>
      </c>
      <c r="FP130" s="166">
        <v>2.18E-2</v>
      </c>
      <c r="FQ130" s="166">
        <v>8.8000000000000005E-3</v>
      </c>
      <c r="FR130" s="166">
        <v>0.871</v>
      </c>
      <c r="FS130" s="166">
        <v>8.8999999999999996E-2</v>
      </c>
      <c r="FT130" s="166">
        <v>9.7999999999999997E-3</v>
      </c>
      <c r="FU130" s="166">
        <v>7.9000000000000008E-3</v>
      </c>
      <c r="FV130" s="166">
        <v>0.85299999999999998</v>
      </c>
      <c r="FW130" s="166">
        <v>6.7000000000000004E-2</v>
      </c>
      <c r="FX130" s="166">
        <v>0.26200000000000001</v>
      </c>
      <c r="FY130" s="166">
        <v>4.2999999999999997E-2</v>
      </c>
      <c r="GF130">
        <v>783.34803231389401</v>
      </c>
      <c r="GG130">
        <v>1536.5979246517199</v>
      </c>
      <c r="GH130">
        <v>4.49</v>
      </c>
      <c r="GI130">
        <v>154.69999999999999</v>
      </c>
      <c r="GM130">
        <f t="shared" si="37"/>
        <v>0.80751549070557671</v>
      </c>
      <c r="GN130">
        <f t="shared" si="38"/>
        <v>0.80541237113402064</v>
      </c>
      <c r="GO130" s="309">
        <v>2.6370832544248941</v>
      </c>
      <c r="GP130" s="311">
        <v>4.2709644012463667E-2</v>
      </c>
      <c r="GQ130" s="310">
        <f t="shared" si="39"/>
        <v>1.6195789018340248E-2</v>
      </c>
    </row>
    <row r="131" spans="1:199" s="168" customFormat="1" x14ac:dyDescent="0.35">
      <c r="A131" s="168" t="s">
        <v>743</v>
      </c>
      <c r="B131" s="168" t="s">
        <v>555</v>
      </c>
      <c r="D131" s="168">
        <v>2.6494</v>
      </c>
      <c r="E131" s="168">
        <v>13.6052</v>
      </c>
      <c r="F131" s="168">
        <v>0.26950000000000002</v>
      </c>
      <c r="G131" s="168">
        <v>11.6229</v>
      </c>
      <c r="H131" s="168">
        <v>0.54179999999999995</v>
      </c>
      <c r="I131" s="168">
        <v>2.8744999999999998</v>
      </c>
      <c r="J131" s="168">
        <v>51.197600000000001</v>
      </c>
      <c r="K131" s="168">
        <v>6.5464000000000002</v>
      </c>
      <c r="L131" s="168">
        <v>8.5594000000000001</v>
      </c>
      <c r="M131" s="168">
        <v>0.12720000000000001</v>
      </c>
      <c r="N131" s="168">
        <v>986.92289600000004</v>
      </c>
      <c r="O131" s="168">
        <v>198</v>
      </c>
      <c r="P131" s="168">
        <v>0.21605998279274299</v>
      </c>
      <c r="Q131" s="168">
        <v>212.67220261054999</v>
      </c>
      <c r="R131" s="168">
        <v>375.13652091865498</v>
      </c>
      <c r="T131" s="168">
        <v>14.55</v>
      </c>
      <c r="U131" s="168">
        <v>2.3279999999999998</v>
      </c>
      <c r="V131" s="168">
        <v>11.952999999999999</v>
      </c>
      <c r="W131" s="168">
        <v>0.23699999999999999</v>
      </c>
      <c r="X131" s="168">
        <v>10.301</v>
      </c>
      <c r="Y131" s="168">
        <v>0.47599999999999998</v>
      </c>
      <c r="Z131" s="168">
        <v>2.5249999999999999</v>
      </c>
      <c r="AA131" s="168">
        <v>50.027999999999999</v>
      </c>
      <c r="AB131" s="168">
        <v>10.29</v>
      </c>
      <c r="AC131" s="168">
        <v>11.331</v>
      </c>
      <c r="AD131" s="168">
        <v>0.16700000000000001</v>
      </c>
      <c r="AE131" s="155">
        <f t="shared" ref="AE131:AE155" si="53">N131*AG131</f>
        <v>861.56516455696215</v>
      </c>
      <c r="AF131" s="155">
        <f t="shared" ref="AF131:AF155" si="54">O131*AG131</f>
        <v>172.85028371890004</v>
      </c>
      <c r="AG131" s="168">
        <f t="shared" ref="AG131:AG155" si="55">1/(1+T131/100)</f>
        <v>0.87298123090353563</v>
      </c>
      <c r="AI131" s="168" t="str">
        <f t="shared" si="40"/>
        <v>LL7_287</v>
      </c>
      <c r="AJ131" s="168">
        <f t="shared" si="41"/>
        <v>50.027999999999999</v>
      </c>
      <c r="AK131" s="168">
        <f t="shared" si="42"/>
        <v>2.5249999999999999</v>
      </c>
      <c r="AL131" s="168">
        <f t="shared" si="43"/>
        <v>11.952999999999999</v>
      </c>
      <c r="AM131" s="168">
        <f t="shared" si="44"/>
        <v>9.6313499999999994</v>
      </c>
      <c r="AN131" s="168">
        <f t="shared" si="45"/>
        <v>1.8884998111499998</v>
      </c>
      <c r="AO131" s="168">
        <f t="shared" si="46"/>
        <v>0.16700000000000001</v>
      </c>
      <c r="AP131" s="168">
        <f t="shared" si="47"/>
        <v>10.29</v>
      </c>
      <c r="AQ131" s="168">
        <f t="shared" si="48"/>
        <v>10.301</v>
      </c>
      <c r="AR131" s="168">
        <f t="shared" si="49"/>
        <v>2.3279999999999998</v>
      </c>
      <c r="AS131" s="168">
        <f t="shared" si="50"/>
        <v>0.47599999999999998</v>
      </c>
      <c r="AT131" s="168">
        <f t="shared" si="51"/>
        <v>0.23699999999999999</v>
      </c>
      <c r="AU131" s="168">
        <v>0.5</v>
      </c>
      <c r="AV131" s="168">
        <f t="shared" ref="AV131:AV155" si="56">Q131*AG131/10^4</f>
        <v>1.8565884121392408E-2</v>
      </c>
      <c r="AW131" s="168">
        <f t="shared" si="52"/>
        <v>1220.829</v>
      </c>
      <c r="AX131" s="168">
        <v>280</v>
      </c>
      <c r="AY131" s="168">
        <v>0.17957180288981339</v>
      </c>
      <c r="BA131" s="168">
        <v>45.716999999999999</v>
      </c>
      <c r="BB131" s="168">
        <v>40.303899999999999</v>
      </c>
      <c r="BC131" s="168">
        <v>13.665050000000001</v>
      </c>
      <c r="BD131" s="168">
        <v>4.5650000000000003E-2</v>
      </c>
      <c r="BE131" s="168">
        <v>0.22839999999999999</v>
      </c>
      <c r="BF131" s="168">
        <v>0.1643</v>
      </c>
      <c r="BG131" s="168">
        <v>0.34279999999999999</v>
      </c>
      <c r="BL131" s="168">
        <v>100.46715</v>
      </c>
      <c r="BM131" s="168">
        <v>0.85639499457166002</v>
      </c>
      <c r="BO131" s="168" t="s">
        <v>704</v>
      </c>
      <c r="BP131" s="168">
        <v>50</v>
      </c>
      <c r="BQ131" s="168" t="s">
        <v>453</v>
      </c>
      <c r="BR131" s="168">
        <v>16</v>
      </c>
      <c r="BS131" s="168" t="s">
        <v>744</v>
      </c>
      <c r="BT131" s="168" t="s">
        <v>702</v>
      </c>
      <c r="BU131" s="168">
        <v>4.0622685185185199E-2</v>
      </c>
      <c r="BV131" s="168">
        <v>21.382999999999999</v>
      </c>
      <c r="BW131" s="168">
        <v>33</v>
      </c>
      <c r="BX131" s="168" t="s">
        <v>456</v>
      </c>
      <c r="BY131" s="168">
        <v>1</v>
      </c>
      <c r="BZ131" s="168">
        <v>339000</v>
      </c>
      <c r="CA131" s="168">
        <v>10000</v>
      </c>
      <c r="CB131" s="168">
        <v>11.6</v>
      </c>
      <c r="CC131" s="168">
        <v>1</v>
      </c>
      <c r="CD131" s="168">
        <v>4.41</v>
      </c>
      <c r="CE131" s="168">
        <v>0.28999999999999998</v>
      </c>
      <c r="CF131" s="168">
        <v>1.06</v>
      </c>
      <c r="CG131" s="168">
        <v>0.37</v>
      </c>
      <c r="CH131" s="168">
        <v>2.5830000000000002</v>
      </c>
      <c r="CI131" s="168">
        <v>9.6000000000000002E-2</v>
      </c>
      <c r="CJ131" s="168">
        <v>4970</v>
      </c>
      <c r="CK131" s="168">
        <v>110</v>
      </c>
      <c r="CL131" s="168">
        <v>28.87</v>
      </c>
      <c r="CM131" s="168">
        <v>0.85</v>
      </c>
      <c r="CN131" s="168">
        <v>17040</v>
      </c>
      <c r="CO131" s="168">
        <v>420</v>
      </c>
      <c r="CP131" s="168">
        <v>323</v>
      </c>
      <c r="CQ131" s="168">
        <v>11</v>
      </c>
      <c r="CR131" s="168">
        <v>303.7</v>
      </c>
      <c r="CS131" s="168">
        <v>8.6</v>
      </c>
      <c r="CT131" s="168">
        <v>1014</v>
      </c>
      <c r="CU131" s="168">
        <v>28</v>
      </c>
      <c r="CV131" s="168">
        <v>82200</v>
      </c>
      <c r="CW131" s="168">
        <v>2000</v>
      </c>
      <c r="CX131" s="168">
        <v>38</v>
      </c>
      <c r="CY131" s="168">
        <v>1.5</v>
      </c>
      <c r="CZ131" s="168">
        <v>127.7</v>
      </c>
      <c r="DA131" s="168">
        <v>5</v>
      </c>
      <c r="DB131" s="168">
        <v>81.3</v>
      </c>
      <c r="DC131" s="168">
        <v>3.5</v>
      </c>
      <c r="DD131" s="168">
        <v>104.4</v>
      </c>
      <c r="DE131" s="168">
        <v>5</v>
      </c>
      <c r="DF131" s="168">
        <v>23.18</v>
      </c>
      <c r="DG131" s="168">
        <v>0.99</v>
      </c>
      <c r="DH131" s="168">
        <v>1.81</v>
      </c>
      <c r="DI131" s="168">
        <v>0.27</v>
      </c>
      <c r="DJ131" s="168">
        <v>11.59</v>
      </c>
      <c r="DK131" s="168">
        <v>0.47</v>
      </c>
      <c r="DL131" s="168">
        <v>370</v>
      </c>
      <c r="DM131" s="168">
        <v>10</v>
      </c>
      <c r="DN131" s="168">
        <v>25</v>
      </c>
      <c r="DO131" s="168">
        <v>0.89</v>
      </c>
      <c r="DP131" s="168">
        <v>150.1</v>
      </c>
      <c r="DQ131" s="168">
        <v>4.7</v>
      </c>
      <c r="DR131" s="168">
        <v>14.96</v>
      </c>
      <c r="DS131" s="168">
        <v>0.43</v>
      </c>
      <c r="DT131" s="168">
        <v>0.76</v>
      </c>
      <c r="DU131" s="168">
        <v>0.14000000000000001</v>
      </c>
      <c r="DV131" s="168">
        <v>2.7E-2</v>
      </c>
      <c r="DW131" s="168">
        <v>3.9E-2</v>
      </c>
      <c r="DX131" s="168">
        <v>9.6000000000000002E-2</v>
      </c>
      <c r="DY131" s="168">
        <v>2.1999999999999999E-2</v>
      </c>
      <c r="DZ131" s="168">
        <v>1.7</v>
      </c>
      <c r="EA131" s="168">
        <v>0.16</v>
      </c>
      <c r="EB131" s="168">
        <v>3.3000000000000002E-2</v>
      </c>
      <c r="EC131" s="168">
        <v>1.7000000000000001E-2</v>
      </c>
      <c r="ED131" s="168">
        <v>0.11799999999999999</v>
      </c>
      <c r="EE131" s="168">
        <v>1.6E-2</v>
      </c>
      <c r="EF131" s="168">
        <v>134.80000000000001</v>
      </c>
      <c r="EG131" s="168">
        <v>5.5</v>
      </c>
      <c r="EH131" s="168">
        <v>13.74</v>
      </c>
      <c r="EI131" s="168">
        <v>0.59</v>
      </c>
      <c r="EJ131" s="168">
        <v>33.1</v>
      </c>
      <c r="EK131" s="168">
        <v>1.4</v>
      </c>
      <c r="EL131" s="168">
        <v>4.63</v>
      </c>
      <c r="EM131" s="168">
        <v>0.17</v>
      </c>
      <c r="EN131" s="168">
        <v>21.04</v>
      </c>
      <c r="EO131" s="168">
        <v>0.92</v>
      </c>
      <c r="EP131" s="168">
        <v>5.31</v>
      </c>
      <c r="EQ131" s="168">
        <v>0.3</v>
      </c>
      <c r="ER131" s="168">
        <v>1.94</v>
      </c>
      <c r="ES131" s="168">
        <v>0.14000000000000001</v>
      </c>
      <c r="ET131" s="168">
        <v>5.63</v>
      </c>
      <c r="EU131" s="168">
        <v>0.49</v>
      </c>
      <c r="EV131" s="168">
        <v>0.85499999999999998</v>
      </c>
      <c r="EW131" s="168">
        <v>8.4000000000000005E-2</v>
      </c>
      <c r="EX131" s="168">
        <v>5.19</v>
      </c>
      <c r="EY131" s="168">
        <v>0.36</v>
      </c>
      <c r="EZ131" s="168">
        <v>0.95099999999999996</v>
      </c>
      <c r="FA131" s="168">
        <v>5.2999999999999999E-2</v>
      </c>
      <c r="FB131" s="168">
        <v>2.57</v>
      </c>
      <c r="FC131" s="168">
        <v>0.2</v>
      </c>
      <c r="FD131" s="168">
        <v>0.32100000000000001</v>
      </c>
      <c r="FE131" s="168">
        <v>3.5000000000000003E-2</v>
      </c>
      <c r="FF131" s="168">
        <v>1.99</v>
      </c>
      <c r="FG131" s="168">
        <v>0.22</v>
      </c>
      <c r="FH131" s="168">
        <v>0.23499999999999999</v>
      </c>
      <c r="FI131" s="168">
        <v>3.1E-2</v>
      </c>
      <c r="FJ131" s="168">
        <v>3.84</v>
      </c>
      <c r="FK131" s="168">
        <v>0.3</v>
      </c>
      <c r="FL131" s="168">
        <v>0.94099999999999995</v>
      </c>
      <c r="FM131" s="168">
        <v>6.8000000000000005E-2</v>
      </c>
      <c r="FN131" s="168">
        <v>0.20799999999999999</v>
      </c>
      <c r="FO131" s="168">
        <v>4.3999999999999997E-2</v>
      </c>
      <c r="FP131" s="168">
        <v>2.4E-2</v>
      </c>
      <c r="FQ131" s="168">
        <v>0.01</v>
      </c>
      <c r="FR131" s="168">
        <v>1.1399999999999999</v>
      </c>
      <c r="FS131" s="168">
        <v>7.0000000000000007E-2</v>
      </c>
      <c r="FT131" s="168">
        <v>1.15E-2</v>
      </c>
      <c r="FU131" s="168">
        <v>7.1999999999999998E-3</v>
      </c>
      <c r="FV131" s="168">
        <v>0.99099999999999999</v>
      </c>
      <c r="FW131" s="168">
        <v>7.0999999999999994E-2</v>
      </c>
      <c r="FX131" s="168">
        <v>0.35599999999999998</v>
      </c>
      <c r="FY131" s="168">
        <v>5.1999999999999998E-2</v>
      </c>
      <c r="GF131" s="168">
        <v>900.62447511051698</v>
      </c>
      <c r="GG131" s="168">
        <v>1399.0325238893399</v>
      </c>
      <c r="GH131" s="168">
        <v>5.48</v>
      </c>
      <c r="GI131" s="168">
        <v>159.69999999999999</v>
      </c>
      <c r="GJ131" s="168">
        <v>0.20899999999999999</v>
      </c>
      <c r="GK131" s="168">
        <v>0.44700000000000001</v>
      </c>
      <c r="GL131" s="168">
        <v>114.5</v>
      </c>
      <c r="GM131">
        <f t="shared" ref="GM131:GM155" si="57">Y131/H131</f>
        <v>0.87855297157622747</v>
      </c>
      <c r="GN131">
        <f t="shared" ref="GN131:GN155" si="58">1/(1+T131/100)</f>
        <v>0.87298123090353563</v>
      </c>
      <c r="GO131" s="309">
        <v>2.6585086379732101</v>
      </c>
      <c r="GP131" s="311">
        <v>4.27280237314559E-2</v>
      </c>
      <c r="GQ131" s="310">
        <f t="shared" ref="GQ131:GQ155" si="59">GP131/GO131</f>
        <v>1.6072177882420133E-2</v>
      </c>
    </row>
    <row r="132" spans="1:199" x14ac:dyDescent="0.35">
      <c r="A132" s="162" t="s">
        <v>745</v>
      </c>
      <c r="B132" s="162" t="s">
        <v>555</v>
      </c>
      <c r="D132" s="154">
        <v>2.5163000000000002</v>
      </c>
      <c r="E132" s="154">
        <v>14.46</v>
      </c>
      <c r="F132" s="154">
        <v>0.31080000000000002</v>
      </c>
      <c r="G132" s="154">
        <v>12.2516</v>
      </c>
      <c r="H132" s="154">
        <v>0.42759999999999998</v>
      </c>
      <c r="I132" s="154">
        <v>2.6038999999999999</v>
      </c>
      <c r="J132" s="154">
        <v>51.651200000000003</v>
      </c>
      <c r="K132" s="154">
        <v>6.5163000000000002</v>
      </c>
      <c r="L132" s="154">
        <v>6.9850000000000003</v>
      </c>
      <c r="M132" s="154">
        <v>0.11509999999999999</v>
      </c>
      <c r="N132" s="154">
        <v>422.394992</v>
      </c>
      <c r="O132" s="154">
        <v>108</v>
      </c>
      <c r="P132" s="154">
        <v>0.22726367220485699</v>
      </c>
      <c r="Q132" s="154">
        <v>262.669729277557</v>
      </c>
      <c r="R132" s="154">
        <v>404.726459513875</v>
      </c>
      <c r="T132" s="155">
        <v>21.67</v>
      </c>
      <c r="U132" s="155">
        <v>2.0699999999999998</v>
      </c>
      <c r="V132" s="155">
        <v>11.897</v>
      </c>
      <c r="W132" s="155">
        <v>0.25600000000000001</v>
      </c>
      <c r="X132" s="155">
        <v>10.205</v>
      </c>
      <c r="Y132" s="155">
        <v>0.35199999999999998</v>
      </c>
      <c r="Z132" s="155">
        <v>2.1419999999999999</v>
      </c>
      <c r="AA132" s="155">
        <v>49.597999999999999</v>
      </c>
      <c r="AB132" s="155">
        <v>11.625</v>
      </c>
      <c r="AC132" s="155">
        <v>11.334</v>
      </c>
      <c r="AD132" s="155">
        <v>0.16300000000000001</v>
      </c>
      <c r="AE132" s="155">
        <f t="shared" si="53"/>
        <v>347.16445467247473</v>
      </c>
      <c r="AF132" s="155">
        <f t="shared" si="54"/>
        <v>88.764691378318403</v>
      </c>
      <c r="AG132" s="155">
        <f t="shared" si="55"/>
        <v>0.82189529053998522</v>
      </c>
      <c r="AI132" s="157" t="str">
        <f t="shared" si="40"/>
        <v>LL7_290_C</v>
      </c>
      <c r="AJ132" s="157">
        <f t="shared" si="41"/>
        <v>49.597999999999999</v>
      </c>
      <c r="AK132" s="157">
        <f t="shared" si="42"/>
        <v>2.1419999999999999</v>
      </c>
      <c r="AL132" s="157">
        <f t="shared" si="43"/>
        <v>11.897</v>
      </c>
      <c r="AM132" s="157">
        <f t="shared" si="44"/>
        <v>9.6338999999999988</v>
      </c>
      <c r="AN132" s="157">
        <f t="shared" si="45"/>
        <v>1.8889998110999999</v>
      </c>
      <c r="AO132" s="157">
        <f t="shared" si="46"/>
        <v>0.16300000000000001</v>
      </c>
      <c r="AP132" s="157">
        <f t="shared" si="47"/>
        <v>11.625</v>
      </c>
      <c r="AQ132" s="157">
        <f t="shared" si="48"/>
        <v>10.205</v>
      </c>
      <c r="AR132" s="157">
        <f t="shared" si="49"/>
        <v>2.0699999999999998</v>
      </c>
      <c r="AS132" s="157">
        <f t="shared" si="50"/>
        <v>0.35199999999999998</v>
      </c>
      <c r="AT132" s="157">
        <f t="shared" si="51"/>
        <v>0.25600000000000001</v>
      </c>
      <c r="AU132" s="157">
        <v>0.5</v>
      </c>
      <c r="AV132" s="157">
        <f t="shared" si="56"/>
        <v>2.1588701346063697E-2</v>
      </c>
      <c r="AW132" s="157">
        <f t="shared" si="52"/>
        <v>1247.6624999999999</v>
      </c>
      <c r="AX132" s="157">
        <v>310</v>
      </c>
      <c r="AY132" s="157">
        <v>0.16770464654070719</v>
      </c>
      <c r="BA132" s="164">
        <v>46.973199999999999</v>
      </c>
      <c r="BB132" s="164">
        <v>40.556100000000001</v>
      </c>
      <c r="BC132" s="164">
        <v>12.478899999999999</v>
      </c>
      <c r="BD132" s="164">
        <v>3.705E-2</v>
      </c>
      <c r="BE132" s="164">
        <v>0.2422</v>
      </c>
      <c r="BF132" s="164">
        <v>0.15770000000000001</v>
      </c>
      <c r="BG132" s="164">
        <v>0.32815</v>
      </c>
      <c r="BL132" s="164">
        <v>100.77334999999999</v>
      </c>
      <c r="BM132" s="164">
        <v>0.87029554999478198</v>
      </c>
      <c r="GF132">
        <v>803.02709795452404</v>
      </c>
      <c r="GG132">
        <v>1504.44135037664</v>
      </c>
      <c r="GM132">
        <f t="shared" si="57"/>
        <v>0.82319925163704399</v>
      </c>
      <c r="GN132">
        <f t="shared" si="58"/>
        <v>0.82189529053998522</v>
      </c>
      <c r="GO132" s="309">
        <v>2.6386294892346291</v>
      </c>
      <c r="GP132" s="311">
        <v>4.3020946921253883E-2</v>
      </c>
      <c r="GQ132" s="310">
        <f t="shared" si="59"/>
        <v>1.6304277313952367E-2</v>
      </c>
    </row>
    <row r="133" spans="1:199" x14ac:dyDescent="0.35">
      <c r="A133" s="162" t="s">
        <v>746</v>
      </c>
      <c r="B133" s="162" t="s">
        <v>555</v>
      </c>
      <c r="D133" s="154">
        <v>2.5960000000000001</v>
      </c>
      <c r="E133" s="154">
        <v>14.595599999999999</v>
      </c>
      <c r="F133" s="154">
        <v>0.2646</v>
      </c>
      <c r="G133" s="154">
        <v>12.2492</v>
      </c>
      <c r="H133" s="154">
        <v>0.48320000000000002</v>
      </c>
      <c r="I133" s="154">
        <v>2.6454</v>
      </c>
      <c r="J133" s="154">
        <v>51.254800000000003</v>
      </c>
      <c r="K133" s="154">
        <v>6.7022000000000004</v>
      </c>
      <c r="L133" s="154">
        <v>7.4848999999999997</v>
      </c>
      <c r="M133" s="154">
        <v>0.1258</v>
      </c>
      <c r="N133" s="154">
        <v>343.82151599999997</v>
      </c>
      <c r="O133" s="154">
        <v>56</v>
      </c>
      <c r="P133" s="154">
        <v>0.22724336112002599</v>
      </c>
      <c r="Q133" s="154">
        <v>418.65938464238599</v>
      </c>
      <c r="R133" s="154">
        <v>389.97595424422798</v>
      </c>
      <c r="T133" s="155">
        <v>18.940000000000001</v>
      </c>
      <c r="U133" s="155">
        <v>2.1760000000000002</v>
      </c>
      <c r="V133" s="155">
        <v>12.237</v>
      </c>
      <c r="W133" s="155">
        <v>0.222</v>
      </c>
      <c r="X133" s="155">
        <v>10.382</v>
      </c>
      <c r="Y133" s="155">
        <v>0.40500000000000003</v>
      </c>
      <c r="Z133" s="155">
        <v>2.218</v>
      </c>
      <c r="AA133" s="155">
        <v>49.316000000000003</v>
      </c>
      <c r="AB133" s="155">
        <v>11.173</v>
      </c>
      <c r="AC133" s="155">
        <v>11.34</v>
      </c>
      <c r="AD133" s="155">
        <v>0.16900000000000001</v>
      </c>
      <c r="AE133" s="155">
        <f t="shared" si="53"/>
        <v>289.07139398015801</v>
      </c>
      <c r="AF133" s="155">
        <f t="shared" si="54"/>
        <v>47.082562636623507</v>
      </c>
      <c r="AG133" s="155">
        <f t="shared" si="55"/>
        <v>0.84076004708256258</v>
      </c>
      <c r="AI133" s="157" t="str">
        <f t="shared" si="40"/>
        <v>LL7_290_B</v>
      </c>
      <c r="AJ133" s="157">
        <f t="shared" si="41"/>
        <v>49.316000000000003</v>
      </c>
      <c r="AK133" s="157">
        <f t="shared" si="42"/>
        <v>2.218</v>
      </c>
      <c r="AL133" s="157">
        <f t="shared" si="43"/>
        <v>12.237</v>
      </c>
      <c r="AM133" s="157">
        <f t="shared" si="44"/>
        <v>9.6389999999999993</v>
      </c>
      <c r="AN133" s="157">
        <f t="shared" si="45"/>
        <v>1.8899998109999998</v>
      </c>
      <c r="AO133" s="157">
        <f t="shared" si="46"/>
        <v>0.16900000000000001</v>
      </c>
      <c r="AP133" s="157">
        <f t="shared" si="47"/>
        <v>11.173</v>
      </c>
      <c r="AQ133" s="157">
        <f t="shared" si="48"/>
        <v>10.382</v>
      </c>
      <c r="AR133" s="157">
        <f t="shared" si="49"/>
        <v>2.1760000000000002</v>
      </c>
      <c r="AS133" s="157">
        <f t="shared" si="50"/>
        <v>0.40500000000000003</v>
      </c>
      <c r="AT133" s="157">
        <f t="shared" si="51"/>
        <v>0.222</v>
      </c>
      <c r="AU133" s="157">
        <v>0.5</v>
      </c>
      <c r="AV133" s="157">
        <f t="shared" si="56"/>
        <v>3.519920839434891E-2</v>
      </c>
      <c r="AW133" s="157">
        <f t="shared" si="52"/>
        <v>1238.5772999999999</v>
      </c>
      <c r="AX133" s="157">
        <v>490</v>
      </c>
      <c r="AY133" s="157">
        <v>0.11130161861141449</v>
      </c>
      <c r="BA133" s="164">
        <v>46.246099999999998</v>
      </c>
      <c r="BB133" s="164">
        <v>40.040300000000002</v>
      </c>
      <c r="BC133" s="164">
        <v>12.6669</v>
      </c>
      <c r="BD133" s="164">
        <v>4.2450000000000002E-2</v>
      </c>
      <c r="BE133" s="164">
        <v>0.23830000000000001</v>
      </c>
      <c r="BF133" s="164">
        <v>0.16339999999999999</v>
      </c>
      <c r="BG133" s="164">
        <v>0.33115</v>
      </c>
      <c r="BL133" s="164">
        <v>99.7286</v>
      </c>
      <c r="BM133" s="164">
        <v>0.866807480351097</v>
      </c>
      <c r="GF133">
        <v>840.26999642042995</v>
      </c>
      <c r="GG133">
        <v>1471.21680599707</v>
      </c>
      <c r="GM133">
        <f t="shared" si="57"/>
        <v>0.83816225165562919</v>
      </c>
      <c r="GN133">
        <f t="shared" si="58"/>
        <v>0.84076004708256258</v>
      </c>
      <c r="GO133" s="309">
        <v>2.651010663280585</v>
      </c>
      <c r="GP133" s="311">
        <v>4.351338278282213E-2</v>
      </c>
      <c r="GQ133" s="310">
        <f t="shared" si="59"/>
        <v>1.6413884480183487E-2</v>
      </c>
    </row>
    <row r="134" spans="1:199" x14ac:dyDescent="0.35">
      <c r="A134" s="162" t="s">
        <v>747</v>
      </c>
      <c r="B134" s="162" t="s">
        <v>555</v>
      </c>
      <c r="D134" s="154">
        <v>2.7812000000000001</v>
      </c>
      <c r="E134" s="154">
        <v>14.740600000000001</v>
      </c>
      <c r="F134" s="154">
        <v>0.2787</v>
      </c>
      <c r="G134" s="154">
        <v>11.8886</v>
      </c>
      <c r="H134" s="154">
        <v>0.3931</v>
      </c>
      <c r="I134" s="154">
        <v>2.4506000000000001</v>
      </c>
      <c r="J134" s="154">
        <v>52.121200000000002</v>
      </c>
      <c r="K134" s="154">
        <v>6.5317999999999996</v>
      </c>
      <c r="L134" s="154">
        <v>6.5201000000000002</v>
      </c>
      <c r="M134" s="154">
        <v>8.0299999999999996E-2</v>
      </c>
      <c r="N134" s="154">
        <v>722.17532400000005</v>
      </c>
      <c r="O134" s="154">
        <v>78</v>
      </c>
      <c r="P134" s="154">
        <v>0.25021877946718502</v>
      </c>
      <c r="Q134" s="154">
        <v>1011.58991363527</v>
      </c>
      <c r="R134" s="154">
        <v>317.29841166861797</v>
      </c>
      <c r="T134" s="155">
        <v>27.8</v>
      </c>
      <c r="U134" s="155">
        <v>2.1739999999999999</v>
      </c>
      <c r="V134" s="155">
        <v>11.52</v>
      </c>
      <c r="W134" s="155">
        <v>0.218</v>
      </c>
      <c r="X134" s="155">
        <v>9.4369999999999994</v>
      </c>
      <c r="Y134" s="155">
        <v>0.307</v>
      </c>
      <c r="Z134" s="155">
        <v>1.915</v>
      </c>
      <c r="AA134" s="155">
        <v>49.445999999999998</v>
      </c>
      <c r="AB134" s="155">
        <v>13.147</v>
      </c>
      <c r="AC134" s="155">
        <v>11.335000000000001</v>
      </c>
      <c r="AD134" s="155">
        <v>0.13500000000000001</v>
      </c>
      <c r="AE134" s="155">
        <f t="shared" si="53"/>
        <v>565.08241314553993</v>
      </c>
      <c r="AF134" s="155">
        <f t="shared" si="54"/>
        <v>61.032863849765256</v>
      </c>
      <c r="AG134" s="155">
        <f t="shared" si="55"/>
        <v>0.78247261345852892</v>
      </c>
      <c r="AI134" s="157" t="str">
        <f t="shared" si="40"/>
        <v>LL7_111_B</v>
      </c>
      <c r="AJ134" s="157">
        <f t="shared" si="41"/>
        <v>49.445999999999998</v>
      </c>
      <c r="AK134" s="157">
        <f t="shared" si="42"/>
        <v>1.915</v>
      </c>
      <c r="AL134" s="157">
        <f t="shared" si="43"/>
        <v>11.52</v>
      </c>
      <c r="AM134" s="157">
        <f t="shared" si="44"/>
        <v>9.6347500000000004</v>
      </c>
      <c r="AN134" s="157">
        <f t="shared" si="45"/>
        <v>1.8891664777499999</v>
      </c>
      <c r="AO134" s="157">
        <f t="shared" si="46"/>
        <v>0.13500000000000001</v>
      </c>
      <c r="AP134" s="157">
        <f t="shared" si="47"/>
        <v>13.147</v>
      </c>
      <c r="AQ134" s="157">
        <f t="shared" si="48"/>
        <v>9.4369999999999994</v>
      </c>
      <c r="AR134" s="157">
        <f t="shared" si="49"/>
        <v>2.1739999999999999</v>
      </c>
      <c r="AS134" s="157">
        <f t="shared" si="50"/>
        <v>0.307</v>
      </c>
      <c r="AT134" s="157">
        <f t="shared" si="51"/>
        <v>0.218</v>
      </c>
      <c r="AU134" s="157">
        <v>0.5</v>
      </c>
      <c r="AV134" s="157">
        <f t="shared" si="56"/>
        <v>7.9154140347047736E-2</v>
      </c>
      <c r="AW134" s="157">
        <f t="shared" si="52"/>
        <v>1278.2547</v>
      </c>
      <c r="AX134" s="157">
        <v>970</v>
      </c>
      <c r="AY134" s="157">
        <v>6.1740584856558221E-2</v>
      </c>
      <c r="BA134" s="164">
        <v>47.058349999999997</v>
      </c>
      <c r="BB134" s="164">
        <v>40.036949999999997</v>
      </c>
      <c r="BC134" s="164">
        <v>10.9886</v>
      </c>
      <c r="BD134" s="164">
        <v>5.6149999999999999E-2</v>
      </c>
      <c r="BE134" s="164">
        <v>0.2291</v>
      </c>
      <c r="BF134" s="164">
        <v>0.1492</v>
      </c>
      <c r="BG134" s="164">
        <v>0.38834999999999997</v>
      </c>
      <c r="BL134" s="164">
        <v>98.906649999999999</v>
      </c>
      <c r="BM134" s="164">
        <v>0.8841741634493</v>
      </c>
      <c r="BO134" s="166" t="s">
        <v>704</v>
      </c>
      <c r="BP134" s="166">
        <v>50</v>
      </c>
      <c r="BQ134" s="166" t="s">
        <v>453</v>
      </c>
      <c r="BR134" s="166">
        <v>14</v>
      </c>
      <c r="BS134" s="166" t="s">
        <v>748</v>
      </c>
      <c r="BT134" s="166" t="s">
        <v>702</v>
      </c>
      <c r="BU134" s="166">
        <v>3.7725694444444499E-2</v>
      </c>
      <c r="BV134" s="166">
        <v>21.884</v>
      </c>
      <c r="BW134" s="166">
        <v>33</v>
      </c>
      <c r="BX134" s="166" t="s">
        <v>456</v>
      </c>
      <c r="BY134" s="166">
        <v>1</v>
      </c>
      <c r="BZ134" s="166">
        <v>324000</v>
      </c>
      <c r="CA134" s="166">
        <v>11000</v>
      </c>
      <c r="CB134" s="166">
        <v>11.9</v>
      </c>
      <c r="CC134" s="166">
        <v>1</v>
      </c>
      <c r="CD134" s="166">
        <v>4.07</v>
      </c>
      <c r="CE134" s="166">
        <v>0.3</v>
      </c>
      <c r="CF134" s="166">
        <v>1.03</v>
      </c>
      <c r="CG134" s="166">
        <v>0.32</v>
      </c>
      <c r="CH134" s="166">
        <v>2.86</v>
      </c>
      <c r="CI134" s="166">
        <v>0.14000000000000001</v>
      </c>
      <c r="CJ134" s="166">
        <v>3175</v>
      </c>
      <c r="CK134" s="166">
        <v>79</v>
      </c>
      <c r="CL134" s="166">
        <v>25.66</v>
      </c>
      <c r="CM134" s="166">
        <v>0.74</v>
      </c>
      <c r="CN134" s="166">
        <v>14230</v>
      </c>
      <c r="CO134" s="166">
        <v>320</v>
      </c>
      <c r="CP134" s="166">
        <v>258.2</v>
      </c>
      <c r="CQ134" s="166">
        <v>7.3</v>
      </c>
      <c r="CR134" s="166">
        <v>303</v>
      </c>
      <c r="CS134" s="166">
        <v>10</v>
      </c>
      <c r="CT134" s="166">
        <v>844</v>
      </c>
      <c r="CU134" s="166">
        <v>29</v>
      </c>
      <c r="CV134" s="166">
        <v>63900</v>
      </c>
      <c r="CW134" s="166">
        <v>2500</v>
      </c>
      <c r="CX134" s="166">
        <v>33.799999999999997</v>
      </c>
      <c r="CY134" s="166">
        <v>1.8</v>
      </c>
      <c r="CZ134" s="166">
        <v>146.69999999999999</v>
      </c>
      <c r="DA134" s="166">
        <v>7.6</v>
      </c>
      <c r="DB134" s="166">
        <v>56.9</v>
      </c>
      <c r="DC134" s="166">
        <v>3.2</v>
      </c>
      <c r="DD134" s="166">
        <v>70.599999999999994</v>
      </c>
      <c r="DE134" s="166">
        <v>4.0999999999999996</v>
      </c>
      <c r="DF134" s="166">
        <v>22.18</v>
      </c>
      <c r="DG134" s="166">
        <v>0.92</v>
      </c>
      <c r="DH134" s="166">
        <v>1.86</v>
      </c>
      <c r="DI134" s="166">
        <v>0.31</v>
      </c>
      <c r="DJ134" s="166">
        <v>6.48</v>
      </c>
      <c r="DK134" s="166">
        <v>0.34</v>
      </c>
      <c r="DL134" s="166">
        <v>312.39999999999998</v>
      </c>
      <c r="DM134" s="166">
        <v>6.5</v>
      </c>
      <c r="DN134" s="166">
        <v>24.25</v>
      </c>
      <c r="DO134" s="166">
        <v>0.62</v>
      </c>
      <c r="DP134" s="166">
        <v>118.9</v>
      </c>
      <c r="DQ134" s="166">
        <v>3.3</v>
      </c>
      <c r="DR134" s="166">
        <v>9.91</v>
      </c>
      <c r="DS134" s="166">
        <v>0.41</v>
      </c>
      <c r="DT134" s="166">
        <v>0.85</v>
      </c>
      <c r="DU134" s="166">
        <v>0.15</v>
      </c>
      <c r="DX134" s="166">
        <v>7.6999999999999999E-2</v>
      </c>
      <c r="DY134" s="166">
        <v>1.7000000000000001E-2</v>
      </c>
      <c r="DZ134" s="166">
        <v>1.52</v>
      </c>
      <c r="EA134" s="166">
        <v>0.19</v>
      </c>
      <c r="ED134" s="166">
        <v>8.5000000000000006E-2</v>
      </c>
      <c r="EE134" s="166">
        <v>1.4999999999999999E-2</v>
      </c>
      <c r="EF134" s="166">
        <v>81.5</v>
      </c>
      <c r="EG134" s="166">
        <v>3.6</v>
      </c>
      <c r="EH134" s="166">
        <v>9.56</v>
      </c>
      <c r="EI134" s="166">
        <v>0.45</v>
      </c>
      <c r="EJ134" s="166">
        <v>23.69</v>
      </c>
      <c r="EK134" s="166">
        <v>0.93</v>
      </c>
      <c r="EL134" s="166">
        <v>3.5</v>
      </c>
      <c r="EM134" s="166">
        <v>0.2</v>
      </c>
      <c r="EN134" s="166">
        <v>18.07</v>
      </c>
      <c r="EO134" s="166">
        <v>0.76</v>
      </c>
      <c r="EP134" s="166">
        <v>5.19</v>
      </c>
      <c r="EQ134" s="166">
        <v>0.48</v>
      </c>
      <c r="ER134" s="166">
        <v>1.71</v>
      </c>
      <c r="ES134" s="166">
        <v>0.1</v>
      </c>
      <c r="ET134" s="166">
        <v>5.61</v>
      </c>
      <c r="EU134" s="166">
        <v>0.51</v>
      </c>
      <c r="EV134" s="166">
        <v>0.83399999999999996</v>
      </c>
      <c r="EW134" s="166">
        <v>8.5999999999999993E-2</v>
      </c>
      <c r="EX134" s="166">
        <v>5.03</v>
      </c>
      <c r="EY134" s="166">
        <v>0.36</v>
      </c>
      <c r="EZ134" s="166">
        <v>0.91500000000000004</v>
      </c>
      <c r="FA134" s="166">
        <v>7.4999999999999997E-2</v>
      </c>
      <c r="FB134" s="166">
        <v>2.35</v>
      </c>
      <c r="FC134" s="166">
        <v>0.15</v>
      </c>
      <c r="FD134" s="166">
        <v>0.27300000000000002</v>
      </c>
      <c r="FE134" s="166">
        <v>2.7E-2</v>
      </c>
      <c r="FF134" s="166">
        <v>1.98</v>
      </c>
      <c r="FG134" s="166">
        <v>0.21</v>
      </c>
      <c r="FH134" s="166">
        <v>0.29799999999999999</v>
      </c>
      <c r="FI134" s="166">
        <v>4.2000000000000003E-2</v>
      </c>
      <c r="FJ134" s="166">
        <v>3.38</v>
      </c>
      <c r="FK134" s="166">
        <v>0.26</v>
      </c>
      <c r="FL134" s="166">
        <v>0.58499999999999996</v>
      </c>
      <c r="FM134" s="166">
        <v>5.8000000000000003E-2</v>
      </c>
      <c r="FN134" s="166">
        <v>0.122</v>
      </c>
      <c r="FO134" s="166">
        <v>3.7999999999999999E-2</v>
      </c>
      <c r="FP134" s="166">
        <v>0.03</v>
      </c>
      <c r="FQ134" s="166">
        <v>0.01</v>
      </c>
      <c r="FR134" s="166">
        <v>0.81399999999999995</v>
      </c>
      <c r="FS134" s="166">
        <v>7.9000000000000001E-2</v>
      </c>
      <c r="FV134" s="166">
        <v>0.68300000000000005</v>
      </c>
      <c r="FW134" s="166">
        <v>8.2000000000000003E-2</v>
      </c>
      <c r="FX134" s="166">
        <v>0.222</v>
      </c>
      <c r="FY134" s="166">
        <v>3.6999999999999998E-2</v>
      </c>
      <c r="FZ134">
        <v>5.1891410777357698E-2</v>
      </c>
      <c r="GA134">
        <v>8.0372039436472302E-4</v>
      </c>
      <c r="GB134">
        <v>265.22773014035897</v>
      </c>
      <c r="GD134">
        <v>436.034388350749</v>
      </c>
      <c r="GE134">
        <v>100.304305216717</v>
      </c>
      <c r="GF134">
        <v>750.63890747097798</v>
      </c>
      <c r="GG134">
        <v>1583.7168747759299</v>
      </c>
      <c r="GH134">
        <v>5.18</v>
      </c>
      <c r="GI134">
        <v>159</v>
      </c>
      <c r="GM134">
        <f t="shared" si="57"/>
        <v>0.78097176291020098</v>
      </c>
      <c r="GN134">
        <f t="shared" si="58"/>
        <v>0.78247261345852892</v>
      </c>
      <c r="GO134" s="309">
        <v>2.634549808378893</v>
      </c>
      <c r="GP134" s="311">
        <v>4.2756222305028797E-2</v>
      </c>
      <c r="GQ134" s="310">
        <f t="shared" si="59"/>
        <v>1.6229043068021483E-2</v>
      </c>
    </row>
    <row r="135" spans="1:199" x14ac:dyDescent="0.35">
      <c r="A135" s="162" t="s">
        <v>749</v>
      </c>
      <c r="B135" s="162" t="s">
        <v>462</v>
      </c>
      <c r="D135" s="154">
        <v>2.7155</v>
      </c>
      <c r="E135" s="154">
        <v>13.900399999999999</v>
      </c>
      <c r="F135" s="154">
        <v>0.16869999999999999</v>
      </c>
      <c r="G135" s="154">
        <v>10.561</v>
      </c>
      <c r="H135" s="154">
        <v>0.5081</v>
      </c>
      <c r="I135" s="154">
        <v>3.0447000000000002</v>
      </c>
      <c r="J135" s="154">
        <v>49.582500000000003</v>
      </c>
      <c r="K135" s="154">
        <v>5.9863</v>
      </c>
      <c r="L135" s="154">
        <v>10.821199999999999</v>
      </c>
      <c r="M135" s="154">
        <v>0.2026</v>
      </c>
      <c r="N135" s="154">
        <v>1022.456124</v>
      </c>
      <c r="O135" s="154">
        <v>91</v>
      </c>
      <c r="P135" s="154">
        <v>0.28462596492535902</v>
      </c>
      <c r="Q135" s="154">
        <v>1471.9349622130001</v>
      </c>
      <c r="R135" s="154">
        <v>321.012857075189</v>
      </c>
      <c r="T135" s="155">
        <v>4.7699999999999996</v>
      </c>
      <c r="U135" s="155">
        <v>2.6459999999999999</v>
      </c>
      <c r="V135" s="155">
        <v>13.542999999999999</v>
      </c>
      <c r="W135" s="155">
        <v>0.16400000000000001</v>
      </c>
      <c r="X135" s="155">
        <v>10.32</v>
      </c>
      <c r="Y135" s="155">
        <v>0.495</v>
      </c>
      <c r="Z135" s="155">
        <v>2.9660000000000002</v>
      </c>
      <c r="AA135" s="155">
        <v>50.100999999999999</v>
      </c>
      <c r="AB135" s="155">
        <v>7.7539999999999996</v>
      </c>
      <c r="AC135" s="155">
        <v>11.340999999999999</v>
      </c>
      <c r="AD135" s="155">
        <v>0.222</v>
      </c>
      <c r="AE135" s="155">
        <f t="shared" si="53"/>
        <v>975.90543476185928</v>
      </c>
      <c r="AF135" s="155">
        <f t="shared" si="54"/>
        <v>86.856924692182872</v>
      </c>
      <c r="AG135" s="155">
        <f t="shared" si="55"/>
        <v>0.95447169991409753</v>
      </c>
      <c r="AI135" s="157" t="str">
        <f t="shared" si="40"/>
        <v>LL4_13</v>
      </c>
      <c r="AJ135" s="157">
        <f t="shared" si="41"/>
        <v>50.100999999999999</v>
      </c>
      <c r="AK135" s="157">
        <f t="shared" si="42"/>
        <v>2.9660000000000002</v>
      </c>
      <c r="AL135" s="157">
        <f t="shared" si="43"/>
        <v>13.542999999999999</v>
      </c>
      <c r="AM135" s="157">
        <f t="shared" si="44"/>
        <v>9.6398499999999991</v>
      </c>
      <c r="AN135" s="157">
        <f t="shared" si="45"/>
        <v>1.8901664776499998</v>
      </c>
      <c r="AO135" s="157">
        <f t="shared" si="46"/>
        <v>0.222</v>
      </c>
      <c r="AP135" s="157">
        <f t="shared" si="47"/>
        <v>7.7539999999999996</v>
      </c>
      <c r="AQ135" s="157">
        <f t="shared" si="48"/>
        <v>10.32</v>
      </c>
      <c r="AR135" s="157">
        <f t="shared" si="49"/>
        <v>2.6459999999999999</v>
      </c>
      <c r="AS135" s="157">
        <f t="shared" si="50"/>
        <v>0.495</v>
      </c>
      <c r="AT135" s="157">
        <f t="shared" si="51"/>
        <v>0.16400000000000001</v>
      </c>
      <c r="AU135" s="157">
        <v>0.5</v>
      </c>
      <c r="AV135" s="157">
        <f t="shared" si="56"/>
        <v>0.14049202655464352</v>
      </c>
      <c r="AW135" s="157">
        <f t="shared" si="52"/>
        <v>1169.8553999999999</v>
      </c>
      <c r="AX135" s="157">
        <v>2080</v>
      </c>
      <c r="AY135" s="157">
        <v>2.9129877271680302E-2</v>
      </c>
      <c r="BA135" s="164">
        <v>42.571249999999999</v>
      </c>
      <c r="BB135" s="164">
        <v>39.257800000000003</v>
      </c>
      <c r="BC135" s="164">
        <v>17.080749999999998</v>
      </c>
      <c r="BD135" s="164">
        <v>2.9899999999999999E-2</v>
      </c>
      <c r="BE135" s="164">
        <v>0.24475</v>
      </c>
      <c r="BF135" s="164">
        <v>0.22555</v>
      </c>
      <c r="BG135" s="164">
        <v>0.25445000000000001</v>
      </c>
      <c r="BL135" s="164">
        <v>99.664500000000004</v>
      </c>
      <c r="BM135" s="164">
        <v>0.81626784158183896</v>
      </c>
      <c r="BO135" s="166" t="s">
        <v>724</v>
      </c>
      <c r="BP135" s="166">
        <v>25</v>
      </c>
      <c r="BQ135" s="166" t="s">
        <v>453</v>
      </c>
      <c r="BR135" s="166" t="s">
        <v>459</v>
      </c>
      <c r="BS135" s="166" t="s">
        <v>750</v>
      </c>
      <c r="BT135" s="166" t="s">
        <v>702</v>
      </c>
      <c r="BU135" s="166">
        <v>2.4541666666666701E-2</v>
      </c>
      <c r="BV135" s="166">
        <v>16.753</v>
      </c>
      <c r="BW135" s="166">
        <v>32</v>
      </c>
      <c r="BX135" s="166" t="s">
        <v>456</v>
      </c>
      <c r="BY135" s="166">
        <v>1</v>
      </c>
      <c r="BZ135" s="166">
        <v>71800</v>
      </c>
      <c r="CA135" s="166">
        <v>5000</v>
      </c>
      <c r="CB135" s="166">
        <v>10.6</v>
      </c>
      <c r="CC135" s="166">
        <v>1</v>
      </c>
      <c r="CH135" s="166">
        <v>2.38</v>
      </c>
      <c r="CI135" s="166">
        <v>0.2</v>
      </c>
      <c r="CJ135" s="166">
        <v>3930</v>
      </c>
      <c r="CK135" s="166">
        <v>180</v>
      </c>
      <c r="CL135" s="166">
        <v>30.9</v>
      </c>
      <c r="CM135" s="166">
        <v>2.9</v>
      </c>
      <c r="CN135" s="166">
        <v>19000</v>
      </c>
      <c r="CO135" s="166">
        <v>1100</v>
      </c>
      <c r="CP135" s="166">
        <v>369</v>
      </c>
      <c r="CQ135" s="166">
        <v>30</v>
      </c>
      <c r="CR135" s="166">
        <v>240</v>
      </c>
      <c r="CS135" s="166">
        <v>24</v>
      </c>
      <c r="CT135" s="166">
        <v>1200</v>
      </c>
      <c r="CU135" s="166">
        <v>110</v>
      </c>
      <c r="CV135" s="166">
        <v>95700</v>
      </c>
      <c r="CW135" s="166">
        <v>9500</v>
      </c>
      <c r="CZ135" s="166">
        <v>111</v>
      </c>
      <c r="DA135" s="166">
        <v>11</v>
      </c>
      <c r="DB135" s="166">
        <v>109.32203389830499</v>
      </c>
      <c r="DC135" s="166">
        <v>59</v>
      </c>
      <c r="DF135" s="166">
        <v>25.4</v>
      </c>
      <c r="DG135" s="166">
        <v>3.1</v>
      </c>
      <c r="DJ135" s="166">
        <v>9</v>
      </c>
      <c r="DK135" s="166">
        <v>0.9</v>
      </c>
      <c r="DL135" s="166">
        <v>363</v>
      </c>
      <c r="DM135" s="166">
        <v>18</v>
      </c>
      <c r="DN135" s="166">
        <v>24.3</v>
      </c>
      <c r="DO135" s="166">
        <v>2.1</v>
      </c>
      <c r="DP135" s="166">
        <v>136</v>
      </c>
      <c r="DQ135" s="166">
        <v>11</v>
      </c>
      <c r="DR135" s="166">
        <v>12.5</v>
      </c>
      <c r="DS135" s="166">
        <v>1</v>
      </c>
      <c r="DT135" s="166">
        <v>0.82</v>
      </c>
      <c r="DU135" s="166">
        <v>0.33</v>
      </c>
      <c r="DZ135" s="166">
        <v>1.31</v>
      </c>
      <c r="EA135" s="166">
        <v>0.37</v>
      </c>
      <c r="EF135" s="166">
        <v>109</v>
      </c>
      <c r="EG135" s="166">
        <v>12</v>
      </c>
      <c r="EH135" s="166">
        <v>10.3</v>
      </c>
      <c r="EI135" s="166">
        <v>0.87</v>
      </c>
      <c r="EJ135" s="166">
        <v>27.7</v>
      </c>
      <c r="EK135" s="166">
        <v>1.6</v>
      </c>
      <c r="EL135" s="166">
        <v>4.1500000000000004</v>
      </c>
      <c r="EM135" s="166">
        <v>0.46</v>
      </c>
      <c r="EN135" s="166">
        <v>19.5</v>
      </c>
      <c r="EO135" s="166">
        <v>2.1</v>
      </c>
      <c r="EP135" s="166">
        <v>5.19</v>
      </c>
      <c r="EQ135" s="166">
        <v>0.83</v>
      </c>
      <c r="ER135" s="166">
        <v>1.85</v>
      </c>
      <c r="ES135" s="166">
        <v>0.28000000000000003</v>
      </c>
      <c r="ET135" s="166">
        <v>5.75</v>
      </c>
      <c r="EU135" s="166">
        <v>0.87</v>
      </c>
      <c r="EV135" s="166">
        <v>0.76</v>
      </c>
      <c r="EW135" s="166">
        <v>0.12</v>
      </c>
      <c r="EX135" s="166">
        <v>4.6500000000000004</v>
      </c>
      <c r="EY135" s="166">
        <v>0.61</v>
      </c>
      <c r="EZ135" s="166">
        <v>0.91</v>
      </c>
      <c r="FA135" s="166">
        <v>0.12</v>
      </c>
      <c r="FB135" s="166">
        <v>2.31</v>
      </c>
      <c r="FC135" s="166">
        <v>0.34</v>
      </c>
      <c r="FD135" s="166">
        <v>0.36199999999999999</v>
      </c>
      <c r="FE135" s="166">
        <v>6.3E-2</v>
      </c>
      <c r="FF135" s="166">
        <v>1.97</v>
      </c>
      <c r="FG135" s="166">
        <v>0.47</v>
      </c>
      <c r="FH135" s="166">
        <v>0.26600000000000001</v>
      </c>
      <c r="FI135" s="166">
        <v>6.9000000000000006E-2</v>
      </c>
      <c r="FJ135" s="166">
        <v>3.63</v>
      </c>
      <c r="FK135" s="166">
        <v>0.57999999999999996</v>
      </c>
      <c r="FL135" s="166">
        <v>0.78</v>
      </c>
      <c r="FM135" s="166">
        <v>0.14000000000000001</v>
      </c>
      <c r="FN135" s="166">
        <v>0.16</v>
      </c>
      <c r="FO135" s="166">
        <v>7.0000000000000007E-2</v>
      </c>
      <c r="FP135" s="166">
        <v>2.5999999999999999E-2</v>
      </c>
      <c r="FQ135" s="166">
        <v>2.1999999999999999E-2</v>
      </c>
      <c r="FR135" s="166">
        <v>0.83</v>
      </c>
      <c r="FS135" s="166">
        <v>0.17</v>
      </c>
      <c r="FV135" s="166">
        <v>0.76</v>
      </c>
      <c r="FW135" s="166">
        <v>0.13</v>
      </c>
      <c r="FX135" s="166">
        <v>0.28599999999999998</v>
      </c>
      <c r="FY135" s="166">
        <v>7.2999999999999995E-2</v>
      </c>
      <c r="FZ135">
        <v>0.36175910940535</v>
      </c>
      <c r="GA135">
        <v>5.46746275123471E-3</v>
      </c>
      <c r="GB135">
        <v>1804.26270790745</v>
      </c>
      <c r="GD135">
        <v>2966.2078917998501</v>
      </c>
      <c r="GE135">
        <v>682.33935135409104</v>
      </c>
      <c r="GF135">
        <v>1023.05440616688</v>
      </c>
      <c r="GG135">
        <v>1175.3227356351199</v>
      </c>
      <c r="GH135">
        <v>5.7</v>
      </c>
      <c r="GI135">
        <v>181.7</v>
      </c>
      <c r="GM135">
        <f t="shared" si="57"/>
        <v>0.9742176736862822</v>
      </c>
      <c r="GN135">
        <f t="shared" si="58"/>
        <v>0.95447169991409753</v>
      </c>
      <c r="GO135" s="309">
        <v>2.7154896397120769</v>
      </c>
      <c r="GP135" s="311">
        <v>4.2414280757491783E-2</v>
      </c>
      <c r="GQ135" s="310">
        <f t="shared" si="59"/>
        <v>1.561938596163783E-2</v>
      </c>
    </row>
    <row r="136" spans="1:199" x14ac:dyDescent="0.35">
      <c r="A136" s="162" t="s">
        <v>751</v>
      </c>
      <c r="B136" s="162" t="s">
        <v>462</v>
      </c>
      <c r="D136" s="154">
        <v>2.6863000000000001</v>
      </c>
      <c r="E136" s="154">
        <v>13.913500000000001</v>
      </c>
      <c r="F136" s="154">
        <v>0.30059999999999998</v>
      </c>
      <c r="G136" s="154">
        <v>10.492599999999999</v>
      </c>
      <c r="H136" s="154">
        <v>0.35909999999999997</v>
      </c>
      <c r="I136" s="154">
        <v>2.1244999999999998</v>
      </c>
      <c r="J136" s="154">
        <v>51.0379</v>
      </c>
      <c r="K136" s="154">
        <v>5.4886999999999997</v>
      </c>
      <c r="L136" s="154">
        <v>11.401300000000001</v>
      </c>
      <c r="M136" s="154">
        <v>0.14369999999999999</v>
      </c>
      <c r="N136" s="154">
        <v>1080.0099439999999</v>
      </c>
      <c r="O136" s="154">
        <v>116</v>
      </c>
      <c r="P136" s="154">
        <v>0.29032568242263801</v>
      </c>
      <c r="Q136" s="154">
        <v>133.23069159808799</v>
      </c>
      <c r="R136" s="154">
        <v>275.49534801049498</v>
      </c>
      <c r="T136">
        <v>1.39</v>
      </c>
      <c r="U136">
        <v>2.7050000000000001</v>
      </c>
      <c r="V136">
        <v>13.375999999999999</v>
      </c>
      <c r="W136">
        <v>0.30299999999999999</v>
      </c>
      <c r="X136">
        <v>10.564</v>
      </c>
      <c r="Y136">
        <v>0.36199999999999999</v>
      </c>
      <c r="Z136">
        <v>3.536</v>
      </c>
      <c r="AA136">
        <v>51.295000000000002</v>
      </c>
      <c r="AB136">
        <v>5.9779999999999998</v>
      </c>
      <c r="AC136">
        <v>11.371</v>
      </c>
      <c r="AD136">
        <v>0.17699999999999999</v>
      </c>
      <c r="AE136" s="155">
        <f t="shared" si="53"/>
        <v>1065.2036137686162</v>
      </c>
      <c r="AF136" s="155">
        <f t="shared" si="54"/>
        <v>114.40970509912221</v>
      </c>
      <c r="AG136" s="155">
        <f t="shared" si="55"/>
        <v>0.98629056119932934</v>
      </c>
      <c r="AI136" s="157" t="str">
        <f t="shared" si="40"/>
        <v>LL4_39a</v>
      </c>
      <c r="AJ136" s="157">
        <f t="shared" si="41"/>
        <v>51.295000000000002</v>
      </c>
      <c r="AK136" s="157">
        <f t="shared" si="42"/>
        <v>3.536</v>
      </c>
      <c r="AL136" s="157">
        <f t="shared" si="43"/>
        <v>13.375999999999999</v>
      </c>
      <c r="AM136" s="157">
        <f t="shared" si="44"/>
        <v>9.6653500000000001</v>
      </c>
      <c r="AN136" s="157">
        <f t="shared" si="45"/>
        <v>1.8951664771500001</v>
      </c>
      <c r="AO136" s="157">
        <f t="shared" si="46"/>
        <v>0.17699999999999999</v>
      </c>
      <c r="AP136" s="157">
        <f t="shared" si="47"/>
        <v>5.9779999999999998</v>
      </c>
      <c r="AQ136" s="157">
        <f t="shared" si="48"/>
        <v>10.564</v>
      </c>
      <c r="AR136" s="157">
        <f t="shared" si="49"/>
        <v>2.7050000000000001</v>
      </c>
      <c r="AS136" s="157">
        <f t="shared" si="50"/>
        <v>0.36199999999999999</v>
      </c>
      <c r="AT136" s="157">
        <f t="shared" si="51"/>
        <v>0.30299999999999999</v>
      </c>
      <c r="AU136" s="157">
        <v>0.5</v>
      </c>
      <c r="AV136" s="157">
        <f t="shared" si="56"/>
        <v>1.3140417358525298E-2</v>
      </c>
      <c r="AW136" s="157">
        <f t="shared" si="52"/>
        <v>1134.1578</v>
      </c>
      <c r="AX136" s="157">
        <v>240</v>
      </c>
      <c r="AY136" s="157">
        <v>0.19788236156151551</v>
      </c>
      <c r="BA136" s="164">
        <v>40.669800000000002</v>
      </c>
      <c r="BB136" s="164">
        <v>38.522550000000003</v>
      </c>
      <c r="BC136" s="164">
        <v>19.519600000000001</v>
      </c>
      <c r="BD136" s="164">
        <v>4.19E-2</v>
      </c>
      <c r="BE136" s="164">
        <v>0.25919999999999999</v>
      </c>
      <c r="BF136" s="164">
        <v>0.26305000000000001</v>
      </c>
      <c r="BG136" s="164">
        <v>0.1883</v>
      </c>
      <c r="BL136" s="164">
        <v>99.464299999999994</v>
      </c>
      <c r="BM136" s="164">
        <v>0.78786487965986096</v>
      </c>
      <c r="BO136" s="166" t="s">
        <v>724</v>
      </c>
      <c r="BP136" s="166">
        <v>25</v>
      </c>
      <c r="BQ136" s="166" t="s">
        <v>453</v>
      </c>
      <c r="BR136" s="166" t="s">
        <v>459</v>
      </c>
      <c r="BS136" s="166" t="s">
        <v>752</v>
      </c>
      <c r="BT136" s="166" t="s">
        <v>702</v>
      </c>
      <c r="BU136" s="166">
        <v>2.6050925925925901E-2</v>
      </c>
      <c r="BV136" s="166">
        <v>22.317</v>
      </c>
      <c r="BW136" s="166">
        <v>43</v>
      </c>
      <c r="BX136" s="166" t="s">
        <v>456</v>
      </c>
      <c r="BY136" s="166">
        <v>1</v>
      </c>
      <c r="BZ136" s="166">
        <v>67000</v>
      </c>
      <c r="CA136" s="166">
        <v>4200</v>
      </c>
      <c r="CB136" s="166">
        <v>10.5</v>
      </c>
      <c r="CC136" s="166">
        <v>1</v>
      </c>
      <c r="CH136" s="166">
        <v>2.62</v>
      </c>
      <c r="CI136" s="166">
        <v>0.18</v>
      </c>
      <c r="CJ136" s="166">
        <v>3260</v>
      </c>
      <c r="CK136" s="166">
        <v>120</v>
      </c>
      <c r="CL136" s="166">
        <v>28.8</v>
      </c>
      <c r="CM136" s="166">
        <v>1.6</v>
      </c>
      <c r="CN136" s="166">
        <v>12740</v>
      </c>
      <c r="CO136" s="166">
        <v>390</v>
      </c>
      <c r="CP136" s="166">
        <v>334</v>
      </c>
      <c r="CQ136" s="166">
        <v>15</v>
      </c>
      <c r="CR136" s="166">
        <v>180</v>
      </c>
      <c r="CS136" s="166">
        <v>13</v>
      </c>
      <c r="CT136" s="166">
        <v>1285</v>
      </c>
      <c r="CU136" s="166">
        <v>77</v>
      </c>
      <c r="CV136" s="166">
        <v>109100</v>
      </c>
      <c r="CW136" s="166">
        <v>6200</v>
      </c>
      <c r="CZ136" s="166">
        <v>79.099999999999994</v>
      </c>
      <c r="DA136" s="166">
        <v>5.5</v>
      </c>
      <c r="DB136" s="166">
        <v>140.593220338983</v>
      </c>
      <c r="DC136" s="166">
        <v>60</v>
      </c>
      <c r="DF136" s="166">
        <v>24.2</v>
      </c>
      <c r="DG136" s="166">
        <v>1.8</v>
      </c>
      <c r="DH136" s="166">
        <v>2.74</v>
      </c>
      <c r="DI136" s="166">
        <v>0.94</v>
      </c>
      <c r="DJ136" s="166">
        <v>6.55</v>
      </c>
      <c r="DK136" s="166">
        <v>0.62</v>
      </c>
      <c r="DL136" s="166">
        <v>293</v>
      </c>
      <c r="DM136" s="166">
        <v>14</v>
      </c>
      <c r="DN136" s="166">
        <v>23.5</v>
      </c>
      <c r="DO136" s="166">
        <v>1.5</v>
      </c>
      <c r="DP136" s="166">
        <v>115.1</v>
      </c>
      <c r="DQ136" s="166">
        <v>5.6</v>
      </c>
      <c r="DR136" s="166">
        <v>9.99</v>
      </c>
      <c r="DS136" s="166">
        <v>0.57999999999999996</v>
      </c>
      <c r="DT136" s="166">
        <v>0.65</v>
      </c>
      <c r="DU136" s="166">
        <v>0.26</v>
      </c>
      <c r="DZ136" s="166">
        <v>1.61</v>
      </c>
      <c r="EA136" s="166">
        <v>0.33</v>
      </c>
      <c r="EF136" s="166">
        <v>80.099999999999994</v>
      </c>
      <c r="EG136" s="166">
        <v>5.8</v>
      </c>
      <c r="EH136" s="166">
        <v>8.56</v>
      </c>
      <c r="EI136" s="166">
        <v>0.63</v>
      </c>
      <c r="EJ136" s="166">
        <v>21.4</v>
      </c>
      <c r="EK136" s="166">
        <v>1.4</v>
      </c>
      <c r="EL136" s="166">
        <v>3.24</v>
      </c>
      <c r="EM136" s="166">
        <v>0.22</v>
      </c>
      <c r="EN136" s="166">
        <v>16.100000000000001</v>
      </c>
      <c r="EO136" s="166">
        <v>1.2</v>
      </c>
      <c r="EP136" s="166">
        <v>5.66</v>
      </c>
      <c r="EQ136" s="166">
        <v>0.9</v>
      </c>
      <c r="ER136" s="166">
        <v>1.71</v>
      </c>
      <c r="ES136" s="166">
        <v>0.25</v>
      </c>
      <c r="ET136" s="166">
        <v>5.41</v>
      </c>
      <c r="EU136" s="166">
        <v>0.54</v>
      </c>
      <c r="EV136" s="166">
        <v>0.89</v>
      </c>
      <c r="EW136" s="166">
        <v>0.13</v>
      </c>
      <c r="EX136" s="166">
        <v>4.3099999999999996</v>
      </c>
      <c r="EY136" s="166">
        <v>0.51</v>
      </c>
      <c r="EZ136" s="166">
        <v>0.93</v>
      </c>
      <c r="FA136" s="166">
        <v>0.11</v>
      </c>
      <c r="FB136" s="166">
        <v>2.38</v>
      </c>
      <c r="FC136" s="166">
        <v>0.35</v>
      </c>
      <c r="FD136" s="166">
        <v>0.311</v>
      </c>
      <c r="FE136" s="166">
        <v>5.6000000000000001E-2</v>
      </c>
      <c r="FF136" s="166">
        <v>2.0099999999999998</v>
      </c>
      <c r="FG136" s="166">
        <v>0.38</v>
      </c>
      <c r="FH136" s="166">
        <v>0.24399999999999999</v>
      </c>
      <c r="FI136" s="166">
        <v>5.1999999999999998E-2</v>
      </c>
      <c r="FJ136" s="166">
        <v>2.86</v>
      </c>
      <c r="FK136" s="166">
        <v>0.48</v>
      </c>
      <c r="FL136" s="166">
        <v>0.54500000000000004</v>
      </c>
      <c r="FM136" s="166">
        <v>8.4000000000000005E-2</v>
      </c>
      <c r="FN136" s="166">
        <v>0.16500000000000001</v>
      </c>
      <c r="FO136" s="166">
        <v>5.8999999999999997E-2</v>
      </c>
      <c r="FP136" s="166">
        <v>1.4999999999999999E-2</v>
      </c>
      <c r="FQ136" s="166">
        <v>0.01</v>
      </c>
      <c r="FR136" s="166">
        <v>0.77</v>
      </c>
      <c r="FS136" s="166">
        <v>0.14000000000000001</v>
      </c>
      <c r="FV136" s="166">
        <v>0.52300000000000002</v>
      </c>
      <c r="FW136" s="166">
        <v>9.8000000000000004E-2</v>
      </c>
      <c r="FX136" s="166">
        <v>0.21</v>
      </c>
      <c r="FY136" s="166">
        <v>5.6000000000000001E-2</v>
      </c>
      <c r="GF136">
        <v>982.35181350235905</v>
      </c>
      <c r="GG136">
        <v>1069.43128218981</v>
      </c>
      <c r="GH136">
        <v>5.09</v>
      </c>
      <c r="GI136">
        <v>192.8</v>
      </c>
      <c r="GM136">
        <f t="shared" si="57"/>
        <v>1.0080757449178501</v>
      </c>
      <c r="GN136">
        <f t="shared" si="58"/>
        <v>0.98629056119932934</v>
      </c>
      <c r="GO136" s="309">
        <v>2.681644419558797</v>
      </c>
      <c r="GP136" s="311">
        <v>4.0904114311806072E-2</v>
      </c>
      <c r="GQ136" s="310">
        <f t="shared" si="59"/>
        <v>1.5253369914918066E-2</v>
      </c>
    </row>
    <row r="137" spans="1:199" x14ac:dyDescent="0.35">
      <c r="A137" s="162" t="s">
        <v>753</v>
      </c>
      <c r="B137" s="162" t="s">
        <v>462</v>
      </c>
      <c r="D137" s="154">
        <v>2.8468</v>
      </c>
      <c r="E137" s="154">
        <v>14.848000000000001</v>
      </c>
      <c r="F137" s="154">
        <v>0.28589999999999999</v>
      </c>
      <c r="G137" s="154">
        <v>12.113099999999999</v>
      </c>
      <c r="H137" s="154">
        <v>0.42280000000000001</v>
      </c>
      <c r="I137" s="154">
        <v>2.4975000000000001</v>
      </c>
      <c r="J137" s="154">
        <v>51.974800000000002</v>
      </c>
      <c r="K137" s="154">
        <v>6.2344999999999997</v>
      </c>
      <c r="L137" s="154">
        <v>5.9911000000000003</v>
      </c>
      <c r="M137" s="154">
        <v>0.14799999999999999</v>
      </c>
      <c r="N137" s="154">
        <v>748.70012799999995</v>
      </c>
      <c r="O137" s="154">
        <v>84</v>
      </c>
      <c r="P137" s="154">
        <v>0.29095170712266499</v>
      </c>
      <c r="Q137" s="154">
        <v>40.159445957648302</v>
      </c>
      <c r="R137" s="154">
        <v>390.91204074233798</v>
      </c>
      <c r="T137" s="155">
        <v>30.45</v>
      </c>
      <c r="U137" s="155">
        <v>2.1829999999999998</v>
      </c>
      <c r="V137" s="155">
        <v>11.388</v>
      </c>
      <c r="W137" s="155">
        <v>0.219</v>
      </c>
      <c r="X137" s="155">
        <v>9.4450000000000003</v>
      </c>
      <c r="Y137" s="155">
        <v>0.32400000000000001</v>
      </c>
      <c r="Z137" s="155">
        <v>1.915</v>
      </c>
      <c r="AA137" s="155">
        <v>49.213999999999999</v>
      </c>
      <c r="AB137" s="155">
        <v>13.393000000000001</v>
      </c>
      <c r="AC137" s="155">
        <v>11.334</v>
      </c>
      <c r="AD137" s="155">
        <v>0.189</v>
      </c>
      <c r="AE137" s="155">
        <f t="shared" si="53"/>
        <v>573.93647221157528</v>
      </c>
      <c r="AF137" s="155">
        <f t="shared" si="54"/>
        <v>64.392487543119969</v>
      </c>
      <c r="AG137" s="155">
        <f t="shared" si="55"/>
        <v>0.76657723265619016</v>
      </c>
      <c r="AI137" s="157" t="str">
        <f t="shared" si="40"/>
        <v>LL4_18a</v>
      </c>
      <c r="AJ137" s="157">
        <f t="shared" si="41"/>
        <v>49.213999999999999</v>
      </c>
      <c r="AK137" s="157">
        <f t="shared" si="42"/>
        <v>1.915</v>
      </c>
      <c r="AL137" s="157">
        <f t="shared" si="43"/>
        <v>11.388</v>
      </c>
      <c r="AM137" s="157">
        <f t="shared" si="44"/>
        <v>9.6338999999999988</v>
      </c>
      <c r="AN137" s="157">
        <f t="shared" si="45"/>
        <v>1.8889998110999999</v>
      </c>
      <c r="AO137" s="157">
        <f t="shared" si="46"/>
        <v>0.189</v>
      </c>
      <c r="AP137" s="157">
        <f t="shared" si="47"/>
        <v>13.393000000000001</v>
      </c>
      <c r="AQ137" s="157">
        <f t="shared" si="48"/>
        <v>9.4450000000000003</v>
      </c>
      <c r="AR137" s="157">
        <f t="shared" si="49"/>
        <v>2.1829999999999998</v>
      </c>
      <c r="AS137" s="157">
        <f t="shared" si="50"/>
        <v>0.32400000000000001</v>
      </c>
      <c r="AT137" s="157">
        <f t="shared" si="51"/>
        <v>0.219</v>
      </c>
      <c r="AU137" s="157">
        <v>0.5</v>
      </c>
      <c r="AV137" s="157">
        <f t="shared" si="56"/>
        <v>3.0785316947219859E-3</v>
      </c>
      <c r="AW137" s="157">
        <f t="shared" si="52"/>
        <v>1283.1993</v>
      </c>
      <c r="AX137" s="157">
        <v>80</v>
      </c>
      <c r="AY137" s="157">
        <v>0.61037301682153944</v>
      </c>
      <c r="BA137" s="164">
        <v>47.310549999999999</v>
      </c>
      <c r="BB137" s="164">
        <v>40.192549999999997</v>
      </c>
      <c r="BC137" s="164">
        <v>10.78145</v>
      </c>
      <c r="BD137" s="164">
        <v>4.8349999999999997E-2</v>
      </c>
      <c r="BE137" s="164">
        <v>0.22564999999999999</v>
      </c>
      <c r="BF137" s="164">
        <v>0.13134999999999999</v>
      </c>
      <c r="BG137" s="164">
        <v>0.40244999999999997</v>
      </c>
      <c r="BL137" s="164">
        <v>99.092399999999998</v>
      </c>
      <c r="BM137" s="164">
        <v>0.88664726319245302</v>
      </c>
      <c r="BO137" s="166" t="s">
        <v>724</v>
      </c>
      <c r="BP137" s="166">
        <v>25</v>
      </c>
      <c r="BQ137" s="166" t="s">
        <v>453</v>
      </c>
      <c r="BR137" s="166" t="s">
        <v>459</v>
      </c>
      <c r="BS137" s="166" t="s">
        <v>754</v>
      </c>
      <c r="BT137" s="166" t="s">
        <v>702</v>
      </c>
      <c r="BU137" s="166">
        <v>3.9512731481481503E-2</v>
      </c>
      <c r="BV137" s="166">
        <v>25.018999999999998</v>
      </c>
      <c r="BW137" s="166">
        <v>47</v>
      </c>
      <c r="BX137" s="166" t="s">
        <v>456</v>
      </c>
      <c r="BY137" s="166">
        <v>1</v>
      </c>
      <c r="BZ137" s="166">
        <v>75000</v>
      </c>
      <c r="CA137" s="166">
        <v>4500</v>
      </c>
      <c r="CB137" s="166">
        <v>12.1</v>
      </c>
      <c r="CC137" s="166">
        <v>1</v>
      </c>
      <c r="CH137" s="166">
        <v>2.89</v>
      </c>
      <c r="CI137" s="166">
        <v>0.19</v>
      </c>
      <c r="CJ137" s="166">
        <v>3500</v>
      </c>
      <c r="CK137" s="166">
        <v>130</v>
      </c>
      <c r="CL137" s="166">
        <v>26.9</v>
      </c>
      <c r="CM137" s="166">
        <v>1.6</v>
      </c>
      <c r="CN137" s="166">
        <v>15580</v>
      </c>
      <c r="CO137" s="166">
        <v>740</v>
      </c>
      <c r="CP137" s="166">
        <v>293</v>
      </c>
      <c r="CQ137" s="166">
        <v>15</v>
      </c>
      <c r="CR137" s="166">
        <v>315</v>
      </c>
      <c r="CS137" s="166">
        <v>21</v>
      </c>
      <c r="CT137" s="166">
        <v>782</v>
      </c>
      <c r="CU137" s="166">
        <v>49</v>
      </c>
      <c r="CV137" s="166">
        <v>62500</v>
      </c>
      <c r="CW137" s="166">
        <v>4000</v>
      </c>
      <c r="CZ137" s="166">
        <v>145</v>
      </c>
      <c r="DA137" s="166">
        <v>10</v>
      </c>
      <c r="DB137" s="166">
        <v>58.644067796610202</v>
      </c>
      <c r="DC137" s="166">
        <v>41</v>
      </c>
      <c r="DF137" s="166">
        <v>26.2</v>
      </c>
      <c r="DG137" s="166">
        <v>1.7</v>
      </c>
      <c r="DH137" s="166">
        <v>2.5299999999999998</v>
      </c>
      <c r="DI137" s="166">
        <v>0.8</v>
      </c>
      <c r="DJ137" s="166">
        <v>7.31</v>
      </c>
      <c r="DK137" s="166">
        <v>0.6</v>
      </c>
      <c r="DL137" s="166">
        <v>319</v>
      </c>
      <c r="DM137" s="166">
        <v>12</v>
      </c>
      <c r="DN137" s="166">
        <v>24.6</v>
      </c>
      <c r="DO137" s="166">
        <v>1.5</v>
      </c>
      <c r="DP137" s="166">
        <v>123.2</v>
      </c>
      <c r="DQ137" s="166">
        <v>5.6</v>
      </c>
      <c r="DR137" s="166">
        <v>11.11</v>
      </c>
      <c r="DS137" s="166">
        <v>0.61</v>
      </c>
      <c r="DT137" s="166">
        <v>0.63</v>
      </c>
      <c r="DU137" s="166">
        <v>0.21</v>
      </c>
      <c r="DZ137" s="166">
        <v>1.78</v>
      </c>
      <c r="EA137" s="166">
        <v>0.32</v>
      </c>
      <c r="EF137" s="166">
        <v>86.6</v>
      </c>
      <c r="EG137" s="166">
        <v>6.2</v>
      </c>
      <c r="EH137" s="166">
        <v>10.29</v>
      </c>
      <c r="EI137" s="166">
        <v>0.51</v>
      </c>
      <c r="EJ137" s="166">
        <v>24.3</v>
      </c>
      <c r="EK137" s="166">
        <v>0.97</v>
      </c>
      <c r="EL137" s="166">
        <v>3.78</v>
      </c>
      <c r="EM137" s="166">
        <v>0.2</v>
      </c>
      <c r="EN137" s="166">
        <v>18.399999999999999</v>
      </c>
      <c r="EO137" s="166">
        <v>1.5</v>
      </c>
      <c r="EP137" s="166">
        <v>5.0999999999999996</v>
      </c>
      <c r="EQ137" s="166">
        <v>0.66</v>
      </c>
      <c r="ER137" s="166">
        <v>1.78</v>
      </c>
      <c r="ES137" s="166">
        <v>0.22</v>
      </c>
      <c r="ET137" s="166">
        <v>6</v>
      </c>
      <c r="EU137" s="166">
        <v>0.9</v>
      </c>
      <c r="EV137" s="166">
        <v>0.99</v>
      </c>
      <c r="EW137" s="166">
        <v>0.13</v>
      </c>
      <c r="EX137" s="166">
        <v>4.7699999999999996</v>
      </c>
      <c r="EY137" s="166">
        <v>0.51</v>
      </c>
      <c r="EZ137" s="166">
        <v>1.01</v>
      </c>
      <c r="FA137" s="166">
        <v>0.11</v>
      </c>
      <c r="FB137" s="166">
        <v>2.4900000000000002</v>
      </c>
      <c r="FC137" s="166">
        <v>0.34</v>
      </c>
      <c r="FD137" s="166">
        <v>0.33700000000000002</v>
      </c>
      <c r="FE137" s="166">
        <v>6.5000000000000002E-2</v>
      </c>
      <c r="FF137" s="166">
        <v>2.09</v>
      </c>
      <c r="FG137" s="166">
        <v>0.35</v>
      </c>
      <c r="FH137" s="166">
        <v>0.29699999999999999</v>
      </c>
      <c r="FI137" s="166">
        <v>5.7000000000000002E-2</v>
      </c>
      <c r="FJ137" s="166">
        <v>3.22</v>
      </c>
      <c r="FK137" s="166">
        <v>0.35</v>
      </c>
      <c r="FL137" s="166">
        <v>0.58099999999999996</v>
      </c>
      <c r="FM137" s="166">
        <v>8.5000000000000006E-2</v>
      </c>
      <c r="FN137" s="166">
        <v>0.127</v>
      </c>
      <c r="FO137" s="166">
        <v>5.8000000000000003E-2</v>
      </c>
      <c r="FR137" s="166">
        <v>0.88</v>
      </c>
      <c r="FS137" s="166">
        <v>0.14000000000000001</v>
      </c>
      <c r="FV137" s="166">
        <v>0.8</v>
      </c>
      <c r="FW137" s="166">
        <v>0.13</v>
      </c>
      <c r="FX137" s="166">
        <v>0.27500000000000002</v>
      </c>
      <c r="FY137" s="166">
        <v>6.5000000000000002E-2</v>
      </c>
      <c r="GF137">
        <v>732.00854001414802</v>
      </c>
      <c r="GG137">
        <v>1626.14619310331</v>
      </c>
      <c r="GH137">
        <v>4.72</v>
      </c>
      <c r="GI137">
        <v>149.80000000000001</v>
      </c>
      <c r="GM137">
        <f t="shared" si="57"/>
        <v>0.76631977294228948</v>
      </c>
      <c r="GN137">
        <f t="shared" si="58"/>
        <v>0.76657723265619016</v>
      </c>
      <c r="GO137" s="309">
        <v>2.611615445320052</v>
      </c>
      <c r="GP137" s="311">
        <v>4.2493812466518621E-2</v>
      </c>
      <c r="GQ137" s="310">
        <f t="shared" si="59"/>
        <v>1.6271083303120468E-2</v>
      </c>
    </row>
    <row r="138" spans="1:199" x14ac:dyDescent="0.35">
      <c r="A138" s="162" t="s">
        <v>755</v>
      </c>
      <c r="B138" s="162" t="s">
        <v>555</v>
      </c>
      <c r="D138" s="154">
        <v>2.6423999999999999</v>
      </c>
      <c r="E138" s="154">
        <v>14.275399999999999</v>
      </c>
      <c r="F138" s="154">
        <v>0.32550000000000001</v>
      </c>
      <c r="G138" s="154">
        <v>12.229799999999999</v>
      </c>
      <c r="H138" s="154">
        <v>0.59109999999999996</v>
      </c>
      <c r="I138" s="154">
        <v>2.9973999999999998</v>
      </c>
      <c r="J138" s="154">
        <v>51.629199999999997</v>
      </c>
      <c r="K138" s="154">
        <v>6.2881</v>
      </c>
      <c r="L138" s="154">
        <v>7.1586999999999996</v>
      </c>
      <c r="M138" s="154">
        <v>0.1429</v>
      </c>
      <c r="N138" s="154">
        <v>655.11261200000001</v>
      </c>
      <c r="O138" s="154">
        <v>149</v>
      </c>
      <c r="P138" s="154">
        <v>0.191784442522621</v>
      </c>
      <c r="Q138" s="154">
        <v>748.89742495132703</v>
      </c>
      <c r="R138" s="154">
        <v>397.291338495025</v>
      </c>
      <c r="T138" s="155">
        <v>21.7</v>
      </c>
      <c r="U138" s="155">
        <v>2.1659999999999999</v>
      </c>
      <c r="V138" s="155">
        <v>11.701000000000001</v>
      </c>
      <c r="W138" s="155">
        <v>0.26700000000000002</v>
      </c>
      <c r="X138" s="155">
        <v>10.148999999999999</v>
      </c>
      <c r="Y138" s="155">
        <v>0.48399999999999999</v>
      </c>
      <c r="Z138" s="155">
        <v>2.4569999999999999</v>
      </c>
      <c r="AA138" s="155">
        <v>49.427999999999997</v>
      </c>
      <c r="AB138" s="155">
        <v>11.497999999999999</v>
      </c>
      <c r="AC138" s="155">
        <v>11.334</v>
      </c>
      <c r="AD138" s="155">
        <v>0.186</v>
      </c>
      <c r="AE138" s="155">
        <f t="shared" si="53"/>
        <v>538.30124239934264</v>
      </c>
      <c r="AF138" s="155">
        <f t="shared" si="54"/>
        <v>122.43221035332785</v>
      </c>
      <c r="AG138" s="155">
        <f t="shared" si="55"/>
        <v>0.82169268693508624</v>
      </c>
      <c r="AI138" s="157" t="str">
        <f t="shared" si="40"/>
        <v>LL7_116</v>
      </c>
      <c r="AJ138" s="157">
        <f t="shared" si="41"/>
        <v>49.427999999999997</v>
      </c>
      <c r="AK138" s="157">
        <f t="shared" si="42"/>
        <v>2.4569999999999999</v>
      </c>
      <c r="AL138" s="157">
        <f t="shared" si="43"/>
        <v>11.701000000000001</v>
      </c>
      <c r="AM138" s="157">
        <f t="shared" si="44"/>
        <v>9.6338999999999988</v>
      </c>
      <c r="AN138" s="157">
        <f t="shared" si="45"/>
        <v>1.8889998110999999</v>
      </c>
      <c r="AO138" s="157">
        <f t="shared" si="46"/>
        <v>0.186</v>
      </c>
      <c r="AP138" s="157">
        <f t="shared" si="47"/>
        <v>11.497999999999999</v>
      </c>
      <c r="AQ138" s="157">
        <f t="shared" si="48"/>
        <v>10.148999999999999</v>
      </c>
      <c r="AR138" s="157">
        <f t="shared" si="49"/>
        <v>2.1659999999999999</v>
      </c>
      <c r="AS138" s="157">
        <f t="shared" si="50"/>
        <v>0.48399999999999999</v>
      </c>
      <c r="AT138" s="157">
        <f t="shared" si="51"/>
        <v>0.26700000000000002</v>
      </c>
      <c r="AU138" s="157">
        <v>0.5</v>
      </c>
      <c r="AV138" s="157">
        <f t="shared" si="56"/>
        <v>6.1536353734702301E-2</v>
      </c>
      <c r="AW138" s="157">
        <f t="shared" si="52"/>
        <v>1245.1098</v>
      </c>
      <c r="AX138" s="157">
        <v>790</v>
      </c>
      <c r="AY138" s="157">
        <v>7.3728900636382586E-2</v>
      </c>
      <c r="BA138" s="164">
        <v>46.31765</v>
      </c>
      <c r="BB138" s="164">
        <v>39.876100000000001</v>
      </c>
      <c r="BC138" s="164">
        <v>12.2913</v>
      </c>
      <c r="BD138" s="164">
        <v>4.9450000000000001E-2</v>
      </c>
      <c r="BE138" s="164">
        <v>0.22450000000000001</v>
      </c>
      <c r="BF138" s="164">
        <v>0.15379999999999999</v>
      </c>
      <c r="BG138" s="164">
        <v>0.37714999999999999</v>
      </c>
      <c r="BL138" s="164">
        <v>99.289950000000005</v>
      </c>
      <c r="BM138" s="164">
        <v>0.87041892373569896</v>
      </c>
      <c r="GF138">
        <v>810.73825548902198</v>
      </c>
      <c r="GG138">
        <v>1512.1747230485701</v>
      </c>
      <c r="GM138">
        <f t="shared" si="57"/>
        <v>0.81881238369142284</v>
      </c>
      <c r="GN138">
        <f t="shared" si="58"/>
        <v>0.82169268693508624</v>
      </c>
      <c r="GO138" s="309">
        <v>2.649992993361229</v>
      </c>
      <c r="GP138" s="311">
        <v>4.2389651760567942E-2</v>
      </c>
      <c r="GQ138" s="310">
        <f t="shared" si="59"/>
        <v>1.5996137298008951E-2</v>
      </c>
    </row>
    <row r="139" spans="1:199" s="155" customFormat="1" x14ac:dyDescent="0.35">
      <c r="A139" s="162" t="s">
        <v>756</v>
      </c>
      <c r="B139" s="162" t="s">
        <v>607</v>
      </c>
      <c r="C139" s="163"/>
      <c r="D139" s="154">
        <v>3.0362</v>
      </c>
      <c r="E139" s="154">
        <v>13.9053</v>
      </c>
      <c r="F139" s="154">
        <v>0.36680000000000001</v>
      </c>
      <c r="G139" s="154">
        <v>9.4700000000000006</v>
      </c>
      <c r="H139" s="154">
        <v>0.78290000000000004</v>
      </c>
      <c r="I139" s="154">
        <v>3.3984000000000001</v>
      </c>
      <c r="J139" s="154">
        <v>52.249600000000001</v>
      </c>
      <c r="K139" s="154">
        <v>4.8116000000000003</v>
      </c>
      <c r="L139" s="154">
        <v>9.9291</v>
      </c>
      <c r="M139" s="154">
        <v>0.15029999999999999</v>
      </c>
      <c r="N139" s="154">
        <v>1509.411488</v>
      </c>
      <c r="O139" s="154">
        <v>162</v>
      </c>
      <c r="P139" s="154">
        <v>0.77762526898755202</v>
      </c>
      <c r="Q139" s="154">
        <v>194.556267228455</v>
      </c>
      <c r="R139" s="154">
        <v>458.06102917570701</v>
      </c>
      <c r="S139" s="163"/>
      <c r="T139">
        <v>6.01</v>
      </c>
      <c r="U139">
        <v>2.903</v>
      </c>
      <c r="V139">
        <v>13.345000000000001</v>
      </c>
      <c r="W139">
        <v>0.35099999999999998</v>
      </c>
      <c r="X139">
        <v>9.0559999999999992</v>
      </c>
      <c r="Y139">
        <v>0.749</v>
      </c>
      <c r="Z139">
        <v>3.56</v>
      </c>
      <c r="AA139">
        <v>51.34</v>
      </c>
      <c r="AB139">
        <v>5.9779999999999998</v>
      </c>
      <c r="AC139">
        <v>11.433</v>
      </c>
      <c r="AD139">
        <v>0.216</v>
      </c>
      <c r="AE139" s="155">
        <f t="shared" si="53"/>
        <v>1423.8387774738233</v>
      </c>
      <c r="AF139" s="155">
        <f t="shared" si="54"/>
        <v>152.81577209697198</v>
      </c>
      <c r="AG139" s="155">
        <f t="shared" si="55"/>
        <v>0.94330723516649373</v>
      </c>
      <c r="AH139" s="163"/>
      <c r="AI139" s="157" t="str">
        <f t="shared" si="40"/>
        <v>LL11_501_b</v>
      </c>
      <c r="AJ139" s="157">
        <f t="shared" si="41"/>
        <v>51.34</v>
      </c>
      <c r="AK139" s="157">
        <f t="shared" si="42"/>
        <v>3.56</v>
      </c>
      <c r="AL139" s="157">
        <f t="shared" si="43"/>
        <v>13.345000000000001</v>
      </c>
      <c r="AM139" s="157">
        <f t="shared" si="44"/>
        <v>9.7180499999999999</v>
      </c>
      <c r="AN139" s="157">
        <f t="shared" si="45"/>
        <v>1.90549980945</v>
      </c>
      <c r="AO139" s="157">
        <f t="shared" si="46"/>
        <v>0.216</v>
      </c>
      <c r="AP139" s="157">
        <f t="shared" si="47"/>
        <v>5.9779999999999998</v>
      </c>
      <c r="AQ139" s="157">
        <f t="shared" si="48"/>
        <v>9.0559999999999992</v>
      </c>
      <c r="AR139" s="157">
        <f t="shared" si="49"/>
        <v>2.903</v>
      </c>
      <c r="AS139" s="157">
        <f t="shared" si="50"/>
        <v>0.749</v>
      </c>
      <c r="AT139" s="157">
        <f t="shared" si="51"/>
        <v>0.35099999999999998</v>
      </c>
      <c r="AU139" s="157">
        <v>0.73353954248424869</v>
      </c>
      <c r="AV139" s="157">
        <f t="shared" si="56"/>
        <v>1.8352633452358741E-2</v>
      </c>
      <c r="AW139" s="157">
        <f t="shared" si="52"/>
        <v>1134.1578</v>
      </c>
      <c r="AX139" s="157">
        <v>340</v>
      </c>
      <c r="AY139" s="157">
        <v>0.28298579306868232</v>
      </c>
      <c r="AZ139" s="163"/>
      <c r="BA139" s="164">
        <v>41.315750000000001</v>
      </c>
      <c r="BB139" s="164">
        <v>39.445300000000003</v>
      </c>
      <c r="BC139" s="164">
        <v>19.414300000000001</v>
      </c>
      <c r="BD139" s="164">
        <v>3.2250000000000001E-2</v>
      </c>
      <c r="BE139" s="164">
        <v>0.22889999999999999</v>
      </c>
      <c r="BF139" s="164">
        <v>0.2492</v>
      </c>
      <c r="BG139" s="164">
        <v>0.27915000000000001</v>
      </c>
      <c r="BH139" s="164"/>
      <c r="BI139" s="164"/>
      <c r="BJ139" s="164"/>
      <c r="BK139" s="164"/>
      <c r="BL139" s="164">
        <v>100.9648</v>
      </c>
      <c r="BM139" s="164">
        <v>0.79138107167156102</v>
      </c>
      <c r="BN139" s="163"/>
      <c r="BO139" s="166" t="s">
        <v>757</v>
      </c>
      <c r="BP139" s="166">
        <v>25</v>
      </c>
      <c r="BQ139" s="166" t="s">
        <v>453</v>
      </c>
      <c r="BR139" s="166" t="s">
        <v>480</v>
      </c>
      <c r="BS139" s="166" t="s">
        <v>758</v>
      </c>
      <c r="BT139" s="166" t="s">
        <v>702</v>
      </c>
      <c r="BU139" s="166">
        <v>1.32361111111111E-2</v>
      </c>
      <c r="BV139" s="166">
        <v>8.4222999999999999</v>
      </c>
      <c r="BW139" s="166">
        <v>29</v>
      </c>
      <c r="BX139" s="166" t="s">
        <v>456</v>
      </c>
      <c r="BY139" s="166">
        <v>1</v>
      </c>
      <c r="BZ139" s="166">
        <v>40100</v>
      </c>
      <c r="CA139" s="166">
        <v>2700</v>
      </c>
      <c r="CB139" s="166">
        <v>9.5</v>
      </c>
      <c r="CC139" s="166">
        <v>1</v>
      </c>
      <c r="CD139" s="166"/>
      <c r="CE139" s="166"/>
      <c r="CF139" s="166"/>
      <c r="CG139" s="166"/>
      <c r="CH139" s="166"/>
      <c r="CI139" s="166"/>
      <c r="CJ139" s="166"/>
      <c r="CK139" s="166"/>
      <c r="CL139" s="166"/>
      <c r="CM139" s="166"/>
      <c r="CN139" s="166"/>
      <c r="CO139" s="166"/>
      <c r="CP139" s="166"/>
      <c r="CQ139" s="166"/>
      <c r="CR139" s="166"/>
      <c r="CS139" s="166"/>
      <c r="CT139" s="166"/>
      <c r="CU139" s="166"/>
      <c r="CV139" s="166"/>
      <c r="CW139" s="166"/>
      <c r="CX139" s="166"/>
      <c r="CY139" s="166"/>
      <c r="CZ139" s="166">
        <v>76.900000000000006</v>
      </c>
      <c r="DA139" s="166">
        <v>7.8</v>
      </c>
      <c r="DB139" s="166">
        <v>104.761904761905</v>
      </c>
      <c r="DC139" s="166">
        <v>9.5238095238095202</v>
      </c>
      <c r="DD139" s="166"/>
      <c r="DE139" s="166"/>
      <c r="DF139" s="166"/>
      <c r="DG139" s="166"/>
      <c r="DH139" s="166"/>
      <c r="DI139" s="166"/>
      <c r="DJ139" s="166">
        <v>14.7</v>
      </c>
      <c r="DK139" s="166">
        <v>1.5</v>
      </c>
      <c r="DL139" s="166">
        <v>379</v>
      </c>
      <c r="DM139" s="166">
        <v>37</v>
      </c>
      <c r="DN139" s="166">
        <v>29.8</v>
      </c>
      <c r="DO139" s="166">
        <v>2.6</v>
      </c>
      <c r="DP139" s="166">
        <v>197</v>
      </c>
      <c r="DQ139" s="166">
        <v>17</v>
      </c>
      <c r="DR139" s="166">
        <v>15.9</v>
      </c>
      <c r="DS139" s="166">
        <v>1.7</v>
      </c>
      <c r="DT139" s="166"/>
      <c r="DU139" s="166"/>
      <c r="DV139" s="166"/>
      <c r="DW139" s="166"/>
      <c r="DX139" s="166"/>
      <c r="DY139" s="166"/>
      <c r="DZ139" s="166"/>
      <c r="EA139" s="166"/>
      <c r="EB139" s="166"/>
      <c r="EC139" s="166"/>
      <c r="ED139" s="166"/>
      <c r="EE139" s="166"/>
      <c r="EF139" s="166">
        <v>163</v>
      </c>
      <c r="EG139" s="166">
        <v>17</v>
      </c>
      <c r="EH139" s="166">
        <v>15.5</v>
      </c>
      <c r="EI139" s="166">
        <v>1.2</v>
      </c>
      <c r="EJ139" s="166">
        <v>41.8</v>
      </c>
      <c r="EK139" s="166">
        <v>2.5</v>
      </c>
      <c r="EL139" s="166">
        <v>6.09</v>
      </c>
      <c r="EM139" s="166">
        <v>0.44</v>
      </c>
      <c r="EN139" s="166">
        <v>27.1</v>
      </c>
      <c r="EO139" s="166">
        <v>3.3</v>
      </c>
      <c r="EP139" s="166">
        <v>8.1</v>
      </c>
      <c r="EQ139" s="166">
        <v>1.5</v>
      </c>
      <c r="ER139" s="166">
        <v>2.59</v>
      </c>
      <c r="ES139" s="166">
        <v>0.38</v>
      </c>
      <c r="ET139" s="166">
        <v>7.7</v>
      </c>
      <c r="EU139" s="166">
        <v>1.4</v>
      </c>
      <c r="EV139" s="166">
        <v>1.1399999999999999</v>
      </c>
      <c r="EW139" s="166">
        <v>0.23</v>
      </c>
      <c r="EX139" s="166">
        <v>6.36</v>
      </c>
      <c r="EY139" s="166">
        <v>0.75</v>
      </c>
      <c r="EZ139" s="166">
        <v>1.03</v>
      </c>
      <c r="FA139" s="166">
        <v>0.16</v>
      </c>
      <c r="FB139" s="166">
        <v>2.84</v>
      </c>
      <c r="FC139" s="166">
        <v>0.46</v>
      </c>
      <c r="FD139" s="166">
        <v>0.46</v>
      </c>
      <c r="FE139" s="166">
        <v>0.12</v>
      </c>
      <c r="FF139" s="166">
        <v>2.29</v>
      </c>
      <c r="FG139" s="166">
        <v>0.57999999999999996</v>
      </c>
      <c r="FH139" s="166">
        <v>0.29199999999999998</v>
      </c>
      <c r="FI139" s="166">
        <v>9.2999999999999999E-2</v>
      </c>
      <c r="FJ139" s="166"/>
      <c r="FK139" s="166"/>
      <c r="FL139" s="166"/>
      <c r="FM139" s="166"/>
      <c r="FN139" s="166"/>
      <c r="FO139" s="166"/>
      <c r="FP139" s="166"/>
      <c r="FQ139" s="166"/>
      <c r="FR139" s="166"/>
      <c r="FS139" s="166"/>
      <c r="FT139" s="166"/>
      <c r="FU139" s="166"/>
      <c r="FV139" s="166"/>
      <c r="FW139" s="166"/>
      <c r="FX139" s="166"/>
      <c r="FY139" s="166"/>
      <c r="GF139" s="155">
        <v>787.84278045461804</v>
      </c>
      <c r="GG139" s="155">
        <v>1024.5363067287201</v>
      </c>
      <c r="GH139" s="155">
        <v>4.55</v>
      </c>
      <c r="GI139" s="155">
        <v>191.9</v>
      </c>
      <c r="GM139">
        <f t="shared" si="57"/>
        <v>0.95669945075999485</v>
      </c>
      <c r="GN139">
        <f t="shared" si="58"/>
        <v>0.94330723516649373</v>
      </c>
      <c r="GO139" s="309">
        <v>2.614564643611605</v>
      </c>
      <c r="GP139" s="311">
        <v>4.0948942383405407E-2</v>
      </c>
      <c r="GQ139" s="310">
        <f t="shared" si="59"/>
        <v>1.5661858842717678E-2</v>
      </c>
    </row>
    <row r="140" spans="1:199" x14ac:dyDescent="0.35">
      <c r="A140" s="162" t="s">
        <v>759</v>
      </c>
      <c r="B140" s="162" t="s">
        <v>612</v>
      </c>
      <c r="D140" s="154">
        <v>3.0891999999999999</v>
      </c>
      <c r="E140" s="154">
        <v>13.6143</v>
      </c>
      <c r="F140" s="154">
        <v>0.46750000000000003</v>
      </c>
      <c r="G140" s="154">
        <v>8.8141999999999996</v>
      </c>
      <c r="H140" s="154">
        <v>0.71650000000000003</v>
      </c>
      <c r="I140" s="154">
        <v>3.4925000000000002</v>
      </c>
      <c r="J140" s="154">
        <v>50.4998</v>
      </c>
      <c r="K140" s="154">
        <v>4.6031000000000004</v>
      </c>
      <c r="L140" s="154">
        <v>12.244300000000001</v>
      </c>
      <c r="M140" s="154">
        <v>0.1249</v>
      </c>
      <c r="N140" s="154">
        <v>1430.8380119999999</v>
      </c>
      <c r="O140" s="154">
        <v>195</v>
      </c>
      <c r="P140" s="154">
        <v>0.74409894301573398</v>
      </c>
      <c r="Q140" s="154">
        <v>428.40601179766401</v>
      </c>
      <c r="R140" s="154">
        <v>480.00170610382497</v>
      </c>
      <c r="T140" s="155">
        <v>2.2400000000000002</v>
      </c>
      <c r="U140" s="155">
        <v>3.0630000000000002</v>
      </c>
      <c r="V140" s="155">
        <v>13.499000000000001</v>
      </c>
      <c r="W140" s="155">
        <v>0.46400000000000002</v>
      </c>
      <c r="X140" s="155">
        <v>8.74</v>
      </c>
      <c r="Y140" s="155">
        <v>0.71</v>
      </c>
      <c r="Z140" s="155">
        <v>3.4630000000000001</v>
      </c>
      <c r="AA140" s="155">
        <v>50.91</v>
      </c>
      <c r="AB140" s="155">
        <v>5.3390000000000004</v>
      </c>
      <c r="AC140" s="155">
        <v>12.76</v>
      </c>
      <c r="AD140" s="155">
        <v>0.124</v>
      </c>
      <c r="AE140" s="155">
        <f t="shared" si="53"/>
        <v>1399.4894483568075</v>
      </c>
      <c r="AF140" s="155">
        <f t="shared" si="54"/>
        <v>190.72769953051645</v>
      </c>
      <c r="AG140" s="155">
        <f t="shared" si="55"/>
        <v>0.97809076682316121</v>
      </c>
      <c r="AI140" s="157" t="str">
        <f t="shared" si="40"/>
        <v>LL12_509_a</v>
      </c>
      <c r="AJ140" s="157">
        <f t="shared" si="41"/>
        <v>50.91</v>
      </c>
      <c r="AK140" s="157">
        <f t="shared" si="42"/>
        <v>3.4630000000000001</v>
      </c>
      <c r="AL140" s="157">
        <f t="shared" si="43"/>
        <v>13.499000000000001</v>
      </c>
      <c r="AM140" s="157">
        <f t="shared" si="44"/>
        <v>10.846</v>
      </c>
      <c r="AN140" s="157">
        <f t="shared" si="45"/>
        <v>2.126666454</v>
      </c>
      <c r="AO140" s="157">
        <f t="shared" si="46"/>
        <v>0.124</v>
      </c>
      <c r="AP140" s="157">
        <f t="shared" si="47"/>
        <v>5.3390000000000004</v>
      </c>
      <c r="AQ140" s="157">
        <f t="shared" si="48"/>
        <v>8.74</v>
      </c>
      <c r="AR140" s="157">
        <f t="shared" si="49"/>
        <v>3.0630000000000002</v>
      </c>
      <c r="AS140" s="157">
        <f t="shared" si="50"/>
        <v>0.71</v>
      </c>
      <c r="AT140" s="157">
        <f t="shared" si="51"/>
        <v>0.46400000000000002</v>
      </c>
      <c r="AU140" s="157">
        <v>0.72779630576656296</v>
      </c>
      <c r="AV140" s="157">
        <f t="shared" si="56"/>
        <v>4.1901996459082942E-2</v>
      </c>
      <c r="AW140" s="157">
        <f t="shared" si="52"/>
        <v>1121.3139000000001</v>
      </c>
      <c r="AX140" s="157">
        <v>680</v>
      </c>
      <c r="AY140" s="157">
        <v>0.15466083286775939</v>
      </c>
      <c r="BA140" s="164">
        <v>37.268549999999998</v>
      </c>
      <c r="BB140" s="164">
        <v>37.696849999999998</v>
      </c>
      <c r="BC140" s="164">
        <v>23.852699999999999</v>
      </c>
      <c r="BD140" s="164">
        <v>2.3900000000000001E-2</v>
      </c>
      <c r="BE140" s="164">
        <v>0.2253</v>
      </c>
      <c r="BF140" s="164">
        <v>0.31135000000000002</v>
      </c>
      <c r="BG140" s="164">
        <v>0.17710000000000001</v>
      </c>
      <c r="BL140" s="164">
        <v>99.555750000000003</v>
      </c>
      <c r="BM140" s="164">
        <v>0.73580717245736404</v>
      </c>
      <c r="BO140" s="166" t="s">
        <v>707</v>
      </c>
      <c r="BP140" s="166">
        <v>30</v>
      </c>
      <c r="BQ140" s="166" t="s">
        <v>453</v>
      </c>
      <c r="BR140" s="166" t="s">
        <v>535</v>
      </c>
      <c r="BS140" s="166" t="s">
        <v>760</v>
      </c>
      <c r="BT140" s="166" t="s">
        <v>702</v>
      </c>
      <c r="BU140" s="166">
        <v>2.67152777777778E-2</v>
      </c>
      <c r="BV140" s="166">
        <v>17.847999999999999</v>
      </c>
      <c r="BW140" s="166">
        <v>27</v>
      </c>
      <c r="BX140" s="166" t="s">
        <v>456</v>
      </c>
      <c r="BY140" s="166">
        <v>1</v>
      </c>
      <c r="BZ140" s="166">
        <v>111000</v>
      </c>
      <c r="CA140" s="166">
        <v>5200</v>
      </c>
      <c r="CB140" s="166">
        <v>8.8000000000000007</v>
      </c>
      <c r="CC140" s="166">
        <v>1</v>
      </c>
      <c r="CD140" s="166">
        <v>6.83</v>
      </c>
      <c r="CE140" s="166">
        <v>0.66</v>
      </c>
      <c r="CF140" s="166">
        <v>1.74</v>
      </c>
      <c r="CG140" s="166">
        <v>0.78</v>
      </c>
      <c r="CH140" s="166">
        <v>2.77</v>
      </c>
      <c r="CI140" s="166">
        <v>0.16</v>
      </c>
      <c r="CJ140" s="166">
        <v>5570</v>
      </c>
      <c r="CK140" s="166">
        <v>190</v>
      </c>
      <c r="CL140" s="166">
        <v>26.7</v>
      </c>
      <c r="CM140" s="166">
        <v>1.4</v>
      </c>
      <c r="CN140" s="166">
        <v>20730</v>
      </c>
      <c r="CO140" s="166">
        <v>750</v>
      </c>
      <c r="CP140" s="166">
        <v>408</v>
      </c>
      <c r="CQ140" s="166">
        <v>21</v>
      </c>
      <c r="CR140" s="166">
        <v>30.5</v>
      </c>
      <c r="CS140" s="166">
        <v>3.5</v>
      </c>
      <c r="CT140" s="166">
        <v>1273</v>
      </c>
      <c r="CU140" s="166">
        <v>67</v>
      </c>
      <c r="CV140" s="166">
        <v>102900</v>
      </c>
      <c r="CW140" s="166">
        <v>3900</v>
      </c>
      <c r="CX140" s="166">
        <v>38.5</v>
      </c>
      <c r="CY140" s="166">
        <v>1.9</v>
      </c>
      <c r="CZ140" s="166">
        <v>50.1</v>
      </c>
      <c r="DA140" s="166">
        <v>4.0999999999999996</v>
      </c>
      <c r="DB140" s="166">
        <v>83.2</v>
      </c>
      <c r="DC140" s="166">
        <v>5.9</v>
      </c>
      <c r="DD140" s="166">
        <v>153</v>
      </c>
      <c r="DE140" s="166">
        <v>10</v>
      </c>
      <c r="DF140" s="166">
        <v>25.1</v>
      </c>
      <c r="DG140" s="166">
        <v>1.7</v>
      </c>
      <c r="DH140" s="166">
        <v>1.8</v>
      </c>
      <c r="DI140" s="166">
        <v>0.67</v>
      </c>
      <c r="DJ140" s="166">
        <v>12.76</v>
      </c>
      <c r="DK140" s="166">
        <v>0.9</v>
      </c>
      <c r="DL140" s="166">
        <v>386</v>
      </c>
      <c r="DM140" s="166">
        <v>18</v>
      </c>
      <c r="DN140" s="166">
        <v>33.6</v>
      </c>
      <c r="DO140" s="166">
        <v>2.2000000000000002</v>
      </c>
      <c r="DP140" s="166">
        <v>192.6</v>
      </c>
      <c r="DQ140" s="166">
        <v>9.6999999999999993</v>
      </c>
      <c r="DR140" s="166">
        <v>19.34</v>
      </c>
      <c r="DS140" s="166">
        <v>0.95</v>
      </c>
      <c r="DT140" s="166">
        <v>1.1100000000000001</v>
      </c>
      <c r="DU140" s="166">
        <v>0.41</v>
      </c>
      <c r="DV140" s="166">
        <v>0.08</v>
      </c>
      <c r="DW140" s="166">
        <v>0.11</v>
      </c>
      <c r="DX140" s="166">
        <v>0.122</v>
      </c>
      <c r="DY140" s="166">
        <v>3.7999999999999999E-2</v>
      </c>
      <c r="DZ140" s="166">
        <v>1.84</v>
      </c>
      <c r="EA140" s="166">
        <v>0.34</v>
      </c>
      <c r="ED140" s="166">
        <v>0.11899999999999999</v>
      </c>
      <c r="EE140" s="166">
        <v>2.8000000000000001E-2</v>
      </c>
      <c r="EF140" s="166">
        <v>150.30000000000001</v>
      </c>
      <c r="EG140" s="166">
        <v>7.6</v>
      </c>
      <c r="EH140" s="166">
        <v>17.66</v>
      </c>
      <c r="EI140" s="166">
        <v>0.84</v>
      </c>
      <c r="EJ140" s="166">
        <v>43.5</v>
      </c>
      <c r="EK140" s="166">
        <v>1.6</v>
      </c>
      <c r="EL140" s="166">
        <v>6.25</v>
      </c>
      <c r="EM140" s="166">
        <v>0.3</v>
      </c>
      <c r="EN140" s="166">
        <v>29.1</v>
      </c>
      <c r="EO140" s="166">
        <v>1.6</v>
      </c>
      <c r="EP140" s="166">
        <v>7.2</v>
      </c>
      <c r="EQ140" s="166">
        <v>0.79</v>
      </c>
      <c r="ER140" s="166">
        <v>2.46</v>
      </c>
      <c r="ES140" s="166">
        <v>0.3</v>
      </c>
      <c r="ET140" s="166">
        <v>8</v>
      </c>
      <c r="EU140" s="166">
        <v>1.1000000000000001</v>
      </c>
      <c r="EV140" s="166">
        <v>1.07</v>
      </c>
      <c r="EW140" s="166">
        <v>0.12</v>
      </c>
      <c r="EX140" s="166">
        <v>6.93</v>
      </c>
      <c r="EY140" s="166">
        <v>0.66</v>
      </c>
      <c r="EZ140" s="166">
        <v>1.31</v>
      </c>
      <c r="FA140" s="166">
        <v>0.15</v>
      </c>
      <c r="FB140" s="166">
        <v>3.34</v>
      </c>
      <c r="FC140" s="166">
        <v>0.39</v>
      </c>
      <c r="FD140" s="166">
        <v>0.42</v>
      </c>
      <c r="FE140" s="166">
        <v>7.9000000000000001E-2</v>
      </c>
      <c r="FF140" s="166">
        <v>3.15</v>
      </c>
      <c r="FG140" s="166">
        <v>0.49</v>
      </c>
      <c r="FH140" s="166">
        <v>0.36599999999999999</v>
      </c>
      <c r="FI140" s="166">
        <v>6.4000000000000001E-2</v>
      </c>
      <c r="FJ140" s="166">
        <v>5.21</v>
      </c>
      <c r="FK140" s="166">
        <v>0.74</v>
      </c>
      <c r="FL140" s="166">
        <v>1.19</v>
      </c>
      <c r="FM140" s="166">
        <v>0.11</v>
      </c>
      <c r="FN140" s="166">
        <v>0.28499999999999998</v>
      </c>
      <c r="FO140" s="166">
        <v>0.09</v>
      </c>
      <c r="FR140" s="166">
        <v>1.26</v>
      </c>
      <c r="FS140" s="166">
        <v>0.13</v>
      </c>
      <c r="FV140" s="166">
        <v>1.2</v>
      </c>
      <c r="FW140" s="166">
        <v>0.14000000000000001</v>
      </c>
      <c r="FX140" s="166">
        <v>0.45700000000000002</v>
      </c>
      <c r="FY140" s="166">
        <v>9.0999999999999998E-2</v>
      </c>
      <c r="GF140">
        <v>959.02499894079494</v>
      </c>
      <c r="GG140">
        <v>1105.4916594936201</v>
      </c>
      <c r="GH140">
        <v>4.99</v>
      </c>
      <c r="GI140">
        <v>227</v>
      </c>
      <c r="GM140">
        <f t="shared" si="57"/>
        <v>0.99092812281926024</v>
      </c>
      <c r="GN140">
        <f t="shared" si="58"/>
        <v>0.97809076682316121</v>
      </c>
      <c r="GO140" s="309">
        <v>2.6590787254462391</v>
      </c>
      <c r="GP140" s="311">
        <v>4.0753931250663157E-2</v>
      </c>
      <c r="GQ140" s="310">
        <f t="shared" si="59"/>
        <v>1.5326334967319912E-2</v>
      </c>
    </row>
    <row r="141" spans="1:199" x14ac:dyDescent="0.35">
      <c r="A141" s="162" t="s">
        <v>761</v>
      </c>
      <c r="B141" s="162" t="s">
        <v>612</v>
      </c>
      <c r="D141" s="154">
        <v>2.9762</v>
      </c>
      <c r="E141" s="154">
        <v>14.1591</v>
      </c>
      <c r="F141" s="154">
        <v>0.41099999999999998</v>
      </c>
      <c r="G141" s="154">
        <v>8.7995999999999999</v>
      </c>
      <c r="H141" s="154">
        <v>0.73899999999999999</v>
      </c>
      <c r="I141" s="154">
        <v>3.3677000000000001</v>
      </c>
      <c r="J141" s="154">
        <v>50.115600000000001</v>
      </c>
      <c r="K141" s="154">
        <v>4.5446999999999997</v>
      </c>
      <c r="L141" s="154">
        <v>12.314</v>
      </c>
      <c r="M141" s="154">
        <v>0.2155</v>
      </c>
      <c r="N141" s="154">
        <v>1464.8698360000001</v>
      </c>
      <c r="O141" s="154">
        <v>212</v>
      </c>
      <c r="P141" s="154">
        <v>0.77113442976950397</v>
      </c>
      <c r="Q141" s="154">
        <v>344.55806456148201</v>
      </c>
      <c r="R141" s="154">
        <v>455.45792605431802</v>
      </c>
      <c r="T141" s="155">
        <v>2.7</v>
      </c>
      <c r="U141" s="155">
        <v>2.9359999999999999</v>
      </c>
      <c r="V141" s="155">
        <v>13.97</v>
      </c>
      <c r="W141" s="155">
        <v>0.40600000000000003</v>
      </c>
      <c r="X141" s="155">
        <v>8.6820000000000004</v>
      </c>
      <c r="Y141" s="155">
        <v>0.72899999999999998</v>
      </c>
      <c r="Z141" s="155">
        <v>3.323</v>
      </c>
      <c r="AA141" s="155">
        <v>50.448999999999998</v>
      </c>
      <c r="AB141" s="155">
        <v>5.367</v>
      </c>
      <c r="AC141" s="155">
        <v>12.977</v>
      </c>
      <c r="AD141" s="155">
        <v>0.21299999999999999</v>
      </c>
      <c r="AE141" s="155">
        <f t="shared" si="53"/>
        <v>1426.3581655306721</v>
      </c>
      <c r="AF141" s="155">
        <f t="shared" si="54"/>
        <v>206.42648490749758</v>
      </c>
      <c r="AG141" s="155">
        <f t="shared" si="55"/>
        <v>0.97370983446932824</v>
      </c>
      <c r="AI141" s="157" t="str">
        <f t="shared" si="40"/>
        <v>LL12_509_b</v>
      </c>
      <c r="AJ141" s="157">
        <f t="shared" si="41"/>
        <v>50.448999999999998</v>
      </c>
      <c r="AK141" s="157">
        <f t="shared" si="42"/>
        <v>3.323</v>
      </c>
      <c r="AL141" s="157">
        <f t="shared" si="43"/>
        <v>13.97</v>
      </c>
      <c r="AM141" s="157">
        <f t="shared" si="44"/>
        <v>11.03045</v>
      </c>
      <c r="AN141" s="157">
        <f t="shared" si="45"/>
        <v>2.1628331170499999</v>
      </c>
      <c r="AO141" s="157">
        <f t="shared" si="46"/>
        <v>0.21299999999999999</v>
      </c>
      <c r="AP141" s="157">
        <f t="shared" si="47"/>
        <v>5.367</v>
      </c>
      <c r="AQ141" s="157">
        <f t="shared" si="48"/>
        <v>8.6820000000000004</v>
      </c>
      <c r="AR141" s="157">
        <f t="shared" si="49"/>
        <v>2.9359999999999999</v>
      </c>
      <c r="AS141" s="157">
        <f t="shared" si="50"/>
        <v>0.72899999999999998</v>
      </c>
      <c r="AT141" s="157">
        <f t="shared" si="51"/>
        <v>0.40600000000000003</v>
      </c>
      <c r="AU141" s="157">
        <v>0.75086117796446405</v>
      </c>
      <c r="AV141" s="157">
        <f t="shared" si="56"/>
        <v>3.3549957600923282E-2</v>
      </c>
      <c r="AW141" s="157">
        <f t="shared" si="52"/>
        <v>1121.8767</v>
      </c>
      <c r="AX141" s="157">
        <v>570</v>
      </c>
      <c r="AY141" s="157">
        <v>0.1920771301238369</v>
      </c>
      <c r="BA141" s="164">
        <v>36.952350000000003</v>
      </c>
      <c r="BB141" s="164">
        <v>37.665900000000001</v>
      </c>
      <c r="BC141" s="164">
        <v>23.989249999999998</v>
      </c>
      <c r="BD141" s="164">
        <v>2.2749999999999999E-2</v>
      </c>
      <c r="BE141" s="164">
        <v>0.22675000000000001</v>
      </c>
      <c r="BF141" s="164">
        <v>0.30314999999999998</v>
      </c>
      <c r="BG141" s="164">
        <v>0.18625</v>
      </c>
      <c r="BL141" s="164">
        <v>99.346400000000003</v>
      </c>
      <c r="BM141" s="164">
        <v>0.73303186946680798</v>
      </c>
      <c r="BO141" s="166" t="s">
        <v>707</v>
      </c>
      <c r="BP141" s="166">
        <v>30</v>
      </c>
      <c r="BQ141" s="166" t="s">
        <v>453</v>
      </c>
      <c r="BR141" s="166" t="s">
        <v>535</v>
      </c>
      <c r="BS141" s="166" t="s">
        <v>762</v>
      </c>
      <c r="BT141" s="166" t="s">
        <v>702</v>
      </c>
      <c r="BU141" s="166">
        <v>2.81145833333333E-2</v>
      </c>
      <c r="BV141" s="166">
        <v>6.9733000000000001</v>
      </c>
      <c r="BW141" s="166">
        <v>10</v>
      </c>
      <c r="BX141" s="166" t="s">
        <v>456</v>
      </c>
      <c r="BY141" s="166">
        <v>1</v>
      </c>
      <c r="BZ141" s="166">
        <v>110000</v>
      </c>
      <c r="CA141" s="166">
        <v>6000</v>
      </c>
      <c r="CB141" s="166">
        <v>8.8000000000000007</v>
      </c>
      <c r="CC141" s="166">
        <v>1</v>
      </c>
      <c r="CD141" s="166">
        <v>7.16</v>
      </c>
      <c r="CE141" s="166">
        <v>0.9</v>
      </c>
      <c r="CH141" s="166">
        <v>2.77</v>
      </c>
      <c r="CI141" s="166">
        <v>0.28000000000000003</v>
      </c>
      <c r="CJ141" s="166">
        <v>6060</v>
      </c>
      <c r="CK141" s="166">
        <v>480</v>
      </c>
      <c r="CL141" s="166">
        <v>24.4</v>
      </c>
      <c r="CM141" s="166">
        <v>1.7</v>
      </c>
      <c r="CN141" s="166">
        <v>20900</v>
      </c>
      <c r="CO141" s="166">
        <v>1300</v>
      </c>
      <c r="CP141" s="166">
        <v>409</v>
      </c>
      <c r="CQ141" s="166">
        <v>26</v>
      </c>
      <c r="CR141" s="166">
        <v>29.2</v>
      </c>
      <c r="CS141" s="166">
        <v>6.4</v>
      </c>
      <c r="CT141" s="166">
        <v>1380</v>
      </c>
      <c r="CU141" s="166">
        <v>82</v>
      </c>
      <c r="CV141" s="166">
        <v>107400</v>
      </c>
      <c r="CW141" s="166">
        <v>9100</v>
      </c>
      <c r="CX141" s="166">
        <v>41.1</v>
      </c>
      <c r="CY141" s="166">
        <v>4</v>
      </c>
      <c r="CZ141" s="166">
        <v>59.1</v>
      </c>
      <c r="DA141" s="166">
        <v>7</v>
      </c>
      <c r="DB141" s="166">
        <v>108</v>
      </c>
      <c r="DC141" s="166">
        <v>12</v>
      </c>
      <c r="DD141" s="166">
        <v>159</v>
      </c>
      <c r="DE141" s="166">
        <v>24</v>
      </c>
      <c r="DF141" s="166">
        <v>24.2</v>
      </c>
      <c r="DG141" s="166">
        <v>2.6</v>
      </c>
      <c r="DH141" s="166">
        <v>1.5</v>
      </c>
      <c r="DI141" s="166">
        <v>1.1000000000000001</v>
      </c>
      <c r="DJ141" s="166">
        <v>13.7</v>
      </c>
      <c r="DK141" s="166">
        <v>1.2</v>
      </c>
      <c r="DL141" s="166">
        <v>426</v>
      </c>
      <c r="DM141" s="166">
        <v>34</v>
      </c>
      <c r="DN141" s="166">
        <v>32.299999999999997</v>
      </c>
      <c r="DO141" s="166">
        <v>2.2999999999999998</v>
      </c>
      <c r="DP141" s="166">
        <v>196</v>
      </c>
      <c r="DQ141" s="166">
        <v>11</v>
      </c>
      <c r="DR141" s="166">
        <v>21.4</v>
      </c>
      <c r="DS141" s="166">
        <v>1.4</v>
      </c>
      <c r="DT141" s="166">
        <v>1.52</v>
      </c>
      <c r="DU141" s="166">
        <v>0.61</v>
      </c>
      <c r="DV141" s="166">
        <v>0.1</v>
      </c>
      <c r="DW141" s="166">
        <v>0.21</v>
      </c>
      <c r="DX141" s="166">
        <v>8.2000000000000003E-2</v>
      </c>
      <c r="DY141" s="166">
        <v>5.8999999999999997E-2</v>
      </c>
      <c r="DZ141" s="166">
        <v>2.34</v>
      </c>
      <c r="EA141" s="166">
        <v>0.46</v>
      </c>
      <c r="ED141" s="166">
        <v>0.107</v>
      </c>
      <c r="EE141" s="166">
        <v>3.5999999999999997E-2</v>
      </c>
      <c r="EF141" s="166">
        <v>170</v>
      </c>
      <c r="EG141" s="166">
        <v>13</v>
      </c>
      <c r="EH141" s="166">
        <v>18.8</v>
      </c>
      <c r="EI141" s="166">
        <v>1.7</v>
      </c>
      <c r="EJ141" s="166">
        <v>47.2</v>
      </c>
      <c r="EK141" s="166">
        <v>3.7</v>
      </c>
      <c r="EL141" s="166">
        <v>6.28</v>
      </c>
      <c r="EM141" s="166">
        <v>0.37</v>
      </c>
      <c r="EN141" s="166">
        <v>29.1</v>
      </c>
      <c r="EO141" s="166">
        <v>2.8</v>
      </c>
      <c r="EP141" s="166">
        <v>7.5</v>
      </c>
      <c r="EQ141" s="166">
        <v>1.1000000000000001</v>
      </c>
      <c r="ER141" s="166">
        <v>2.36</v>
      </c>
      <c r="ES141" s="166">
        <v>0.68</v>
      </c>
      <c r="ET141" s="166">
        <v>6.59</v>
      </c>
      <c r="EU141" s="166">
        <v>0.91</v>
      </c>
      <c r="EV141" s="166">
        <v>1.2</v>
      </c>
      <c r="EW141" s="166">
        <v>0.22</v>
      </c>
      <c r="EX141" s="166">
        <v>6.7</v>
      </c>
      <c r="EY141" s="166">
        <v>1.5</v>
      </c>
      <c r="EZ141" s="166">
        <v>1.47</v>
      </c>
      <c r="FA141" s="166">
        <v>0.19</v>
      </c>
      <c r="FB141" s="166">
        <v>3.06</v>
      </c>
      <c r="FC141" s="166">
        <v>0.37</v>
      </c>
      <c r="FD141" s="166">
        <v>0.47</v>
      </c>
      <c r="FE141" s="166">
        <v>0.14000000000000001</v>
      </c>
      <c r="FF141" s="166">
        <v>2.94</v>
      </c>
      <c r="FG141" s="166">
        <v>0.84</v>
      </c>
      <c r="FH141" s="166">
        <v>0.39</v>
      </c>
      <c r="FI141" s="166">
        <v>7.3999999999999996E-2</v>
      </c>
      <c r="FJ141" s="166">
        <v>4.8</v>
      </c>
      <c r="FK141" s="166">
        <v>1.2</v>
      </c>
      <c r="FL141" s="166">
        <v>1.41</v>
      </c>
      <c r="FM141" s="166">
        <v>0.22</v>
      </c>
      <c r="FN141" s="166">
        <v>0.37</v>
      </c>
      <c r="FO141" s="166">
        <v>0.22</v>
      </c>
      <c r="FP141" s="166">
        <v>0.03</v>
      </c>
      <c r="FQ141" s="166">
        <v>3.6999999999999998E-2</v>
      </c>
      <c r="FR141" s="166">
        <v>1.46</v>
      </c>
      <c r="FS141" s="166">
        <v>0.28999999999999998</v>
      </c>
      <c r="FV141" s="166">
        <v>1.37</v>
      </c>
      <c r="FW141" s="166">
        <v>0.16</v>
      </c>
      <c r="FX141" s="166">
        <v>0.56000000000000005</v>
      </c>
      <c r="FY141" s="166">
        <v>0.18</v>
      </c>
      <c r="GF141">
        <v>955.52964240291305</v>
      </c>
      <c r="GG141">
        <v>1098.77471153389</v>
      </c>
      <c r="GH141">
        <v>4.99</v>
      </c>
      <c r="GI141">
        <v>227</v>
      </c>
      <c r="GM141">
        <f t="shared" si="57"/>
        <v>0.98646820027063598</v>
      </c>
      <c r="GN141">
        <f t="shared" si="58"/>
        <v>0.97370983446932824</v>
      </c>
      <c r="GO141" s="309">
        <v>2.6586242064740051</v>
      </c>
      <c r="GP141" s="311">
        <v>4.0969322245270681E-2</v>
      </c>
      <c r="GQ141" s="310">
        <f t="shared" si="59"/>
        <v>1.5409971121720193E-2</v>
      </c>
    </row>
    <row r="142" spans="1:199" x14ac:dyDescent="0.35">
      <c r="A142" s="162" t="s">
        <v>763</v>
      </c>
      <c r="B142" s="162" t="s">
        <v>612</v>
      </c>
      <c r="D142" s="154">
        <v>3.1833</v>
      </c>
      <c r="E142" s="154">
        <v>13.4968</v>
      </c>
      <c r="F142" s="154">
        <v>0.43480000000000002</v>
      </c>
      <c r="G142" s="154">
        <v>9.0678999999999998</v>
      </c>
      <c r="H142" s="154">
        <v>0.76170000000000004</v>
      </c>
      <c r="I142" s="154">
        <v>3.7103000000000002</v>
      </c>
      <c r="J142" s="154">
        <v>49.845799999999997</v>
      </c>
      <c r="K142" s="154">
        <v>4.4593999999999996</v>
      </c>
      <c r="L142" s="154">
        <v>12.357200000000001</v>
      </c>
      <c r="M142" s="154">
        <v>0.1946</v>
      </c>
      <c r="N142" s="154">
        <v>1363.2748320000001</v>
      </c>
      <c r="O142" s="154">
        <v>218</v>
      </c>
      <c r="P142" s="154">
        <v>0.73693489837178305</v>
      </c>
      <c r="Q142" s="154">
        <v>347.47061445761602</v>
      </c>
      <c r="R142" s="154">
        <v>455.44052296543799</v>
      </c>
      <c r="T142" s="155">
        <v>2.48</v>
      </c>
      <c r="U142" s="155">
        <v>3.1549999999999998</v>
      </c>
      <c r="V142" s="155">
        <v>13.378</v>
      </c>
      <c r="W142" s="155">
        <v>0.43099999999999999</v>
      </c>
      <c r="X142" s="155">
        <v>8.9879999999999995</v>
      </c>
      <c r="Y142" s="155">
        <v>0.755</v>
      </c>
      <c r="Z142" s="155">
        <v>3.6779999999999999</v>
      </c>
      <c r="AA142" s="155">
        <v>50.329000000000001</v>
      </c>
      <c r="AB142" s="155">
        <v>5.3250000000000002</v>
      </c>
      <c r="AC142" s="155">
        <v>12.843</v>
      </c>
      <c r="AD142" s="155">
        <v>0.193</v>
      </c>
      <c r="AE142" s="155">
        <f t="shared" si="53"/>
        <v>1330.2837939110073</v>
      </c>
      <c r="AF142" s="155">
        <f t="shared" si="54"/>
        <v>212.72443403590947</v>
      </c>
      <c r="AG142" s="155">
        <f t="shared" si="55"/>
        <v>0.97580015612802506</v>
      </c>
      <c r="AI142" s="157" t="str">
        <f t="shared" si="40"/>
        <v>LL12_508</v>
      </c>
      <c r="AJ142" s="157">
        <f t="shared" si="41"/>
        <v>50.329000000000001</v>
      </c>
      <c r="AK142" s="157">
        <f t="shared" si="42"/>
        <v>3.6779999999999999</v>
      </c>
      <c r="AL142" s="157">
        <f t="shared" si="43"/>
        <v>13.378</v>
      </c>
      <c r="AM142" s="157">
        <f t="shared" si="44"/>
        <v>10.916549999999999</v>
      </c>
      <c r="AN142" s="157">
        <f t="shared" si="45"/>
        <v>2.1404997859499999</v>
      </c>
      <c r="AO142" s="157">
        <f t="shared" si="46"/>
        <v>0.193</v>
      </c>
      <c r="AP142" s="157">
        <f t="shared" si="47"/>
        <v>5.3250000000000002</v>
      </c>
      <c r="AQ142" s="157">
        <f t="shared" si="48"/>
        <v>8.9879999999999995</v>
      </c>
      <c r="AR142" s="157">
        <f t="shared" si="49"/>
        <v>3.1549999999999998</v>
      </c>
      <c r="AS142" s="157">
        <f t="shared" si="50"/>
        <v>0.755</v>
      </c>
      <c r="AT142" s="157">
        <f t="shared" si="51"/>
        <v>0.43099999999999999</v>
      </c>
      <c r="AU142" s="157">
        <v>0.71910118888737595</v>
      </c>
      <c r="AV142" s="157">
        <f t="shared" si="56"/>
        <v>3.3906187983764248E-2</v>
      </c>
      <c r="AW142" s="157">
        <f t="shared" si="52"/>
        <v>1121.0325</v>
      </c>
      <c r="AX142" s="157">
        <v>550</v>
      </c>
      <c r="AY142" s="157">
        <v>0.18371088139318981</v>
      </c>
      <c r="BA142" s="164">
        <v>37.177250000000001</v>
      </c>
      <c r="BB142" s="164">
        <v>37.70825</v>
      </c>
      <c r="BC142" s="164">
        <v>23.928650000000001</v>
      </c>
      <c r="BD142" s="164">
        <v>2.5399999999999999E-2</v>
      </c>
      <c r="BE142" s="164">
        <v>0.23080000000000001</v>
      </c>
      <c r="BF142" s="164">
        <v>0.3039</v>
      </c>
      <c r="BG142" s="164">
        <v>0.17915</v>
      </c>
      <c r="BL142" s="164">
        <v>99.553299999999993</v>
      </c>
      <c r="BM142" s="164">
        <v>0.73471091424869905</v>
      </c>
      <c r="BO142" s="166" t="s">
        <v>704</v>
      </c>
      <c r="BP142" s="166">
        <v>50</v>
      </c>
      <c r="BQ142" s="166" t="s">
        <v>453</v>
      </c>
      <c r="BR142" s="166">
        <v>17</v>
      </c>
      <c r="BS142" s="166" t="s">
        <v>764</v>
      </c>
      <c r="BT142" s="166" t="s">
        <v>702</v>
      </c>
      <c r="BU142" s="166">
        <v>3.4143518518518502E-4</v>
      </c>
      <c r="BV142" s="166">
        <v>10.379</v>
      </c>
      <c r="BW142" s="166">
        <v>16</v>
      </c>
      <c r="BX142" s="166" t="s">
        <v>456</v>
      </c>
      <c r="BY142" s="166">
        <v>1</v>
      </c>
      <c r="BZ142" s="166">
        <v>318000</v>
      </c>
      <c r="CA142" s="166">
        <v>13000</v>
      </c>
      <c r="CB142" s="166">
        <v>9.1</v>
      </c>
      <c r="CC142" s="166">
        <v>1</v>
      </c>
      <c r="CD142" s="166">
        <v>7.71</v>
      </c>
      <c r="CE142" s="166">
        <v>0.36</v>
      </c>
      <c r="CF142" s="166">
        <v>1.76</v>
      </c>
      <c r="CG142" s="166">
        <v>0.78</v>
      </c>
      <c r="CH142" s="166">
        <v>3.01</v>
      </c>
      <c r="CI142" s="166">
        <v>0.12</v>
      </c>
      <c r="CJ142" s="166">
        <v>6550</v>
      </c>
      <c r="CK142" s="166">
        <v>300</v>
      </c>
      <c r="CL142" s="166">
        <v>28.6</v>
      </c>
      <c r="CM142" s="166">
        <v>1.3</v>
      </c>
      <c r="CN142" s="166">
        <v>22640</v>
      </c>
      <c r="CO142" s="166">
        <v>880</v>
      </c>
      <c r="CP142" s="166">
        <v>442</v>
      </c>
      <c r="CQ142" s="166">
        <v>23</v>
      </c>
      <c r="CR142" s="166">
        <v>32</v>
      </c>
      <c r="CS142" s="166">
        <v>3.4</v>
      </c>
      <c r="CT142" s="166">
        <v>1393</v>
      </c>
      <c r="CU142" s="166">
        <v>45</v>
      </c>
      <c r="CV142" s="166">
        <v>120100</v>
      </c>
      <c r="CW142" s="166">
        <v>4900</v>
      </c>
      <c r="CX142" s="166">
        <v>39.299999999999997</v>
      </c>
      <c r="CY142" s="166">
        <v>1.8</v>
      </c>
      <c r="CZ142" s="166">
        <v>48.7</v>
      </c>
      <c r="DA142" s="166">
        <v>2.6</v>
      </c>
      <c r="DB142" s="166">
        <v>45.5</v>
      </c>
      <c r="DC142" s="166">
        <v>2.2999999999999998</v>
      </c>
      <c r="DD142" s="166">
        <v>154.4</v>
      </c>
      <c r="DE142" s="166">
        <v>9.8000000000000007</v>
      </c>
      <c r="DF142" s="166">
        <v>27.5</v>
      </c>
      <c r="DG142" s="166">
        <v>1.8</v>
      </c>
      <c r="DH142" s="166">
        <v>1.86</v>
      </c>
      <c r="DI142" s="166">
        <v>0.35</v>
      </c>
      <c r="DJ142" s="166">
        <v>14.96</v>
      </c>
      <c r="DK142" s="166">
        <v>0.75</v>
      </c>
      <c r="DL142" s="166">
        <v>418</v>
      </c>
      <c r="DM142" s="166">
        <v>13</v>
      </c>
      <c r="DN142" s="166">
        <v>34.200000000000003</v>
      </c>
      <c r="DO142" s="166">
        <v>1.4</v>
      </c>
      <c r="DP142" s="166">
        <v>221.9</v>
      </c>
      <c r="DQ142" s="166">
        <v>8.1999999999999993</v>
      </c>
      <c r="DR142" s="166">
        <v>23.32</v>
      </c>
      <c r="DS142" s="166">
        <v>0.99</v>
      </c>
      <c r="DT142" s="166">
        <v>1.4</v>
      </c>
      <c r="DU142" s="166">
        <v>0.33</v>
      </c>
      <c r="DV142" s="166">
        <v>0.16</v>
      </c>
      <c r="DW142" s="166">
        <v>0.16</v>
      </c>
      <c r="DX142" s="166">
        <v>0.13900000000000001</v>
      </c>
      <c r="DY142" s="166">
        <v>2.8000000000000001E-2</v>
      </c>
      <c r="DZ142" s="166">
        <v>2.62</v>
      </c>
      <c r="EA142" s="166">
        <v>0.3</v>
      </c>
      <c r="ED142" s="166">
        <v>0.14899999999999999</v>
      </c>
      <c r="EE142" s="166">
        <v>2.5999999999999999E-2</v>
      </c>
      <c r="EF142" s="166">
        <v>190.8</v>
      </c>
      <c r="EG142" s="166">
        <v>7.5</v>
      </c>
      <c r="EH142" s="166">
        <v>19.68</v>
      </c>
      <c r="EI142" s="166">
        <v>0.92</v>
      </c>
      <c r="EJ142" s="166">
        <v>49.5</v>
      </c>
      <c r="EK142" s="166">
        <v>2</v>
      </c>
      <c r="EL142" s="166">
        <v>6.94</v>
      </c>
      <c r="EM142" s="166">
        <v>0.28000000000000003</v>
      </c>
      <c r="EN142" s="166">
        <v>33.799999999999997</v>
      </c>
      <c r="EO142" s="166">
        <v>1.3</v>
      </c>
      <c r="EP142" s="166">
        <v>7.83</v>
      </c>
      <c r="EQ142" s="166">
        <v>0.71</v>
      </c>
      <c r="ER142" s="166">
        <v>2.63</v>
      </c>
      <c r="ES142" s="166">
        <v>0.15</v>
      </c>
      <c r="ET142" s="166">
        <v>8.56</v>
      </c>
      <c r="EU142" s="166">
        <v>0.67</v>
      </c>
      <c r="EV142" s="166">
        <v>1.29</v>
      </c>
      <c r="EW142" s="166">
        <v>0.11</v>
      </c>
      <c r="EX142" s="166">
        <v>6.58</v>
      </c>
      <c r="EY142" s="166">
        <v>0.7</v>
      </c>
      <c r="EZ142" s="166">
        <v>1.44</v>
      </c>
      <c r="FA142" s="166">
        <v>0.11</v>
      </c>
      <c r="FB142" s="166">
        <v>3.6</v>
      </c>
      <c r="FC142" s="166">
        <v>0.28999999999999998</v>
      </c>
      <c r="FD142" s="166">
        <v>0.502</v>
      </c>
      <c r="FE142" s="166">
        <v>4.9000000000000002E-2</v>
      </c>
      <c r="FF142" s="166">
        <v>2.67</v>
      </c>
      <c r="FG142" s="166">
        <v>0.31</v>
      </c>
      <c r="FH142" s="166">
        <v>0.39700000000000002</v>
      </c>
      <c r="FI142" s="166">
        <v>5.1999999999999998E-2</v>
      </c>
      <c r="FJ142" s="166">
        <v>5.46</v>
      </c>
      <c r="FK142" s="166">
        <v>0.48</v>
      </c>
      <c r="FL142" s="166">
        <v>1.45</v>
      </c>
      <c r="FM142" s="166">
        <v>0.11</v>
      </c>
      <c r="FN142" s="166">
        <v>0.26</v>
      </c>
      <c r="FO142" s="166">
        <v>7.3999999999999996E-2</v>
      </c>
      <c r="FP142" s="166">
        <v>3.4000000000000002E-2</v>
      </c>
      <c r="FQ142" s="166">
        <v>1.6E-2</v>
      </c>
      <c r="FR142" s="166">
        <v>1.72</v>
      </c>
      <c r="FS142" s="166">
        <v>0.17</v>
      </c>
      <c r="FV142" s="166">
        <v>1.57</v>
      </c>
      <c r="FW142" s="166">
        <v>0.12</v>
      </c>
      <c r="FX142" s="166">
        <v>0.51300000000000001</v>
      </c>
      <c r="FY142" s="166">
        <v>4.9000000000000002E-2</v>
      </c>
      <c r="GF142">
        <v>998.22140953410701</v>
      </c>
      <c r="GG142">
        <v>1134.98874649391</v>
      </c>
      <c r="GH142">
        <v>4.97</v>
      </c>
      <c r="GI142">
        <v>225</v>
      </c>
      <c r="GM142">
        <f t="shared" si="57"/>
        <v>0.99120388604437437</v>
      </c>
      <c r="GN142">
        <f t="shared" si="58"/>
        <v>0.97580015612802506</v>
      </c>
      <c r="GO142" s="309">
        <v>2.6638665907665962</v>
      </c>
      <c r="GP142" s="311">
        <v>4.0843691044127772E-2</v>
      </c>
      <c r="GQ142" s="310">
        <f t="shared" si="59"/>
        <v>1.5332483685819248E-2</v>
      </c>
    </row>
    <row r="143" spans="1:199" x14ac:dyDescent="0.35">
      <c r="A143" s="162" t="s">
        <v>765</v>
      </c>
      <c r="B143" s="162" t="s">
        <v>451</v>
      </c>
      <c r="D143" s="154">
        <v>3.0272999999999999</v>
      </c>
      <c r="E143" s="154">
        <v>15.806100000000001</v>
      </c>
      <c r="F143" s="154">
        <v>0.31630000000000003</v>
      </c>
      <c r="G143" s="154">
        <v>9.4350000000000005</v>
      </c>
      <c r="H143" s="154">
        <v>0.58579999999999999</v>
      </c>
      <c r="I143" s="154">
        <v>2.8485</v>
      </c>
      <c r="J143" s="154">
        <v>50.457799999999999</v>
      </c>
      <c r="K143" s="154">
        <v>4.0039999999999996</v>
      </c>
      <c r="L143" s="154">
        <v>10.361599999999999</v>
      </c>
      <c r="M143" s="154">
        <v>0.11559999999999999</v>
      </c>
      <c r="N143" s="154">
        <v>323.802796</v>
      </c>
      <c r="O143" s="154">
        <v>58</v>
      </c>
      <c r="P143" s="154">
        <v>0.49963370202116297</v>
      </c>
      <c r="Q143" s="154">
        <v>9.7597174990107405</v>
      </c>
      <c r="R143" s="154">
        <v>314.87009196942802</v>
      </c>
      <c r="T143" s="155">
        <v>6.66</v>
      </c>
      <c r="U143" s="155">
        <v>2.9020000000000001</v>
      </c>
      <c r="V143" s="155">
        <v>15.154</v>
      </c>
      <c r="W143" s="155">
        <v>0.30299999999999999</v>
      </c>
      <c r="X143" s="155">
        <v>9.0459999999999994</v>
      </c>
      <c r="Y143" s="155">
        <v>0.56200000000000006</v>
      </c>
      <c r="Z143" s="155">
        <v>2.7309999999999999</v>
      </c>
      <c r="AA143" s="155">
        <v>50.804000000000002</v>
      </c>
      <c r="AB143" s="155">
        <v>6.1859999999999999</v>
      </c>
      <c r="AC143" s="155">
        <v>11.557</v>
      </c>
      <c r="AD143" s="155">
        <v>0.111</v>
      </c>
      <c r="AE143" s="155">
        <f t="shared" si="53"/>
        <v>303.58409525595351</v>
      </c>
      <c r="AF143" s="155">
        <f t="shared" si="54"/>
        <v>54.378398649915617</v>
      </c>
      <c r="AG143" s="155">
        <f t="shared" si="55"/>
        <v>0.93755859741233827</v>
      </c>
      <c r="AI143" s="157" t="str">
        <f t="shared" si="40"/>
        <v>LL1_84_a</v>
      </c>
      <c r="AJ143" s="157">
        <f t="shared" si="41"/>
        <v>50.804000000000002</v>
      </c>
      <c r="AK143" s="157">
        <f t="shared" si="42"/>
        <v>2.7309999999999999</v>
      </c>
      <c r="AL143" s="157">
        <f t="shared" si="43"/>
        <v>15.154</v>
      </c>
      <c r="AM143" s="157">
        <f t="shared" si="44"/>
        <v>9.8234499999999993</v>
      </c>
      <c r="AN143" s="157">
        <f t="shared" si="45"/>
        <v>1.9261664740499997</v>
      </c>
      <c r="AO143" s="157">
        <f t="shared" si="46"/>
        <v>0.111</v>
      </c>
      <c r="AP143" s="157">
        <f t="shared" si="47"/>
        <v>6.1859999999999999</v>
      </c>
      <c r="AQ143" s="157">
        <f t="shared" si="48"/>
        <v>9.0459999999999994</v>
      </c>
      <c r="AR143" s="157">
        <f t="shared" si="49"/>
        <v>2.9020000000000001</v>
      </c>
      <c r="AS143" s="157">
        <f t="shared" si="50"/>
        <v>0.56200000000000006</v>
      </c>
      <c r="AT143" s="157">
        <f t="shared" si="51"/>
        <v>0.30299999999999999</v>
      </c>
      <c r="AU143" s="157">
        <v>0.46843587288689598</v>
      </c>
      <c r="AV143" s="157">
        <f t="shared" si="56"/>
        <v>9.1503070495131634E-4</v>
      </c>
      <c r="AW143" s="157">
        <f t="shared" si="52"/>
        <v>1138.3386</v>
      </c>
      <c r="AX143" s="157">
        <v>50</v>
      </c>
      <c r="AY143" s="157">
        <v>0.77835689412255971</v>
      </c>
      <c r="BA143" s="164">
        <v>39.669849999999997</v>
      </c>
      <c r="BB143" s="164">
        <v>37.94605</v>
      </c>
      <c r="BC143" s="164">
        <v>19.890899999999998</v>
      </c>
      <c r="BD143" s="164">
        <v>3.3149999999999999E-2</v>
      </c>
      <c r="BE143" s="164">
        <v>0.28839999999999999</v>
      </c>
      <c r="BF143" s="164">
        <v>0.2422</v>
      </c>
      <c r="BG143" s="164">
        <v>0.16450000000000001</v>
      </c>
      <c r="BL143" s="164">
        <v>98.234999999999999</v>
      </c>
      <c r="BM143" s="164">
        <v>0.78046283210643297</v>
      </c>
      <c r="BO143" s="166" t="s">
        <v>724</v>
      </c>
      <c r="BP143" s="166">
        <v>25</v>
      </c>
      <c r="BQ143" s="166" t="s">
        <v>453</v>
      </c>
      <c r="BR143" s="166" t="s">
        <v>459</v>
      </c>
      <c r="BS143" s="166" t="s">
        <v>766</v>
      </c>
      <c r="BT143" s="166" t="s">
        <v>702</v>
      </c>
      <c r="BU143" s="166">
        <v>1.2405092592592599E-2</v>
      </c>
      <c r="BV143" s="166">
        <v>24.100999999999999</v>
      </c>
      <c r="BW143" s="166">
        <v>46</v>
      </c>
      <c r="BX143" s="166" t="s">
        <v>456</v>
      </c>
      <c r="BY143" s="166">
        <v>1</v>
      </c>
      <c r="BZ143" s="166">
        <v>51700</v>
      </c>
      <c r="CA143" s="166">
        <v>4000</v>
      </c>
      <c r="CB143" s="166">
        <v>9.4</v>
      </c>
      <c r="CC143" s="166">
        <v>1</v>
      </c>
      <c r="CH143" s="166">
        <v>2.96</v>
      </c>
      <c r="CI143" s="166">
        <v>0.15</v>
      </c>
      <c r="CJ143" s="166">
        <v>4680</v>
      </c>
      <c r="CK143" s="166">
        <v>170</v>
      </c>
      <c r="CL143" s="166">
        <v>19.5</v>
      </c>
      <c r="CM143" s="166">
        <v>1.1000000000000001</v>
      </c>
      <c r="CN143" s="166">
        <v>17550</v>
      </c>
      <c r="CO143" s="166">
        <v>590</v>
      </c>
      <c r="CP143" s="166">
        <v>320</v>
      </c>
      <c r="CQ143" s="166">
        <v>13</v>
      </c>
      <c r="CR143" s="166">
        <v>14.1</v>
      </c>
      <c r="CS143" s="166">
        <v>4.5999999999999996</v>
      </c>
      <c r="CT143" s="166">
        <v>1125</v>
      </c>
      <c r="CU143" s="166">
        <v>58</v>
      </c>
      <c r="CV143" s="166">
        <v>98800</v>
      </c>
      <c r="CW143" s="166">
        <v>4600</v>
      </c>
      <c r="CZ143" s="166">
        <v>40.799999999999997</v>
      </c>
      <c r="DA143" s="166">
        <v>3.8</v>
      </c>
      <c r="DB143" s="166">
        <v>146.610169491525</v>
      </c>
      <c r="DC143" s="166">
        <v>51</v>
      </c>
      <c r="DF143" s="166">
        <v>28.5</v>
      </c>
      <c r="DG143" s="166">
        <v>2.2000000000000002</v>
      </c>
      <c r="DJ143" s="166">
        <v>9.9700000000000006</v>
      </c>
      <c r="DK143" s="166">
        <v>0.76</v>
      </c>
      <c r="DL143" s="166">
        <v>374</v>
      </c>
      <c r="DM143" s="166">
        <v>11</v>
      </c>
      <c r="DN143" s="166">
        <v>24.6</v>
      </c>
      <c r="DO143" s="166">
        <v>1.2</v>
      </c>
      <c r="DP143" s="166">
        <v>147.9</v>
      </c>
      <c r="DQ143" s="166">
        <v>5.4</v>
      </c>
      <c r="DR143" s="166">
        <v>15.56</v>
      </c>
      <c r="DS143" s="166">
        <v>0.79</v>
      </c>
      <c r="DT143" s="166">
        <v>0.88</v>
      </c>
      <c r="DU143" s="166">
        <v>0.28000000000000003</v>
      </c>
      <c r="DZ143" s="166">
        <v>1.77</v>
      </c>
      <c r="EA143" s="166">
        <v>0.34</v>
      </c>
      <c r="EF143" s="166">
        <v>124.1</v>
      </c>
      <c r="EG143" s="166">
        <v>8.3000000000000007</v>
      </c>
      <c r="EH143" s="166">
        <v>13.52</v>
      </c>
      <c r="EI143" s="166">
        <v>0.63</v>
      </c>
      <c r="EJ143" s="166">
        <v>32.6</v>
      </c>
      <c r="EK143" s="166">
        <v>1.4</v>
      </c>
      <c r="EL143" s="166">
        <v>4.49</v>
      </c>
      <c r="EM143" s="166">
        <v>0.31</v>
      </c>
      <c r="EN143" s="166">
        <v>22.6</v>
      </c>
      <c r="EO143" s="166">
        <v>1.3</v>
      </c>
      <c r="EP143" s="166">
        <v>5.67</v>
      </c>
      <c r="EQ143" s="166">
        <v>0.81</v>
      </c>
      <c r="ER143" s="166">
        <v>2.02</v>
      </c>
      <c r="ES143" s="166">
        <v>0.28999999999999998</v>
      </c>
      <c r="ET143" s="166">
        <v>5.45</v>
      </c>
      <c r="EU143" s="166">
        <v>0.8</v>
      </c>
      <c r="EV143" s="166">
        <v>0.87</v>
      </c>
      <c r="EW143" s="166">
        <v>0.12</v>
      </c>
      <c r="EX143" s="166">
        <v>5.47</v>
      </c>
      <c r="EY143" s="166">
        <v>0.71</v>
      </c>
      <c r="EZ143" s="166">
        <v>0.97</v>
      </c>
      <c r="FA143" s="166">
        <v>0.12</v>
      </c>
      <c r="FB143" s="166">
        <v>2.35</v>
      </c>
      <c r="FC143" s="166">
        <v>0.27</v>
      </c>
      <c r="FD143" s="166">
        <v>0.377</v>
      </c>
      <c r="FE143" s="166">
        <v>6.3E-2</v>
      </c>
      <c r="FF143" s="166">
        <v>2.4</v>
      </c>
      <c r="FG143" s="166">
        <v>0.43</v>
      </c>
      <c r="FH143" s="166">
        <v>0.29599999999999999</v>
      </c>
      <c r="FI143" s="166">
        <v>7.9000000000000001E-2</v>
      </c>
      <c r="FJ143" s="166">
        <v>3.83</v>
      </c>
      <c r="FK143" s="166">
        <v>0.46</v>
      </c>
      <c r="FL143" s="166">
        <v>1.01</v>
      </c>
      <c r="FM143" s="166">
        <v>0.16</v>
      </c>
      <c r="FN143" s="166">
        <v>0.159</v>
      </c>
      <c r="FO143" s="166">
        <v>5.5E-2</v>
      </c>
      <c r="FP143" s="166">
        <v>1.17E-2</v>
      </c>
      <c r="FQ143" s="166">
        <v>9.1000000000000004E-3</v>
      </c>
      <c r="FR143" s="166">
        <v>1.1100000000000001</v>
      </c>
      <c r="FS143" s="166">
        <v>0.13</v>
      </c>
      <c r="FV143" s="166">
        <v>0.96</v>
      </c>
      <c r="FW143" s="166">
        <v>0.14000000000000001</v>
      </c>
      <c r="FX143" s="166">
        <v>0.34</v>
      </c>
      <c r="FY143" s="166">
        <v>8.5000000000000006E-2</v>
      </c>
      <c r="GF143">
        <v>738.47948810065805</v>
      </c>
      <c r="GG143">
        <v>983.44440428262601</v>
      </c>
      <c r="GH143">
        <v>5.67</v>
      </c>
      <c r="GI143">
        <v>190.2</v>
      </c>
      <c r="GM143">
        <f t="shared" si="57"/>
        <v>0.95937179924889049</v>
      </c>
      <c r="GN143">
        <f t="shared" si="58"/>
        <v>0.93755859741233827</v>
      </c>
      <c r="GO143" s="309">
        <v>2.6413451404667789</v>
      </c>
      <c r="GP143" s="311">
        <v>3.8660857903760323E-2</v>
      </c>
      <c r="GQ143" s="310">
        <f t="shared" si="59"/>
        <v>1.4636806569295283E-2</v>
      </c>
    </row>
    <row r="144" spans="1:199" x14ac:dyDescent="0.35">
      <c r="A144" s="162" t="s">
        <v>767</v>
      </c>
      <c r="B144" s="162" t="s">
        <v>451</v>
      </c>
      <c r="D144" s="154">
        <v>2.4914999999999998</v>
      </c>
      <c r="E144" s="154">
        <v>11.5388</v>
      </c>
      <c r="F144" s="154">
        <v>0.30669999999999997</v>
      </c>
      <c r="G144" s="154">
        <v>11.3645</v>
      </c>
      <c r="H144" s="154">
        <v>0.58989999999999998</v>
      </c>
      <c r="I144" s="154">
        <v>3.3767999999999998</v>
      </c>
      <c r="J144" s="154">
        <v>50.676499999999997</v>
      </c>
      <c r="K144" s="154">
        <v>4.4135</v>
      </c>
      <c r="L144" s="154">
        <v>11.139699999999999</v>
      </c>
      <c r="M144" s="154">
        <v>0.1699</v>
      </c>
      <c r="N144" s="154">
        <v>336.31449600000002</v>
      </c>
      <c r="O144" s="154">
        <v>111</v>
      </c>
      <c r="P144" s="154">
        <v>0.439203952030497</v>
      </c>
      <c r="Q144" s="154">
        <v>44.956398394007003</v>
      </c>
      <c r="R144" s="154">
        <v>331.13017431040498</v>
      </c>
      <c r="T144" s="155">
        <v>3.63</v>
      </c>
      <c r="U144" s="155">
        <v>2.4900000000000002</v>
      </c>
      <c r="V144" s="155">
        <v>11.532</v>
      </c>
      <c r="W144" s="155">
        <v>0.307</v>
      </c>
      <c r="X144" s="155">
        <v>11.358000000000001</v>
      </c>
      <c r="Y144" s="155">
        <v>0.59</v>
      </c>
      <c r="Z144" s="155">
        <v>3.375</v>
      </c>
      <c r="AA144" s="155">
        <v>52.014000000000003</v>
      </c>
      <c r="AB144" s="155">
        <v>6.0380000000000003</v>
      </c>
      <c r="AC144" s="155">
        <v>11.502000000000001</v>
      </c>
      <c r="AD144" s="155">
        <v>0.17</v>
      </c>
      <c r="AE144" s="155">
        <f t="shared" si="53"/>
        <v>324.53391488951075</v>
      </c>
      <c r="AF144" s="155">
        <f t="shared" si="54"/>
        <v>107.11184020071408</v>
      </c>
      <c r="AG144" s="155">
        <f t="shared" si="55"/>
        <v>0.96497153333976649</v>
      </c>
      <c r="AI144" s="157" t="str">
        <f t="shared" si="40"/>
        <v>LL1_84_c</v>
      </c>
      <c r="AJ144" s="157">
        <f t="shared" si="41"/>
        <v>52.014000000000003</v>
      </c>
      <c r="AK144" s="157">
        <f t="shared" si="42"/>
        <v>3.375</v>
      </c>
      <c r="AL144" s="157">
        <f t="shared" si="43"/>
        <v>11.532</v>
      </c>
      <c r="AM144" s="157">
        <f t="shared" si="44"/>
        <v>9.7766999999999999</v>
      </c>
      <c r="AN144" s="157">
        <f t="shared" si="45"/>
        <v>1.9169998082999999</v>
      </c>
      <c r="AO144" s="157">
        <f t="shared" si="46"/>
        <v>0.17</v>
      </c>
      <c r="AP144" s="157">
        <f t="shared" si="47"/>
        <v>6.0380000000000003</v>
      </c>
      <c r="AQ144" s="157">
        <f t="shared" si="48"/>
        <v>11.358000000000001</v>
      </c>
      <c r="AR144" s="157">
        <f t="shared" si="49"/>
        <v>2.4900000000000002</v>
      </c>
      <c r="AS144" s="157">
        <f t="shared" si="50"/>
        <v>0.59</v>
      </c>
      <c r="AT144" s="157">
        <f t="shared" si="51"/>
        <v>0.307</v>
      </c>
      <c r="AU144" s="157">
        <v>0.42381931103975401</v>
      </c>
      <c r="AV144" s="157">
        <f t="shared" si="56"/>
        <v>4.3381644691698352E-3</v>
      </c>
      <c r="AW144" s="157">
        <f t="shared" si="52"/>
        <v>1135.3638000000001</v>
      </c>
      <c r="AX144" s="157">
        <v>90</v>
      </c>
      <c r="AY144" s="157">
        <v>0.35682780245983547</v>
      </c>
      <c r="BA144" s="164">
        <v>39.401600000000002</v>
      </c>
      <c r="BB144" s="164">
        <v>37.982599999999998</v>
      </c>
      <c r="BC144" s="164">
        <v>19.763400000000001</v>
      </c>
      <c r="BD144" s="164">
        <v>3.0949999999999998E-2</v>
      </c>
      <c r="BE144" s="164">
        <v>0.28894999999999998</v>
      </c>
      <c r="BF144" s="164">
        <v>0.25280000000000002</v>
      </c>
      <c r="BG144" s="164">
        <v>0.16335</v>
      </c>
      <c r="BL144" s="164">
        <v>97.883600000000001</v>
      </c>
      <c r="BM144" s="164">
        <v>0.78040209777090097</v>
      </c>
      <c r="BO144" s="166" t="s">
        <v>724</v>
      </c>
      <c r="BP144" s="166">
        <v>25</v>
      </c>
      <c r="BQ144" s="166" t="s">
        <v>453</v>
      </c>
      <c r="BR144" s="166" t="s">
        <v>459</v>
      </c>
      <c r="BS144" s="166" t="s">
        <v>768</v>
      </c>
      <c r="BT144" s="166" t="s">
        <v>702</v>
      </c>
      <c r="BU144" s="166">
        <v>9.44328703703704E-3</v>
      </c>
      <c r="BV144" s="166">
        <v>7.2971000000000004</v>
      </c>
      <c r="BW144" s="166">
        <v>14</v>
      </c>
      <c r="BX144" s="166" t="s">
        <v>456</v>
      </c>
      <c r="BY144" s="166">
        <v>1</v>
      </c>
      <c r="BZ144" s="166">
        <v>87000</v>
      </c>
      <c r="CA144" s="166">
        <v>8400</v>
      </c>
      <c r="CB144" s="166">
        <v>11.4</v>
      </c>
      <c r="CC144" s="166">
        <v>1</v>
      </c>
      <c r="CH144" s="166">
        <v>2.61</v>
      </c>
      <c r="CI144" s="166">
        <v>0.32</v>
      </c>
      <c r="CJ144" s="166">
        <v>3690</v>
      </c>
      <c r="CK144" s="166">
        <v>220</v>
      </c>
      <c r="CL144" s="166">
        <v>30</v>
      </c>
      <c r="CM144" s="166">
        <v>2.8</v>
      </c>
      <c r="CN144" s="166">
        <v>17900</v>
      </c>
      <c r="CO144" s="166">
        <v>2000</v>
      </c>
      <c r="CP144" s="166">
        <v>383</v>
      </c>
      <c r="CQ144" s="166">
        <v>38</v>
      </c>
      <c r="CR144" s="166">
        <v>204</v>
      </c>
      <c r="CS144" s="166">
        <v>35</v>
      </c>
      <c r="CT144" s="166">
        <v>1170</v>
      </c>
      <c r="CU144" s="166">
        <v>250</v>
      </c>
      <c r="CV144" s="166">
        <v>86000</v>
      </c>
      <c r="CW144" s="166">
        <v>12000</v>
      </c>
      <c r="CZ144" s="166">
        <v>30.8</v>
      </c>
      <c r="DA144" s="166">
        <v>4.2</v>
      </c>
      <c r="DB144" s="166">
        <v>137.28813559322001</v>
      </c>
      <c r="DC144" s="166">
        <v>49</v>
      </c>
      <c r="DF144" s="166">
        <v>23.8</v>
      </c>
      <c r="DG144" s="166">
        <v>3.5</v>
      </c>
      <c r="DJ144" s="166">
        <v>8.6999999999999993</v>
      </c>
      <c r="DK144" s="166">
        <v>1.2</v>
      </c>
      <c r="DL144" s="166">
        <v>333</v>
      </c>
      <c r="DM144" s="166">
        <v>35</v>
      </c>
      <c r="DN144" s="166">
        <v>21.5</v>
      </c>
      <c r="DO144" s="166">
        <v>2.4</v>
      </c>
      <c r="DP144" s="166">
        <v>134</v>
      </c>
      <c r="DQ144" s="166">
        <v>11</v>
      </c>
      <c r="DR144" s="166">
        <v>14.8</v>
      </c>
      <c r="DS144" s="166">
        <v>1.5</v>
      </c>
      <c r="DT144" s="166">
        <v>0.82</v>
      </c>
      <c r="DU144" s="166">
        <v>0.64</v>
      </c>
      <c r="DZ144" s="166">
        <v>1.1599999999999999</v>
      </c>
      <c r="EA144" s="166">
        <v>0.4</v>
      </c>
      <c r="EF144" s="166">
        <v>126</v>
      </c>
      <c r="EG144" s="166">
        <v>24</v>
      </c>
      <c r="EH144" s="166">
        <v>11.6</v>
      </c>
      <c r="EI144" s="166">
        <v>1.8</v>
      </c>
      <c r="EJ144" s="166">
        <v>32.700000000000003</v>
      </c>
      <c r="EK144" s="166">
        <v>4.2</v>
      </c>
      <c r="EL144" s="166">
        <v>4.55</v>
      </c>
      <c r="EM144" s="166">
        <v>0.56000000000000005</v>
      </c>
      <c r="EN144" s="166">
        <v>19.2</v>
      </c>
      <c r="EO144" s="166">
        <v>2.7</v>
      </c>
      <c r="EP144" s="166">
        <v>4.5999999999999996</v>
      </c>
      <c r="EQ144" s="166">
        <v>0.98</v>
      </c>
      <c r="ER144" s="166">
        <v>1.92</v>
      </c>
      <c r="ES144" s="166">
        <v>0.39</v>
      </c>
      <c r="ET144" s="166">
        <v>5.9</v>
      </c>
      <c r="EU144" s="166">
        <v>1.5</v>
      </c>
      <c r="EV144" s="166">
        <v>0.92</v>
      </c>
      <c r="EW144" s="166">
        <v>0.15</v>
      </c>
      <c r="EX144" s="166">
        <v>5.35</v>
      </c>
      <c r="EY144" s="166">
        <v>0.71</v>
      </c>
      <c r="EZ144" s="166">
        <v>0.89</v>
      </c>
      <c r="FA144" s="166">
        <v>0.14000000000000001</v>
      </c>
      <c r="FB144" s="166">
        <v>3.25</v>
      </c>
      <c r="FC144" s="166">
        <v>0.65</v>
      </c>
      <c r="FD144" s="166">
        <v>0.3</v>
      </c>
      <c r="FE144" s="166">
        <v>0.11</v>
      </c>
      <c r="FF144" s="166">
        <v>1.59</v>
      </c>
      <c r="FG144" s="166">
        <v>0.51</v>
      </c>
      <c r="FH144" s="166">
        <v>0.221</v>
      </c>
      <c r="FI144" s="166">
        <v>0.08</v>
      </c>
      <c r="FJ144" s="166">
        <v>3.21</v>
      </c>
      <c r="FK144" s="166">
        <v>0.55000000000000004</v>
      </c>
      <c r="FL144" s="166">
        <v>0.79</v>
      </c>
      <c r="FM144" s="166">
        <v>0.2</v>
      </c>
      <c r="FN144" s="166">
        <v>0.14099999999999999</v>
      </c>
      <c r="FO144" s="166">
        <v>6.4000000000000001E-2</v>
      </c>
      <c r="FR144" s="166">
        <v>1.02</v>
      </c>
      <c r="FS144" s="166">
        <v>0.2</v>
      </c>
      <c r="FV144" s="166">
        <v>0.72</v>
      </c>
      <c r="FW144" s="166">
        <v>0.22</v>
      </c>
      <c r="FX144" s="166">
        <v>0.27</v>
      </c>
      <c r="FY144" s="166">
        <v>0.12</v>
      </c>
      <c r="GF144">
        <v>1060.5339681703099</v>
      </c>
      <c r="GG144">
        <v>1231.1980955432</v>
      </c>
      <c r="GH144">
        <v>5.67</v>
      </c>
      <c r="GI144">
        <v>190.2</v>
      </c>
      <c r="GM144">
        <f t="shared" si="57"/>
        <v>1.0001695202576708</v>
      </c>
      <c r="GN144">
        <f t="shared" si="58"/>
        <v>0.96497153333976649</v>
      </c>
      <c r="GO144" s="309">
        <v>2.6706720681443268</v>
      </c>
      <c r="GP144" s="311">
        <v>4.0601374356216982E-2</v>
      </c>
      <c r="GQ144" s="310">
        <f t="shared" si="59"/>
        <v>1.5202680568875755E-2</v>
      </c>
    </row>
    <row r="145" spans="1:199" x14ac:dyDescent="0.35">
      <c r="A145" s="162" t="s">
        <v>769</v>
      </c>
      <c r="B145" s="162" t="s">
        <v>555</v>
      </c>
      <c r="D145" s="154">
        <v>2.6345999999999998</v>
      </c>
      <c r="E145" s="154">
        <v>14.551399999999999</v>
      </c>
      <c r="F145" s="154">
        <v>0.26550000000000001</v>
      </c>
      <c r="G145" s="154">
        <v>12.145300000000001</v>
      </c>
      <c r="H145" s="154">
        <v>0.38200000000000001</v>
      </c>
      <c r="I145" s="154">
        <v>2.5101</v>
      </c>
      <c r="J145" s="154">
        <v>51.938499999999998</v>
      </c>
      <c r="K145" s="154">
        <v>6.4770000000000003</v>
      </c>
      <c r="L145" s="154">
        <v>6.6477000000000004</v>
      </c>
      <c r="M145" s="154">
        <v>0.1033</v>
      </c>
      <c r="N145" s="154">
        <v>787.23616400000003</v>
      </c>
      <c r="O145" s="154">
        <v>132</v>
      </c>
      <c r="P145" s="154">
        <v>0.220878873522729</v>
      </c>
      <c r="Q145" s="154">
        <v>828.077051054153</v>
      </c>
      <c r="R145" s="154">
        <v>384.14205685768798</v>
      </c>
      <c r="T145" s="155">
        <v>28.17</v>
      </c>
      <c r="U145" s="155">
        <v>2.0579999999999998</v>
      </c>
      <c r="V145" s="155">
        <v>11.364000000000001</v>
      </c>
      <c r="W145" s="155">
        <v>0.20699999999999999</v>
      </c>
      <c r="X145" s="155">
        <v>9.6319999999999997</v>
      </c>
      <c r="Y145" s="155">
        <v>0.29799999999999999</v>
      </c>
      <c r="Z145" s="155">
        <v>1.96</v>
      </c>
      <c r="AA145" s="155">
        <v>49.37</v>
      </c>
      <c r="AB145" s="155">
        <v>13.282999999999999</v>
      </c>
      <c r="AC145" s="155">
        <v>11.332000000000001</v>
      </c>
      <c r="AD145" s="155">
        <v>0.153</v>
      </c>
      <c r="AE145" s="155">
        <f t="shared" si="53"/>
        <v>614.21250214558791</v>
      </c>
      <c r="AF145" s="155">
        <f t="shared" si="54"/>
        <v>102.98821877194351</v>
      </c>
      <c r="AG145" s="155">
        <f t="shared" si="55"/>
        <v>0.78021377857532959</v>
      </c>
      <c r="AI145" s="157" t="str">
        <f t="shared" si="40"/>
        <v>LL7_282</v>
      </c>
      <c r="AJ145" s="157">
        <f t="shared" si="41"/>
        <v>49.37</v>
      </c>
      <c r="AK145" s="157">
        <f t="shared" si="42"/>
        <v>1.96</v>
      </c>
      <c r="AL145" s="157">
        <f t="shared" si="43"/>
        <v>11.364000000000001</v>
      </c>
      <c r="AM145" s="157">
        <f t="shared" si="44"/>
        <v>9.632200000000001</v>
      </c>
      <c r="AN145" s="157">
        <f t="shared" si="45"/>
        <v>1.8886664778</v>
      </c>
      <c r="AO145" s="157">
        <f t="shared" si="46"/>
        <v>0.153</v>
      </c>
      <c r="AP145" s="157">
        <f t="shared" si="47"/>
        <v>13.282999999999999</v>
      </c>
      <c r="AQ145" s="157">
        <f t="shared" si="48"/>
        <v>9.6319999999999997</v>
      </c>
      <c r="AR145" s="157">
        <f t="shared" si="49"/>
        <v>2.0579999999999998</v>
      </c>
      <c r="AS145" s="157">
        <f t="shared" si="50"/>
        <v>0.29799999999999999</v>
      </c>
      <c r="AT145" s="157">
        <f t="shared" si="51"/>
        <v>0.20699999999999999</v>
      </c>
      <c r="AU145" s="157">
        <v>0.5</v>
      </c>
      <c r="AV145" s="157">
        <f t="shared" si="56"/>
        <v>6.4607712495447681E-2</v>
      </c>
      <c r="AW145" s="157">
        <f t="shared" si="52"/>
        <v>1280.9883</v>
      </c>
      <c r="AX145" s="157">
        <v>800</v>
      </c>
      <c r="AY145" s="157">
        <v>7.3832854122062128E-2</v>
      </c>
      <c r="BA145" s="164">
        <v>47.650599999999997</v>
      </c>
      <c r="BB145" s="164">
        <v>40.507750000000001</v>
      </c>
      <c r="BC145" s="164">
        <v>11.003550000000001</v>
      </c>
      <c r="BD145" s="164">
        <v>5.1549999999999999E-2</v>
      </c>
      <c r="BE145" s="164">
        <v>0.23469999999999999</v>
      </c>
      <c r="BF145" s="164">
        <v>0.14194999999999999</v>
      </c>
      <c r="BG145" s="164">
        <v>0.38834999999999997</v>
      </c>
      <c r="BL145" s="164">
        <v>99.978449999999995</v>
      </c>
      <c r="BM145" s="164">
        <v>0.88531088352899601</v>
      </c>
      <c r="BO145" s="166" t="s">
        <v>699</v>
      </c>
      <c r="BP145" s="166">
        <v>40</v>
      </c>
      <c r="BQ145" s="166" t="s">
        <v>453</v>
      </c>
      <c r="BR145" s="166" t="s">
        <v>700</v>
      </c>
      <c r="BS145" s="166" t="s">
        <v>770</v>
      </c>
      <c r="BT145" s="166" t="s">
        <v>702</v>
      </c>
      <c r="BU145" s="166">
        <v>2.8299768518518498E-2</v>
      </c>
      <c r="BV145" s="166">
        <v>23.163</v>
      </c>
      <c r="BW145" s="166">
        <v>36</v>
      </c>
      <c r="BX145" s="166" t="s">
        <v>456</v>
      </c>
      <c r="BY145" s="166">
        <v>1</v>
      </c>
      <c r="BZ145" s="166">
        <v>231000</v>
      </c>
      <c r="CA145" s="166">
        <v>6800</v>
      </c>
      <c r="CB145" s="166">
        <v>12.1</v>
      </c>
      <c r="CC145" s="166">
        <v>1</v>
      </c>
      <c r="CD145" s="166">
        <v>4.0999999999999996</v>
      </c>
      <c r="CE145" s="166">
        <v>0.37</v>
      </c>
      <c r="CF145" s="166">
        <v>0.79</v>
      </c>
      <c r="CG145" s="166">
        <v>0.4</v>
      </c>
      <c r="CH145" s="166">
        <v>2.7570000000000001</v>
      </c>
      <c r="CI145" s="166">
        <v>9.0999999999999998E-2</v>
      </c>
      <c r="CJ145" s="166">
        <v>3292</v>
      </c>
      <c r="CK145" s="166">
        <v>84</v>
      </c>
      <c r="CL145" s="166">
        <v>26.21</v>
      </c>
      <c r="CM145" s="166">
        <v>0.77</v>
      </c>
      <c r="CN145" s="166">
        <v>14780</v>
      </c>
      <c r="CO145" s="166">
        <v>380</v>
      </c>
      <c r="CP145" s="166">
        <v>290.5</v>
      </c>
      <c r="CQ145" s="166">
        <v>9.1</v>
      </c>
      <c r="CR145" s="166">
        <v>354</v>
      </c>
      <c r="CS145" s="166">
        <v>14</v>
      </c>
      <c r="CT145" s="166">
        <v>833</v>
      </c>
      <c r="CU145" s="166">
        <v>33</v>
      </c>
      <c r="CV145" s="166">
        <v>65800</v>
      </c>
      <c r="CW145" s="166">
        <v>2300</v>
      </c>
      <c r="CX145" s="166">
        <v>33.5</v>
      </c>
      <c r="CY145" s="166">
        <v>1.2</v>
      </c>
      <c r="CZ145" s="166">
        <v>149.19999999999999</v>
      </c>
      <c r="DA145" s="166">
        <v>5</v>
      </c>
      <c r="DB145" s="166">
        <v>61.7</v>
      </c>
      <c r="DC145" s="166">
        <v>3.2</v>
      </c>
      <c r="DD145" s="166">
        <v>79.900000000000006</v>
      </c>
      <c r="DE145" s="166">
        <v>5.8</v>
      </c>
      <c r="DF145" s="166">
        <v>22.8</v>
      </c>
      <c r="DG145" s="166">
        <v>1.3</v>
      </c>
      <c r="DH145" s="166">
        <v>1.46</v>
      </c>
      <c r="DI145" s="166">
        <v>0.39</v>
      </c>
      <c r="DJ145" s="166">
        <v>6.83</v>
      </c>
      <c r="DK145" s="166">
        <v>0.35</v>
      </c>
      <c r="DL145" s="166">
        <v>306.2</v>
      </c>
      <c r="DM145" s="166">
        <v>7.6</v>
      </c>
      <c r="DN145" s="166">
        <v>25.51</v>
      </c>
      <c r="DO145" s="166">
        <v>0.92</v>
      </c>
      <c r="DP145" s="166">
        <v>123.4</v>
      </c>
      <c r="DQ145" s="166">
        <v>4</v>
      </c>
      <c r="DR145" s="166">
        <v>10.51</v>
      </c>
      <c r="DS145" s="166">
        <v>0.45</v>
      </c>
      <c r="DT145" s="166">
        <v>0.7</v>
      </c>
      <c r="DU145" s="166">
        <v>0.2</v>
      </c>
      <c r="DX145" s="166">
        <v>8.5999999999999993E-2</v>
      </c>
      <c r="DY145" s="166">
        <v>2.5999999999999999E-2</v>
      </c>
      <c r="DZ145" s="166">
        <v>1.43</v>
      </c>
      <c r="EA145" s="166">
        <v>0.18</v>
      </c>
      <c r="ED145" s="166">
        <v>5.8999999999999997E-2</v>
      </c>
      <c r="EE145" s="166">
        <v>0.02</v>
      </c>
      <c r="EF145" s="166">
        <v>88.5</v>
      </c>
      <c r="EG145" s="166">
        <v>2.9</v>
      </c>
      <c r="EH145" s="166">
        <v>9.76</v>
      </c>
      <c r="EI145" s="166">
        <v>0.37</v>
      </c>
      <c r="EJ145" s="166">
        <v>24.58</v>
      </c>
      <c r="EK145" s="166">
        <v>0.53</v>
      </c>
      <c r="EL145" s="166">
        <v>3.51</v>
      </c>
      <c r="EM145" s="166">
        <v>0.15</v>
      </c>
      <c r="EN145" s="166">
        <v>17.579999999999998</v>
      </c>
      <c r="EO145" s="166">
        <v>0.71</v>
      </c>
      <c r="EP145" s="166">
        <v>5.2</v>
      </c>
      <c r="EQ145" s="166">
        <v>0.43</v>
      </c>
      <c r="ER145" s="166">
        <v>1.65</v>
      </c>
      <c r="ES145" s="166">
        <v>0.16</v>
      </c>
      <c r="ET145" s="166">
        <v>5.6</v>
      </c>
      <c r="EU145" s="166">
        <v>0.41</v>
      </c>
      <c r="EV145" s="166">
        <v>0.95</v>
      </c>
      <c r="EW145" s="166">
        <v>6.5000000000000002E-2</v>
      </c>
      <c r="EX145" s="166">
        <v>5.19</v>
      </c>
      <c r="EY145" s="166">
        <v>0.3</v>
      </c>
      <c r="EZ145" s="166">
        <v>0.92400000000000004</v>
      </c>
      <c r="FA145" s="166">
        <v>8.7999999999999995E-2</v>
      </c>
      <c r="FB145" s="166">
        <v>2.34</v>
      </c>
      <c r="FC145" s="166">
        <v>0.23</v>
      </c>
      <c r="FD145" s="166">
        <v>0.35099999999999998</v>
      </c>
      <c r="FE145" s="166">
        <v>4.2000000000000003E-2</v>
      </c>
      <c r="FF145" s="166">
        <v>2.2799999999999998</v>
      </c>
      <c r="FG145" s="166">
        <v>0.24</v>
      </c>
      <c r="FH145" s="166">
        <v>0.28499999999999998</v>
      </c>
      <c r="FI145" s="166">
        <v>3.6999999999999998E-2</v>
      </c>
      <c r="FJ145" s="166">
        <v>3.32</v>
      </c>
      <c r="FK145" s="166">
        <v>0.35</v>
      </c>
      <c r="FL145" s="166">
        <v>0.63200000000000001</v>
      </c>
      <c r="FM145" s="166">
        <v>6.7000000000000004E-2</v>
      </c>
      <c r="FN145" s="166">
        <v>0.126</v>
      </c>
      <c r="FO145" s="166">
        <v>4.2999999999999997E-2</v>
      </c>
      <c r="FP145" s="166">
        <v>2.7E-2</v>
      </c>
      <c r="FQ145" s="166">
        <v>1.0999999999999999E-2</v>
      </c>
      <c r="FR145" s="166">
        <v>0.80100000000000005</v>
      </c>
      <c r="FS145" s="166">
        <v>7.2999999999999995E-2</v>
      </c>
      <c r="FV145" s="166">
        <v>0.63100000000000001</v>
      </c>
      <c r="FW145" s="166">
        <v>7.4999999999999997E-2</v>
      </c>
      <c r="FX145" s="166">
        <v>0.252</v>
      </c>
      <c r="FY145" s="166">
        <v>4.4999999999999998E-2</v>
      </c>
      <c r="FZ145">
        <v>8.4642391243724302E-2</v>
      </c>
      <c r="GA145">
        <v>1.30782160111785E-3</v>
      </c>
      <c r="GB145">
        <v>431.58112836889001</v>
      </c>
      <c r="GC145">
        <v>0</v>
      </c>
      <c r="GD145">
        <v>709.519375038455</v>
      </c>
      <c r="GE145">
        <v>163.216135819507</v>
      </c>
      <c r="GF145">
        <v>773.53611936149605</v>
      </c>
      <c r="GG145">
        <v>1623.3915741886799</v>
      </c>
      <c r="GH145">
        <v>3.87</v>
      </c>
      <c r="GI145">
        <v>153.69999999999999</v>
      </c>
      <c r="GM145">
        <f t="shared" si="57"/>
        <v>0.78010471204188481</v>
      </c>
      <c r="GN145">
        <f t="shared" si="58"/>
        <v>0.78021377857532959</v>
      </c>
      <c r="GO145" s="309">
        <v>2.638829021406659</v>
      </c>
      <c r="GP145" s="311">
        <v>4.2777631353318947E-2</v>
      </c>
      <c r="GQ145" s="310">
        <f t="shared" si="59"/>
        <v>1.6210838597839821E-2</v>
      </c>
    </row>
    <row r="146" spans="1:199" x14ac:dyDescent="0.35">
      <c r="A146" s="162" t="s">
        <v>771</v>
      </c>
      <c r="B146" s="162" t="s">
        <v>555</v>
      </c>
      <c r="D146" s="154">
        <v>2.6949000000000001</v>
      </c>
      <c r="E146" s="154">
        <v>14.0204</v>
      </c>
      <c r="F146" s="154">
        <v>0.22009999999999999</v>
      </c>
      <c r="G146" s="154">
        <v>11.700900000000001</v>
      </c>
      <c r="H146" s="154">
        <v>0.45550000000000002</v>
      </c>
      <c r="I146" s="154">
        <v>2.4379</v>
      </c>
      <c r="J146" s="154">
        <v>51.4176</v>
      </c>
      <c r="K146" s="154">
        <v>6.4165000000000001</v>
      </c>
      <c r="L146" s="154">
        <v>7.625</v>
      </c>
      <c r="M146" s="154">
        <v>0.1283</v>
      </c>
      <c r="N146" s="154">
        <v>968.90604800000006</v>
      </c>
      <c r="O146" s="154">
        <v>113</v>
      </c>
      <c r="P146" s="154">
        <v>0.21517690580766</v>
      </c>
      <c r="Q146" s="154">
        <v>34.010063003083097</v>
      </c>
      <c r="R146" s="154">
        <v>354.96600388285299</v>
      </c>
      <c r="T146" s="155">
        <v>19.77</v>
      </c>
      <c r="U146" s="155">
        <v>2.2759999999999998</v>
      </c>
      <c r="V146" s="155">
        <v>11.842000000000001</v>
      </c>
      <c r="W146" s="155">
        <v>0.186</v>
      </c>
      <c r="X146" s="155">
        <v>9.9990000000000006</v>
      </c>
      <c r="Y146" s="155">
        <v>0.38500000000000001</v>
      </c>
      <c r="Z146" s="155">
        <v>2.0590000000000002</v>
      </c>
      <c r="AA146" s="155">
        <v>50.008000000000003</v>
      </c>
      <c r="AB146" s="155">
        <v>11.378</v>
      </c>
      <c r="AC146" s="155">
        <v>11.337999999999999</v>
      </c>
      <c r="AD146" s="155">
        <v>0.17299999999999999</v>
      </c>
      <c r="AE146" s="155">
        <f t="shared" si="53"/>
        <v>808.97223678717546</v>
      </c>
      <c r="AF146" s="155">
        <f t="shared" si="54"/>
        <v>94.347499373799778</v>
      </c>
      <c r="AG146" s="155">
        <f t="shared" si="55"/>
        <v>0.83493362277698924</v>
      </c>
      <c r="AI146" s="157" t="str">
        <f t="shared" si="40"/>
        <v>LL7_205b</v>
      </c>
      <c r="AJ146" s="157">
        <f t="shared" si="41"/>
        <v>50.008000000000003</v>
      </c>
      <c r="AK146" s="157">
        <f t="shared" si="42"/>
        <v>2.0590000000000002</v>
      </c>
      <c r="AL146" s="157">
        <f t="shared" si="43"/>
        <v>11.842000000000001</v>
      </c>
      <c r="AM146" s="157">
        <f t="shared" si="44"/>
        <v>9.6372999999999998</v>
      </c>
      <c r="AN146" s="157">
        <f t="shared" si="45"/>
        <v>1.8896664776999998</v>
      </c>
      <c r="AO146" s="157">
        <f t="shared" si="46"/>
        <v>0.17299999999999999</v>
      </c>
      <c r="AP146" s="157">
        <f t="shared" si="47"/>
        <v>11.378</v>
      </c>
      <c r="AQ146" s="157">
        <f t="shared" si="48"/>
        <v>9.9990000000000006</v>
      </c>
      <c r="AR146" s="157">
        <f t="shared" si="49"/>
        <v>2.2759999999999998</v>
      </c>
      <c r="AS146" s="157">
        <f t="shared" si="50"/>
        <v>0.38500000000000001</v>
      </c>
      <c r="AT146" s="157">
        <f t="shared" si="51"/>
        <v>0.186</v>
      </c>
      <c r="AU146" s="157">
        <v>0.5</v>
      </c>
      <c r="AV146" s="157">
        <f t="shared" si="56"/>
        <v>2.839614511403782E-3</v>
      </c>
      <c r="AW146" s="157">
        <f t="shared" si="52"/>
        <v>1242.6977999999999</v>
      </c>
      <c r="AX146" s="157">
        <v>80</v>
      </c>
      <c r="AY146" s="157">
        <v>0.58634633328433006</v>
      </c>
      <c r="BA146" s="164">
        <v>46.185600000000001</v>
      </c>
      <c r="BB146" s="164">
        <v>39.965649999999997</v>
      </c>
      <c r="BC146" s="164">
        <v>12.5281</v>
      </c>
      <c r="BD146" s="164">
        <v>4.7699999999999999E-2</v>
      </c>
      <c r="BE146" s="164">
        <v>0.23630000000000001</v>
      </c>
      <c r="BF146" s="164">
        <v>0.15040000000000001</v>
      </c>
      <c r="BG146" s="164">
        <v>0.34515000000000001</v>
      </c>
      <c r="BL146" s="164">
        <v>99.458950000000002</v>
      </c>
      <c r="BM146" s="164">
        <v>0.86792443086706905</v>
      </c>
      <c r="BO146" s="166" t="s">
        <v>704</v>
      </c>
      <c r="BP146" s="166">
        <v>50</v>
      </c>
      <c r="BQ146" s="166" t="s">
        <v>453</v>
      </c>
      <c r="BR146" s="166">
        <v>19</v>
      </c>
      <c r="BS146" s="166" t="s">
        <v>772</v>
      </c>
      <c r="BT146" s="166" t="s">
        <v>702</v>
      </c>
      <c r="BU146" s="166">
        <v>3.26388888888889E-3</v>
      </c>
      <c r="BV146" s="166">
        <v>20.143000000000001</v>
      </c>
      <c r="BW146" s="166">
        <v>31</v>
      </c>
      <c r="BX146" s="166" t="s">
        <v>456</v>
      </c>
      <c r="BY146" s="166">
        <v>1</v>
      </c>
      <c r="BZ146" s="166">
        <v>365000</v>
      </c>
      <c r="CA146" s="166">
        <v>12000</v>
      </c>
      <c r="CB146" s="166">
        <v>11.7</v>
      </c>
      <c r="CC146" s="166">
        <v>1</v>
      </c>
      <c r="CD146" s="166">
        <v>4.84</v>
      </c>
      <c r="CE146" s="166">
        <v>0.35</v>
      </c>
      <c r="CF146" s="166">
        <v>0.69</v>
      </c>
      <c r="CG146" s="166">
        <v>0.28000000000000003</v>
      </c>
      <c r="CH146" s="166">
        <v>2.73</v>
      </c>
      <c r="CI146" s="166">
        <v>0.13</v>
      </c>
      <c r="CJ146" s="166">
        <v>3680</v>
      </c>
      <c r="CK146" s="166">
        <v>100</v>
      </c>
      <c r="CL146" s="166">
        <v>28.11</v>
      </c>
      <c r="CM146" s="166">
        <v>0.93</v>
      </c>
      <c r="CN146" s="166">
        <v>13650</v>
      </c>
      <c r="CO146" s="166">
        <v>440</v>
      </c>
      <c r="CP146" s="166">
        <v>275</v>
      </c>
      <c r="CQ146" s="166">
        <v>11</v>
      </c>
      <c r="CR146" s="166">
        <v>308</v>
      </c>
      <c r="CS146" s="166">
        <v>16</v>
      </c>
      <c r="CT146" s="166">
        <v>990</v>
      </c>
      <c r="CU146" s="166">
        <v>51</v>
      </c>
      <c r="CV146" s="166">
        <v>77600</v>
      </c>
      <c r="CW146" s="166">
        <v>4000</v>
      </c>
      <c r="CX146" s="166">
        <v>38.200000000000003</v>
      </c>
      <c r="CY146" s="166">
        <v>1.8</v>
      </c>
      <c r="CZ146" s="166">
        <v>137.19999999999999</v>
      </c>
      <c r="DA146" s="166">
        <v>6.4</v>
      </c>
      <c r="DB146" s="166">
        <v>75.8</v>
      </c>
      <c r="DC146" s="166">
        <v>3.3</v>
      </c>
      <c r="DD146" s="166">
        <v>78.2</v>
      </c>
      <c r="DE146" s="166">
        <v>4.8</v>
      </c>
      <c r="DF146" s="166">
        <v>21.32</v>
      </c>
      <c r="DG146" s="166">
        <v>0.77</v>
      </c>
      <c r="DH146" s="166">
        <v>1.62</v>
      </c>
      <c r="DI146" s="166">
        <v>0.26</v>
      </c>
      <c r="DJ146" s="166">
        <v>7.83</v>
      </c>
      <c r="DK146" s="166">
        <v>0.34</v>
      </c>
      <c r="DL146" s="166">
        <v>322</v>
      </c>
      <c r="DM146" s="166">
        <v>12</v>
      </c>
      <c r="DN146" s="166">
        <v>22.27</v>
      </c>
      <c r="DO146" s="166">
        <v>0.94</v>
      </c>
      <c r="DP146" s="166">
        <v>123.5</v>
      </c>
      <c r="DQ146" s="166">
        <v>4.9000000000000004</v>
      </c>
      <c r="DR146" s="166">
        <v>11.28</v>
      </c>
      <c r="DS146" s="166">
        <v>0.5</v>
      </c>
      <c r="DT146" s="166">
        <v>0.65</v>
      </c>
      <c r="DU146" s="166">
        <v>0.15</v>
      </c>
      <c r="DV146" s="166">
        <v>0.19</v>
      </c>
      <c r="DW146" s="166">
        <v>0.11</v>
      </c>
      <c r="DX146" s="166">
        <v>7.6999999999999999E-2</v>
      </c>
      <c r="DY146" s="166">
        <v>1.7999999999999999E-2</v>
      </c>
      <c r="DZ146" s="166">
        <v>1.34</v>
      </c>
      <c r="EA146" s="166">
        <v>0.12</v>
      </c>
      <c r="EB146" s="166">
        <v>3.5999999999999997E-2</v>
      </c>
      <c r="EC146" s="166">
        <v>1.7999999999999999E-2</v>
      </c>
      <c r="ED146" s="166">
        <v>8.3000000000000004E-2</v>
      </c>
      <c r="EE146" s="166">
        <v>1.7000000000000001E-2</v>
      </c>
      <c r="EF146" s="166">
        <v>100.3</v>
      </c>
      <c r="EG146" s="166">
        <v>5.5</v>
      </c>
      <c r="EH146" s="166">
        <v>10.33</v>
      </c>
      <c r="EI146" s="166">
        <v>0.37</v>
      </c>
      <c r="EJ146" s="166">
        <v>24.99</v>
      </c>
      <c r="EK146" s="166">
        <v>0.81</v>
      </c>
      <c r="EL146" s="166">
        <v>3.73</v>
      </c>
      <c r="EM146" s="166">
        <v>0.18</v>
      </c>
      <c r="EN146" s="166">
        <v>18.899999999999999</v>
      </c>
      <c r="EO146" s="166">
        <v>1.1000000000000001</v>
      </c>
      <c r="EP146" s="166">
        <v>4.8899999999999997</v>
      </c>
      <c r="EQ146" s="166">
        <v>0.48</v>
      </c>
      <c r="ER146" s="166">
        <v>1.55</v>
      </c>
      <c r="ES146" s="166">
        <v>0.15</v>
      </c>
      <c r="ET146" s="166">
        <v>4.82</v>
      </c>
      <c r="EU146" s="166">
        <v>0.37</v>
      </c>
      <c r="EV146" s="166">
        <v>0.83599999999999997</v>
      </c>
      <c r="EW146" s="166">
        <v>6.5000000000000002E-2</v>
      </c>
      <c r="EX146" s="166">
        <v>4.4800000000000004</v>
      </c>
      <c r="EY146" s="166">
        <v>0.25</v>
      </c>
      <c r="EZ146" s="166">
        <v>0.877</v>
      </c>
      <c r="FA146" s="166">
        <v>6.5000000000000002E-2</v>
      </c>
      <c r="FB146" s="166">
        <v>2.36</v>
      </c>
      <c r="FC146" s="166">
        <v>0.19</v>
      </c>
      <c r="FD146" s="166">
        <v>0.318</v>
      </c>
      <c r="FE146" s="166">
        <v>3.7999999999999999E-2</v>
      </c>
      <c r="FF146" s="166">
        <v>1.81</v>
      </c>
      <c r="FG146" s="166">
        <v>0.23</v>
      </c>
      <c r="FH146" s="166">
        <v>0.26400000000000001</v>
      </c>
      <c r="FI146" s="166">
        <v>4.1000000000000002E-2</v>
      </c>
      <c r="FJ146" s="166">
        <v>3.54</v>
      </c>
      <c r="FK146" s="166">
        <v>0.34</v>
      </c>
      <c r="FL146" s="166">
        <v>0.73399999999999999</v>
      </c>
      <c r="FM146" s="166">
        <v>6.9000000000000006E-2</v>
      </c>
      <c r="FN146" s="166">
        <v>0.16700000000000001</v>
      </c>
      <c r="FO146" s="166">
        <v>4.2000000000000003E-2</v>
      </c>
      <c r="FP146" s="166">
        <v>1.41E-2</v>
      </c>
      <c r="FQ146" s="166">
        <v>7.7000000000000002E-3</v>
      </c>
      <c r="FR146" s="166">
        <v>0.83799999999999997</v>
      </c>
      <c r="FS146" s="166">
        <v>0.08</v>
      </c>
      <c r="FT146" s="166">
        <v>8.3999999999999995E-3</v>
      </c>
      <c r="FU146" s="166">
        <v>6.3E-3</v>
      </c>
      <c r="FV146" s="166">
        <v>0.73</v>
      </c>
      <c r="FW146" s="166">
        <v>7.9000000000000001E-2</v>
      </c>
      <c r="FX146" s="166">
        <v>0.251</v>
      </c>
      <c r="FY146" s="166">
        <v>4.2999999999999997E-2</v>
      </c>
      <c r="FZ146">
        <v>5.4222209356146897E-2</v>
      </c>
      <c r="GA146">
        <v>8.3444658602439001E-4</v>
      </c>
      <c r="GB146">
        <v>275.36737338804897</v>
      </c>
      <c r="GC146">
        <v>0</v>
      </c>
      <c r="GD146">
        <v>452.70396184995201</v>
      </c>
      <c r="GE146">
        <v>104.13893393584399</v>
      </c>
      <c r="GF146">
        <v>816.47272021370804</v>
      </c>
      <c r="GG146">
        <v>1459.49808983653</v>
      </c>
      <c r="GH146">
        <v>5.52</v>
      </c>
      <c r="GI146">
        <v>170.4</v>
      </c>
      <c r="GJ146">
        <v>0.17799999999999999</v>
      </c>
      <c r="GK146">
        <v>0.373</v>
      </c>
      <c r="GL146">
        <v>123.2</v>
      </c>
      <c r="GM146">
        <f t="shared" si="57"/>
        <v>0.84522502744237105</v>
      </c>
      <c r="GN146">
        <f t="shared" si="58"/>
        <v>0.83493362277698924</v>
      </c>
      <c r="GO146" s="309">
        <v>2.639923093799192</v>
      </c>
      <c r="GP146" s="311">
        <v>4.2430419517726477E-2</v>
      </c>
      <c r="GQ146" s="310">
        <f t="shared" si="59"/>
        <v>1.607259681821397E-2</v>
      </c>
    </row>
    <row r="147" spans="1:199" x14ac:dyDescent="0.35">
      <c r="A147" s="162" t="s">
        <v>773</v>
      </c>
      <c r="B147" s="162" t="s">
        <v>555</v>
      </c>
      <c r="D147" s="154">
        <v>2.7431000000000001</v>
      </c>
      <c r="E147" s="154">
        <v>14.782999999999999</v>
      </c>
      <c r="F147" s="154">
        <v>0.2467</v>
      </c>
      <c r="G147" s="154">
        <v>11.7799</v>
      </c>
      <c r="H147" s="154">
        <v>0.46379999999999999</v>
      </c>
      <c r="I147" s="154">
        <v>2.4460000000000002</v>
      </c>
      <c r="J147" s="154">
        <v>52.232399999999998</v>
      </c>
      <c r="K147" s="154">
        <v>6.3422999999999998</v>
      </c>
      <c r="L147" s="154">
        <v>7.6285999999999996</v>
      </c>
      <c r="M147" s="154">
        <v>0.14249999999999999</v>
      </c>
      <c r="N147" s="154">
        <v>824.77126399999997</v>
      </c>
      <c r="O147" s="154">
        <v>132</v>
      </c>
      <c r="P147" s="154">
        <v>0.212369776521732</v>
      </c>
      <c r="Q147" s="154">
        <v>50.725951195766797</v>
      </c>
      <c r="R147" s="154">
        <v>302.72580587312098</v>
      </c>
      <c r="T147" s="155">
        <v>18.86</v>
      </c>
      <c r="U147" s="155">
        <v>2.294</v>
      </c>
      <c r="V147" s="155">
        <v>12.364000000000001</v>
      </c>
      <c r="W147" s="155">
        <v>0.20599999999999999</v>
      </c>
      <c r="X147" s="155">
        <v>9.9640000000000004</v>
      </c>
      <c r="Y147" s="155">
        <v>0.38800000000000001</v>
      </c>
      <c r="Z147" s="155">
        <v>2.0459999999999998</v>
      </c>
      <c r="AA147" s="155">
        <v>49.996000000000002</v>
      </c>
      <c r="AB147" s="155">
        <v>10.871</v>
      </c>
      <c r="AC147" s="155">
        <v>11.337999999999999</v>
      </c>
      <c r="AD147" s="155">
        <v>0.185</v>
      </c>
      <c r="AE147" s="155">
        <f t="shared" si="53"/>
        <v>693.9014504459027</v>
      </c>
      <c r="AF147" s="155">
        <f t="shared" si="54"/>
        <v>111.05502271580009</v>
      </c>
      <c r="AG147" s="155">
        <f t="shared" si="55"/>
        <v>0.84132592966515218</v>
      </c>
      <c r="AI147" s="157" t="str">
        <f t="shared" si="40"/>
        <v>LL7_118</v>
      </c>
      <c r="AJ147" s="157">
        <f t="shared" si="41"/>
        <v>49.996000000000002</v>
      </c>
      <c r="AK147" s="157">
        <f t="shared" si="42"/>
        <v>2.0459999999999998</v>
      </c>
      <c r="AL147" s="157">
        <f t="shared" si="43"/>
        <v>12.364000000000001</v>
      </c>
      <c r="AM147" s="157">
        <f t="shared" si="44"/>
        <v>9.6372999999999998</v>
      </c>
      <c r="AN147" s="157">
        <f t="shared" si="45"/>
        <v>1.8896664776999998</v>
      </c>
      <c r="AO147" s="157">
        <f t="shared" si="46"/>
        <v>0.185</v>
      </c>
      <c r="AP147" s="157">
        <f t="shared" si="47"/>
        <v>10.871</v>
      </c>
      <c r="AQ147" s="157">
        <f t="shared" si="48"/>
        <v>9.9640000000000004</v>
      </c>
      <c r="AR147" s="157">
        <f t="shared" si="49"/>
        <v>2.294</v>
      </c>
      <c r="AS147" s="157">
        <f t="shared" si="50"/>
        <v>0.38800000000000001</v>
      </c>
      <c r="AT147" s="157">
        <f t="shared" si="51"/>
        <v>0.20599999999999999</v>
      </c>
      <c r="AU147" s="157">
        <v>0.5</v>
      </c>
      <c r="AV147" s="157">
        <f t="shared" si="56"/>
        <v>4.2677058047927638E-3</v>
      </c>
      <c r="AW147" s="157">
        <f t="shared" si="52"/>
        <v>1232.5071</v>
      </c>
      <c r="AX147" s="157">
        <v>100</v>
      </c>
      <c r="AY147" s="157">
        <v>0.46999986284550849</v>
      </c>
      <c r="BA147" s="164">
        <v>45.890099999999997</v>
      </c>
      <c r="BB147" s="164">
        <v>39.873849999999997</v>
      </c>
      <c r="BC147" s="164">
        <v>13.103249999999999</v>
      </c>
      <c r="BD147" s="164">
        <v>5.8400000000000001E-2</v>
      </c>
      <c r="BE147" s="164">
        <v>0.2311</v>
      </c>
      <c r="BF147" s="164">
        <v>0.16855000000000001</v>
      </c>
      <c r="BG147" s="164">
        <v>0.34110000000000001</v>
      </c>
      <c r="BL147" s="164">
        <v>99.666399999999996</v>
      </c>
      <c r="BM147" s="164">
        <v>0.86193146569670798</v>
      </c>
      <c r="FZ147">
        <v>8.9801358765644004E-2</v>
      </c>
      <c r="GA147">
        <v>1.3835384076803299E-3</v>
      </c>
      <c r="GB147">
        <v>456.56767453450902</v>
      </c>
      <c r="GD147">
        <v>750.59725693473399</v>
      </c>
      <c r="GE147">
        <v>172.66559327850501</v>
      </c>
      <c r="GF147">
        <v>787.35116700926994</v>
      </c>
      <c r="GG147">
        <v>1397.7204036111</v>
      </c>
      <c r="GM147">
        <f t="shared" si="57"/>
        <v>0.83656748598533859</v>
      </c>
      <c r="GN147">
        <f t="shared" si="58"/>
        <v>0.84132592966515218</v>
      </c>
      <c r="GO147" s="309">
        <v>2.6377832556463821</v>
      </c>
      <c r="GP147" s="311">
        <v>4.201206736624135E-2</v>
      </c>
      <c r="GQ147" s="310">
        <f t="shared" si="59"/>
        <v>1.5927035428825027E-2</v>
      </c>
    </row>
    <row r="148" spans="1:199" x14ac:dyDescent="0.35">
      <c r="A148" s="162" t="s">
        <v>774</v>
      </c>
      <c r="B148" s="162" t="s">
        <v>555</v>
      </c>
      <c r="D148" s="154">
        <v>2.6634000000000002</v>
      </c>
      <c r="E148" s="154">
        <v>13.8626</v>
      </c>
      <c r="F148" s="154">
        <v>0.34060000000000001</v>
      </c>
      <c r="G148" s="154">
        <v>13.260899999999999</v>
      </c>
      <c r="H148" s="154">
        <v>0.39369999999999999</v>
      </c>
      <c r="I148" s="154">
        <v>2.5101</v>
      </c>
      <c r="J148" s="154">
        <v>50.770699999999998</v>
      </c>
      <c r="K148" s="154">
        <v>6.8137999999999996</v>
      </c>
      <c r="L148" s="154">
        <v>7.2281000000000004</v>
      </c>
      <c r="M148" s="154">
        <v>0.153</v>
      </c>
      <c r="N148" s="154">
        <v>795.74411999999995</v>
      </c>
      <c r="O148" s="154">
        <v>46</v>
      </c>
      <c r="P148" s="154">
        <v>0.20288979458133699</v>
      </c>
      <c r="Q148" s="154">
        <v>65.153306189176106</v>
      </c>
      <c r="R148" s="154">
        <v>394.198259224411</v>
      </c>
      <c r="T148" s="155">
        <v>22.54</v>
      </c>
      <c r="U148" s="155">
        <v>2.173</v>
      </c>
      <c r="V148" s="155">
        <v>11.311</v>
      </c>
      <c r="W148" s="155">
        <v>0.27800000000000002</v>
      </c>
      <c r="X148" s="155">
        <v>10.946</v>
      </c>
      <c r="Y148" s="155">
        <v>0.32100000000000001</v>
      </c>
      <c r="Z148" s="155">
        <v>2.048</v>
      </c>
      <c r="AA148" s="155">
        <v>48.790999999999997</v>
      </c>
      <c r="AB148" s="155">
        <v>12.263999999999999</v>
      </c>
      <c r="AC148" s="155">
        <v>11.333</v>
      </c>
      <c r="AD148" s="155">
        <v>0.189</v>
      </c>
      <c r="AE148" s="155">
        <f t="shared" si="53"/>
        <v>649.37499591969959</v>
      </c>
      <c r="AF148" s="155">
        <f t="shared" si="54"/>
        <v>37.538762852945979</v>
      </c>
      <c r="AG148" s="155">
        <f t="shared" si="55"/>
        <v>0.81606006202056469</v>
      </c>
      <c r="AI148" s="157" t="str">
        <f t="shared" si="40"/>
        <v>LL7_128</v>
      </c>
      <c r="AJ148" s="157">
        <f t="shared" si="41"/>
        <v>48.790999999999997</v>
      </c>
      <c r="AK148" s="157">
        <f t="shared" si="42"/>
        <v>2.048</v>
      </c>
      <c r="AL148" s="157">
        <f t="shared" si="43"/>
        <v>11.311</v>
      </c>
      <c r="AM148" s="157">
        <f t="shared" si="44"/>
        <v>9.6330500000000008</v>
      </c>
      <c r="AN148" s="157">
        <f t="shared" si="45"/>
        <v>1.8888331444499999</v>
      </c>
      <c r="AO148" s="157">
        <f t="shared" si="46"/>
        <v>0.189</v>
      </c>
      <c r="AP148" s="157">
        <f t="shared" si="47"/>
        <v>12.263999999999999</v>
      </c>
      <c r="AQ148" s="157">
        <f t="shared" si="48"/>
        <v>10.946</v>
      </c>
      <c r="AR148" s="157">
        <f t="shared" si="49"/>
        <v>2.173</v>
      </c>
      <c r="AS148" s="157">
        <f t="shared" si="50"/>
        <v>0.32100000000000001</v>
      </c>
      <c r="AT148" s="157">
        <f t="shared" si="51"/>
        <v>0.27800000000000002</v>
      </c>
      <c r="AU148" s="157">
        <v>0.5</v>
      </c>
      <c r="AV148" s="157">
        <f t="shared" si="56"/>
        <v>5.3169011089583898E-3</v>
      </c>
      <c r="AW148" s="157">
        <f t="shared" si="52"/>
        <v>1260.5064</v>
      </c>
      <c r="AX148" s="157">
        <v>110</v>
      </c>
      <c r="AY148" s="157">
        <v>0.4477596191304038</v>
      </c>
      <c r="BA148" s="164">
        <v>46.420850000000002</v>
      </c>
      <c r="BB148" s="164">
        <v>39.989550000000001</v>
      </c>
      <c r="BC148" s="164">
        <v>11.317600000000001</v>
      </c>
      <c r="BD148" s="164">
        <v>4.7199999999999999E-2</v>
      </c>
      <c r="BE148" s="164">
        <v>0.28915000000000002</v>
      </c>
      <c r="BF148" s="164">
        <v>0.15185000000000001</v>
      </c>
      <c r="BG148" s="164">
        <v>0.37790000000000001</v>
      </c>
      <c r="BL148" s="164">
        <v>98.594149999999999</v>
      </c>
      <c r="BM148" s="164">
        <v>0.87968241197508601</v>
      </c>
      <c r="BO148" s="166" t="s">
        <v>707</v>
      </c>
      <c r="BP148" s="166">
        <v>30</v>
      </c>
      <c r="BQ148" s="166" t="s">
        <v>453</v>
      </c>
      <c r="BR148" s="166" t="s">
        <v>535</v>
      </c>
      <c r="BS148" s="166" t="s">
        <v>775</v>
      </c>
      <c r="BT148" s="166" t="s">
        <v>702</v>
      </c>
      <c r="BU148" s="166">
        <v>3.3880787037037001E-2</v>
      </c>
      <c r="BV148" s="166">
        <v>25.334</v>
      </c>
      <c r="BW148" s="166">
        <v>38</v>
      </c>
      <c r="BX148" s="166" t="s">
        <v>456</v>
      </c>
      <c r="BY148" s="166">
        <v>1</v>
      </c>
      <c r="BZ148" s="166">
        <v>135000</v>
      </c>
      <c r="CA148" s="166">
        <v>6200</v>
      </c>
      <c r="CB148" s="166">
        <v>13.3</v>
      </c>
      <c r="CC148" s="166">
        <v>1</v>
      </c>
      <c r="CD148" s="166">
        <v>4.42</v>
      </c>
      <c r="CE148" s="166">
        <v>0.41</v>
      </c>
      <c r="CH148" s="166">
        <v>2.4500000000000002</v>
      </c>
      <c r="CI148" s="166">
        <v>0.12</v>
      </c>
      <c r="CJ148" s="166">
        <v>3710</v>
      </c>
      <c r="CK148" s="166">
        <v>100</v>
      </c>
      <c r="CL148" s="166">
        <v>31.2</v>
      </c>
      <c r="CM148" s="166">
        <v>1.5</v>
      </c>
      <c r="CN148" s="166">
        <v>14490</v>
      </c>
      <c r="CO148" s="166">
        <v>360</v>
      </c>
      <c r="CP148" s="166">
        <v>296.39999999999998</v>
      </c>
      <c r="CQ148" s="166">
        <v>8.6</v>
      </c>
      <c r="CR148" s="166">
        <v>377</v>
      </c>
      <c r="CS148" s="166">
        <v>19</v>
      </c>
      <c r="CT148" s="166">
        <v>810</v>
      </c>
      <c r="CU148" s="166">
        <v>30</v>
      </c>
      <c r="CV148" s="166">
        <v>64300</v>
      </c>
      <c r="CW148" s="166">
        <v>2800</v>
      </c>
      <c r="CX148" s="166">
        <v>35.299999999999997</v>
      </c>
      <c r="CY148" s="166">
        <v>1.7</v>
      </c>
      <c r="CZ148" s="166">
        <v>152.5</v>
      </c>
      <c r="DA148" s="166">
        <v>9.1</v>
      </c>
      <c r="DB148" s="166">
        <v>70.3</v>
      </c>
      <c r="DC148" s="166">
        <v>4.4000000000000004</v>
      </c>
      <c r="DD148" s="166">
        <v>78</v>
      </c>
      <c r="DE148" s="166">
        <v>5.8</v>
      </c>
      <c r="DF148" s="166">
        <v>23.8</v>
      </c>
      <c r="DG148" s="166">
        <v>1.6</v>
      </c>
      <c r="DH148" s="166">
        <v>1.83</v>
      </c>
      <c r="DI148" s="166">
        <v>0.53</v>
      </c>
      <c r="DJ148" s="166">
        <v>7.51</v>
      </c>
      <c r="DK148" s="166">
        <v>0.52</v>
      </c>
      <c r="DL148" s="166">
        <v>325.89999999999998</v>
      </c>
      <c r="DM148" s="166">
        <v>9.8000000000000007</v>
      </c>
      <c r="DN148" s="166">
        <v>23.1</v>
      </c>
      <c r="DO148" s="166">
        <v>1</v>
      </c>
      <c r="DP148" s="166">
        <v>129.30000000000001</v>
      </c>
      <c r="DQ148" s="166">
        <v>4.2</v>
      </c>
      <c r="DR148" s="166">
        <v>11.24</v>
      </c>
      <c r="DS148" s="166">
        <v>0.5</v>
      </c>
      <c r="DT148" s="166">
        <v>0.65</v>
      </c>
      <c r="DU148" s="166">
        <v>0.23</v>
      </c>
      <c r="DV148" s="166">
        <v>3.5000000000000003E-2</v>
      </c>
      <c r="DW148" s="166">
        <v>7.0999999999999994E-2</v>
      </c>
      <c r="DX148" s="166">
        <v>0.129</v>
      </c>
      <c r="DY148" s="166">
        <v>4.4999999999999998E-2</v>
      </c>
      <c r="DZ148" s="166">
        <v>1.57</v>
      </c>
      <c r="EA148" s="166">
        <v>0.28000000000000003</v>
      </c>
      <c r="ED148" s="166">
        <v>8.1000000000000003E-2</v>
      </c>
      <c r="EE148" s="166">
        <v>3.2000000000000001E-2</v>
      </c>
      <c r="EF148" s="166">
        <v>93.8</v>
      </c>
      <c r="EG148" s="166">
        <v>5.6</v>
      </c>
      <c r="EH148" s="166">
        <v>10.54</v>
      </c>
      <c r="EI148" s="166">
        <v>0.46</v>
      </c>
      <c r="EJ148" s="166">
        <v>26.3</v>
      </c>
      <c r="EK148" s="166">
        <v>1.1000000000000001</v>
      </c>
      <c r="EL148" s="166">
        <v>3.61</v>
      </c>
      <c r="EM148" s="166">
        <v>0.21</v>
      </c>
      <c r="EN148" s="166">
        <v>17.600000000000001</v>
      </c>
      <c r="EO148" s="166">
        <v>1.1000000000000001</v>
      </c>
      <c r="EP148" s="166">
        <v>4.97</v>
      </c>
      <c r="EQ148" s="166">
        <v>0.52</v>
      </c>
      <c r="ER148" s="166">
        <v>1.79</v>
      </c>
      <c r="ES148" s="166">
        <v>0.22</v>
      </c>
      <c r="ET148" s="166">
        <v>5.01</v>
      </c>
      <c r="EU148" s="166">
        <v>0.51</v>
      </c>
      <c r="EV148" s="166">
        <v>0.87</v>
      </c>
      <c r="EW148" s="166">
        <v>0.12</v>
      </c>
      <c r="EX148" s="166">
        <v>4.88</v>
      </c>
      <c r="EY148" s="166">
        <v>0.54</v>
      </c>
      <c r="EZ148" s="166">
        <v>0.89600000000000002</v>
      </c>
      <c r="FA148" s="166">
        <v>9.5000000000000001E-2</v>
      </c>
      <c r="FB148" s="166">
        <v>2.2599999999999998</v>
      </c>
      <c r="FC148" s="166">
        <v>0.25</v>
      </c>
      <c r="FD148" s="166">
        <v>0.252</v>
      </c>
      <c r="FE148" s="166">
        <v>5.3999999999999999E-2</v>
      </c>
      <c r="FF148" s="166">
        <v>2</v>
      </c>
      <c r="FG148" s="166">
        <v>0.23</v>
      </c>
      <c r="FH148" s="166">
        <v>0.23799999999999999</v>
      </c>
      <c r="FI148" s="166">
        <v>5.2999999999999999E-2</v>
      </c>
      <c r="FJ148" s="166">
        <v>3.5</v>
      </c>
      <c r="FK148" s="166">
        <v>0.45</v>
      </c>
      <c r="FL148" s="166">
        <v>0.67900000000000005</v>
      </c>
      <c r="FM148" s="166">
        <v>7.4999999999999997E-2</v>
      </c>
      <c r="FN148" s="166">
        <v>0.157</v>
      </c>
      <c r="FO148" s="166">
        <v>7.0000000000000007E-2</v>
      </c>
      <c r="FR148" s="166">
        <v>0.89</v>
      </c>
      <c r="FS148" s="166">
        <v>0.12</v>
      </c>
      <c r="FV148" s="166">
        <v>0.82</v>
      </c>
      <c r="FW148" s="166">
        <v>0.11</v>
      </c>
      <c r="FX148" s="166">
        <v>0.33300000000000002</v>
      </c>
      <c r="FY148" s="166">
        <v>7.3999999999999996E-2</v>
      </c>
      <c r="GF148">
        <v>903.91104011794596</v>
      </c>
      <c r="GG148">
        <v>1649.7257453969301</v>
      </c>
      <c r="GH148">
        <v>5.22</v>
      </c>
      <c r="GI148">
        <v>167</v>
      </c>
      <c r="GM148">
        <f t="shared" si="57"/>
        <v>0.81534163068326138</v>
      </c>
      <c r="GN148">
        <f t="shared" si="58"/>
        <v>0.81606006202056469</v>
      </c>
      <c r="GO148" s="309">
        <v>2.6518502862641862</v>
      </c>
      <c r="GP148" s="311">
        <v>4.4503235236849917E-2</v>
      </c>
      <c r="GQ148" s="310">
        <f t="shared" si="59"/>
        <v>1.6781956156184132E-2</v>
      </c>
    </row>
    <row r="149" spans="1:199" x14ac:dyDescent="0.35">
      <c r="A149" s="162" t="s">
        <v>776</v>
      </c>
      <c r="B149" s="162" t="s">
        <v>546</v>
      </c>
      <c r="D149" s="154">
        <v>2.5061</v>
      </c>
      <c r="E149" s="154">
        <v>14.123699999999999</v>
      </c>
      <c r="F149" s="154">
        <v>0.23830000000000001</v>
      </c>
      <c r="G149" s="154">
        <v>12.636100000000001</v>
      </c>
      <c r="H149" s="154">
        <v>0.4133</v>
      </c>
      <c r="I149" s="154">
        <v>2.6400999999999999</v>
      </c>
      <c r="J149" s="154">
        <v>51.734000000000002</v>
      </c>
      <c r="K149" s="154">
        <v>5.9082999999999997</v>
      </c>
      <c r="L149" s="154">
        <v>7.0434000000000001</v>
      </c>
      <c r="M149" s="154">
        <v>7.6700000000000004E-2</v>
      </c>
      <c r="N149" s="154">
        <v>257.24055199999998</v>
      </c>
      <c r="O149" s="154">
        <v>69</v>
      </c>
      <c r="P149" s="154">
        <v>0.22038642920943599</v>
      </c>
      <c r="Q149" s="154">
        <v>21.498814626576799</v>
      </c>
      <c r="R149" s="154">
        <v>400.44728632486698</v>
      </c>
      <c r="T149" s="155">
        <v>21.58</v>
      </c>
      <c r="U149" s="155">
        <v>2.0760000000000001</v>
      </c>
      <c r="V149" s="155">
        <v>11.701000000000001</v>
      </c>
      <c r="W149" s="155">
        <v>0.19700000000000001</v>
      </c>
      <c r="X149" s="155">
        <v>10.593</v>
      </c>
      <c r="Y149" s="155">
        <v>0.34200000000000003</v>
      </c>
      <c r="Z149" s="155">
        <v>2.1869999999999998</v>
      </c>
      <c r="AA149" s="155">
        <v>49.921999999999997</v>
      </c>
      <c r="AB149" s="155">
        <v>11.154</v>
      </c>
      <c r="AC149" s="155">
        <v>11.336</v>
      </c>
      <c r="AD149" s="155">
        <v>0.13500000000000001</v>
      </c>
      <c r="AE149" s="155">
        <f t="shared" si="53"/>
        <v>211.58130613587761</v>
      </c>
      <c r="AF149" s="155">
        <f t="shared" si="54"/>
        <v>56.752755387399247</v>
      </c>
      <c r="AG149" s="155">
        <f t="shared" si="55"/>
        <v>0.82250370126665573</v>
      </c>
      <c r="AI149" s="157" t="str">
        <f t="shared" si="40"/>
        <v>LL8_301</v>
      </c>
      <c r="AJ149" s="157">
        <f t="shared" si="41"/>
        <v>49.921999999999997</v>
      </c>
      <c r="AK149" s="157">
        <f t="shared" si="42"/>
        <v>2.1869999999999998</v>
      </c>
      <c r="AL149" s="157">
        <f t="shared" si="43"/>
        <v>11.701000000000001</v>
      </c>
      <c r="AM149" s="157">
        <f t="shared" si="44"/>
        <v>9.6356000000000002</v>
      </c>
      <c r="AN149" s="157">
        <f t="shared" si="45"/>
        <v>1.8893331443999999</v>
      </c>
      <c r="AO149" s="157">
        <f t="shared" si="46"/>
        <v>0.13500000000000001</v>
      </c>
      <c r="AP149" s="157">
        <f t="shared" si="47"/>
        <v>11.154</v>
      </c>
      <c r="AQ149" s="157">
        <f t="shared" si="48"/>
        <v>10.593</v>
      </c>
      <c r="AR149" s="157">
        <f t="shared" si="49"/>
        <v>2.0760000000000001</v>
      </c>
      <c r="AS149" s="157">
        <f t="shared" si="50"/>
        <v>0.34200000000000003</v>
      </c>
      <c r="AT149" s="157">
        <f t="shared" si="51"/>
        <v>0.19700000000000001</v>
      </c>
      <c r="AU149" s="157">
        <v>0.5</v>
      </c>
      <c r="AV149" s="157">
        <f t="shared" si="56"/>
        <v>1.7682854603205133E-3</v>
      </c>
      <c r="AW149" s="157">
        <f t="shared" si="52"/>
        <v>1238.1954000000001</v>
      </c>
      <c r="AX149" s="157">
        <v>60</v>
      </c>
      <c r="AY149" s="157">
        <v>0.78371045625749758</v>
      </c>
      <c r="BA149" s="164">
        <v>45.899149999999999</v>
      </c>
      <c r="BB149" s="164">
        <v>39.944499999999998</v>
      </c>
      <c r="BC149" s="164">
        <v>12.71245</v>
      </c>
      <c r="BD149" s="164">
        <v>4.1250000000000002E-2</v>
      </c>
      <c r="BE149" s="164">
        <v>0.23250000000000001</v>
      </c>
      <c r="BF149" s="164">
        <v>0.16635</v>
      </c>
      <c r="BG149" s="164">
        <v>0.36354999999999998</v>
      </c>
      <c r="BL149" s="164">
        <v>99.359750000000005</v>
      </c>
      <c r="BM149" s="164">
        <v>0.865518397750621</v>
      </c>
      <c r="BO149" s="166" t="s">
        <v>707</v>
      </c>
      <c r="BP149" s="166">
        <v>30</v>
      </c>
      <c r="BQ149" s="166" t="s">
        <v>453</v>
      </c>
      <c r="BR149" s="166" t="s">
        <v>535</v>
      </c>
      <c r="BS149" s="166" t="s">
        <v>777</v>
      </c>
      <c r="BT149" s="166" t="s">
        <v>702</v>
      </c>
      <c r="BU149" s="166">
        <v>3.5249999999999997E-2</v>
      </c>
      <c r="BV149" s="166">
        <v>25.443000000000001</v>
      </c>
      <c r="BW149" s="166">
        <v>39</v>
      </c>
      <c r="BX149" s="166" t="s">
        <v>456</v>
      </c>
      <c r="BY149" s="166">
        <v>1</v>
      </c>
      <c r="BZ149" s="166">
        <v>120000</v>
      </c>
      <c r="CA149" s="166">
        <v>7100</v>
      </c>
      <c r="CB149" s="166">
        <v>12.6</v>
      </c>
      <c r="CC149" s="166">
        <v>1</v>
      </c>
      <c r="CD149" s="166">
        <v>4.54</v>
      </c>
      <c r="CE149" s="166">
        <v>0.52</v>
      </c>
      <c r="CH149" s="166">
        <v>2.38</v>
      </c>
      <c r="CI149" s="166">
        <v>0.13</v>
      </c>
      <c r="CJ149" s="166">
        <v>3699</v>
      </c>
      <c r="CK149" s="166">
        <v>95</v>
      </c>
      <c r="CL149" s="166">
        <v>28.4</v>
      </c>
      <c r="CM149" s="166">
        <v>1.5</v>
      </c>
      <c r="CN149" s="166">
        <v>15340</v>
      </c>
      <c r="CO149" s="166">
        <v>480</v>
      </c>
      <c r="CP149" s="166">
        <v>294</v>
      </c>
      <c r="CQ149" s="166">
        <v>10</v>
      </c>
      <c r="CR149" s="166">
        <v>339</v>
      </c>
      <c r="CS149" s="166">
        <v>18</v>
      </c>
      <c r="CT149" s="166">
        <v>883</v>
      </c>
      <c r="CU149" s="166">
        <v>54</v>
      </c>
      <c r="CV149" s="166">
        <v>66900</v>
      </c>
      <c r="CW149" s="166">
        <v>3700</v>
      </c>
      <c r="CX149" s="166">
        <v>33.5</v>
      </c>
      <c r="CY149" s="166">
        <v>1.8</v>
      </c>
      <c r="CZ149" s="166">
        <v>88.1</v>
      </c>
      <c r="DA149" s="166">
        <v>5.5</v>
      </c>
      <c r="DB149" s="166">
        <v>140.19999999999999</v>
      </c>
      <c r="DC149" s="166">
        <v>8.5</v>
      </c>
      <c r="DD149" s="166">
        <v>90.7</v>
      </c>
      <c r="DE149" s="166">
        <v>6.3</v>
      </c>
      <c r="DF149" s="166">
        <v>23.7</v>
      </c>
      <c r="DG149" s="166">
        <v>1.5</v>
      </c>
      <c r="DH149" s="166">
        <v>2.2799999999999998</v>
      </c>
      <c r="DI149" s="166">
        <v>0.56000000000000005</v>
      </c>
      <c r="DJ149" s="166">
        <v>8.34</v>
      </c>
      <c r="DK149" s="166">
        <v>0.69</v>
      </c>
      <c r="DL149" s="166">
        <v>326</v>
      </c>
      <c r="DM149" s="166">
        <v>10</v>
      </c>
      <c r="DN149" s="166">
        <v>25</v>
      </c>
      <c r="DO149" s="166">
        <v>1</v>
      </c>
      <c r="DP149" s="166">
        <v>128.30000000000001</v>
      </c>
      <c r="DQ149" s="166">
        <v>6.5</v>
      </c>
      <c r="DR149" s="166">
        <v>11.99</v>
      </c>
      <c r="DS149" s="166">
        <v>0.76</v>
      </c>
      <c r="DT149" s="166">
        <v>1.02</v>
      </c>
      <c r="DU149" s="166">
        <v>0.3</v>
      </c>
      <c r="DX149" s="166">
        <v>7.0999999999999994E-2</v>
      </c>
      <c r="DY149" s="166">
        <v>2.7E-2</v>
      </c>
      <c r="DZ149" s="166">
        <v>1.6</v>
      </c>
      <c r="EA149" s="166">
        <v>0.34</v>
      </c>
      <c r="ED149" s="166">
        <v>8.5000000000000006E-2</v>
      </c>
      <c r="EE149" s="166">
        <v>3.5000000000000003E-2</v>
      </c>
      <c r="EF149" s="166">
        <v>96.6</v>
      </c>
      <c r="EG149" s="166">
        <v>5.9</v>
      </c>
      <c r="EH149" s="166">
        <v>11.12</v>
      </c>
      <c r="EI149" s="166">
        <v>0.67</v>
      </c>
      <c r="EJ149" s="166">
        <v>27.01</v>
      </c>
      <c r="EK149" s="166">
        <v>0.95</v>
      </c>
      <c r="EL149" s="166">
        <v>3.88</v>
      </c>
      <c r="EM149" s="166">
        <v>0.24</v>
      </c>
      <c r="EN149" s="166">
        <v>17.600000000000001</v>
      </c>
      <c r="EO149" s="166">
        <v>1.2</v>
      </c>
      <c r="EP149" s="166">
        <v>5.08</v>
      </c>
      <c r="EQ149" s="166">
        <v>0.64</v>
      </c>
      <c r="ER149" s="166">
        <v>1.79</v>
      </c>
      <c r="ES149" s="166">
        <v>0.22</v>
      </c>
      <c r="ET149" s="166">
        <v>6</v>
      </c>
      <c r="EU149" s="166">
        <v>0.82</v>
      </c>
      <c r="EV149" s="166">
        <v>0.87</v>
      </c>
      <c r="EW149" s="166">
        <v>0.11</v>
      </c>
      <c r="EX149" s="166">
        <v>5.13</v>
      </c>
      <c r="EY149" s="166">
        <v>0.53</v>
      </c>
      <c r="EZ149" s="166">
        <v>0.91</v>
      </c>
      <c r="FA149" s="166">
        <v>0.12</v>
      </c>
      <c r="FB149" s="166">
        <v>2.81</v>
      </c>
      <c r="FC149" s="166">
        <v>0.32</v>
      </c>
      <c r="FD149" s="166">
        <v>0.34200000000000003</v>
      </c>
      <c r="FE149" s="166">
        <v>6.6000000000000003E-2</v>
      </c>
      <c r="FF149" s="166">
        <v>2.23</v>
      </c>
      <c r="FG149" s="166">
        <v>0.35</v>
      </c>
      <c r="FH149" s="166">
        <v>0.33</v>
      </c>
      <c r="FI149" s="166">
        <v>7.1999999999999995E-2</v>
      </c>
      <c r="FJ149" s="166">
        <v>3.65</v>
      </c>
      <c r="FK149" s="166">
        <v>0.49</v>
      </c>
      <c r="FL149" s="166">
        <v>0.72</v>
      </c>
      <c r="FM149" s="166">
        <v>0.11</v>
      </c>
      <c r="FN149" s="166">
        <v>0.17</v>
      </c>
      <c r="FO149" s="166">
        <v>6.2E-2</v>
      </c>
      <c r="FR149" s="166">
        <v>0.99</v>
      </c>
      <c r="FS149" s="166">
        <v>0.11</v>
      </c>
      <c r="FV149" s="166">
        <v>0.83</v>
      </c>
      <c r="FW149" s="166">
        <v>0.11</v>
      </c>
      <c r="FX149" s="166">
        <v>0.3</v>
      </c>
      <c r="FY149" s="166">
        <v>8.2000000000000003E-2</v>
      </c>
      <c r="GF149">
        <v>788.88915222011099</v>
      </c>
      <c r="GG149">
        <v>1489.5536658829801</v>
      </c>
      <c r="GH149">
        <v>4.8899999999999997</v>
      </c>
      <c r="GI149">
        <v>160.6</v>
      </c>
      <c r="GM149">
        <f t="shared" si="57"/>
        <v>0.8274860875877087</v>
      </c>
      <c r="GN149">
        <f t="shared" si="58"/>
        <v>0.82250370126665573</v>
      </c>
      <c r="GO149" s="309">
        <v>2.6359104113868872</v>
      </c>
      <c r="GP149" s="311">
        <v>4.2191135406716228E-2</v>
      </c>
      <c r="GQ149" s="310">
        <f t="shared" si="59"/>
        <v>1.6006285807155834E-2</v>
      </c>
    </row>
    <row r="150" spans="1:199" x14ac:dyDescent="0.35">
      <c r="A150" s="162" t="s">
        <v>778</v>
      </c>
      <c r="B150" s="162" t="s">
        <v>779</v>
      </c>
      <c r="D150" s="154">
        <v>2.7501000000000002</v>
      </c>
      <c r="E150" s="154">
        <v>14.5519</v>
      </c>
      <c r="F150" s="154">
        <v>0.37009999999999998</v>
      </c>
      <c r="G150" s="154">
        <v>10.801600000000001</v>
      </c>
      <c r="H150" s="154">
        <v>0.67059999999999997</v>
      </c>
      <c r="I150" s="154">
        <v>3.3835000000000002</v>
      </c>
      <c r="J150" s="154">
        <v>51.526400000000002</v>
      </c>
      <c r="K150" s="154">
        <v>3.1823999999999999</v>
      </c>
      <c r="L150" s="154">
        <v>9.1455000000000002</v>
      </c>
      <c r="M150" s="154">
        <v>0.19620000000000001</v>
      </c>
      <c r="N150" s="154">
        <v>738.19029999999998</v>
      </c>
      <c r="O150" s="154">
        <v>169</v>
      </c>
      <c r="P150" s="154">
        <v>0.91636057639254398</v>
      </c>
      <c r="Q150" s="154">
        <v>230.11933428375301</v>
      </c>
      <c r="R150" s="154">
        <v>362.90741741949</v>
      </c>
      <c r="T150" s="155">
        <v>10.7</v>
      </c>
      <c r="U150" s="155">
        <v>2.5259999999999998</v>
      </c>
      <c r="V150" s="155">
        <v>13.369</v>
      </c>
      <c r="W150" s="155">
        <v>0.34</v>
      </c>
      <c r="X150" s="155">
        <v>9.923</v>
      </c>
      <c r="Y150" s="155">
        <v>0.61599999999999999</v>
      </c>
      <c r="Z150" s="155">
        <v>3.1080000000000001</v>
      </c>
      <c r="AA150" s="155">
        <v>51.066000000000003</v>
      </c>
      <c r="AB150" s="155">
        <v>5.984</v>
      </c>
      <c r="AC150" s="155">
        <v>11.868</v>
      </c>
      <c r="AD150" s="155">
        <v>0.18</v>
      </c>
      <c r="AE150" s="155">
        <f t="shared" si="53"/>
        <v>666.83857271906061</v>
      </c>
      <c r="AF150" s="155">
        <f t="shared" si="54"/>
        <v>152.66485998193318</v>
      </c>
      <c r="AG150" s="155">
        <f t="shared" si="55"/>
        <v>0.90334236675700097</v>
      </c>
      <c r="AI150" s="157" t="str">
        <f t="shared" si="40"/>
        <v>LL2_417</v>
      </c>
      <c r="AJ150" s="157">
        <f t="shared" si="41"/>
        <v>51.066000000000003</v>
      </c>
      <c r="AK150" s="157">
        <f t="shared" si="42"/>
        <v>3.1080000000000001</v>
      </c>
      <c r="AL150" s="157">
        <f t="shared" si="43"/>
        <v>13.369</v>
      </c>
      <c r="AM150" s="157">
        <f t="shared" si="44"/>
        <v>10.0878</v>
      </c>
      <c r="AN150" s="157">
        <f t="shared" si="45"/>
        <v>1.9779998021999998</v>
      </c>
      <c r="AO150" s="157">
        <f t="shared" si="46"/>
        <v>0.18</v>
      </c>
      <c r="AP150" s="157">
        <f t="shared" si="47"/>
        <v>5.984</v>
      </c>
      <c r="AQ150" s="157">
        <f t="shared" si="48"/>
        <v>9.923</v>
      </c>
      <c r="AR150" s="157">
        <f t="shared" si="49"/>
        <v>2.5259999999999998</v>
      </c>
      <c r="AS150" s="157">
        <f t="shared" si="50"/>
        <v>0.61599999999999999</v>
      </c>
      <c r="AT150" s="157">
        <f t="shared" si="51"/>
        <v>0.34</v>
      </c>
      <c r="AU150" s="157">
        <v>0.82778733188124998</v>
      </c>
      <c r="AV150" s="157">
        <f t="shared" si="56"/>
        <v>2.0787654406843093E-2</v>
      </c>
      <c r="AW150" s="157">
        <f t="shared" si="52"/>
        <v>1134.2783999999999</v>
      </c>
      <c r="AX150" s="157">
        <v>410</v>
      </c>
      <c r="AY150" s="157">
        <v>0.29734810081681251</v>
      </c>
      <c r="BA150" s="164">
        <v>39.1753</v>
      </c>
      <c r="BB150" s="164">
        <v>37.99635</v>
      </c>
      <c r="BC150" s="164">
        <v>20.732199999999999</v>
      </c>
      <c r="BD150" s="164">
        <v>3.1050000000000001E-2</v>
      </c>
      <c r="BE150" s="164">
        <v>0.25195000000000001</v>
      </c>
      <c r="BF150" s="164">
        <v>0.27205000000000001</v>
      </c>
      <c r="BG150" s="164">
        <v>0.17155000000000001</v>
      </c>
      <c r="BL150" s="164">
        <v>98.630449999999996</v>
      </c>
      <c r="BM150" s="164">
        <v>0.77107564437043297</v>
      </c>
      <c r="GF150">
        <v>704.32993659733995</v>
      </c>
      <c r="GG150">
        <v>1125.8757364502001</v>
      </c>
      <c r="GM150">
        <f t="shared" si="57"/>
        <v>0.91858037578288099</v>
      </c>
      <c r="GN150">
        <f t="shared" si="58"/>
        <v>0.90334236675700097</v>
      </c>
      <c r="GO150" s="309">
        <v>2.604381035275277</v>
      </c>
      <c r="GP150" s="311">
        <v>4.0370474004505018E-2</v>
      </c>
      <c r="GQ150" s="310">
        <f t="shared" si="59"/>
        <v>1.5500986014605176E-2</v>
      </c>
    </row>
    <row r="151" spans="1:199" x14ac:dyDescent="0.35">
      <c r="A151" s="162" t="s">
        <v>780</v>
      </c>
      <c r="B151" s="162" t="s">
        <v>607</v>
      </c>
      <c r="D151" s="154">
        <v>3.1049000000000002</v>
      </c>
      <c r="E151" s="154">
        <v>13.3705</v>
      </c>
      <c r="F151" s="154">
        <v>0.41830000000000001</v>
      </c>
      <c r="G151" s="154">
        <v>9.0679999999999996</v>
      </c>
      <c r="H151" s="154">
        <v>0.72250000000000003</v>
      </c>
      <c r="I151" s="154">
        <v>3.9973999999999998</v>
      </c>
      <c r="J151" s="154">
        <v>50.886800000000001</v>
      </c>
      <c r="K151" s="154">
        <v>4.6567999999999996</v>
      </c>
      <c r="L151" s="154">
        <v>12.5901</v>
      </c>
      <c r="M151" s="154">
        <v>0.16439999999999999</v>
      </c>
      <c r="N151" s="154">
        <v>1245.6648520000001</v>
      </c>
      <c r="O151" s="154">
        <v>172</v>
      </c>
      <c r="T151" s="155">
        <v>1.73</v>
      </c>
      <c r="U151" s="155">
        <v>3.0790000000000002</v>
      </c>
      <c r="V151" s="155">
        <v>13.257999999999999</v>
      </c>
      <c r="W151" s="155">
        <v>0.41499999999999998</v>
      </c>
      <c r="X151" s="155">
        <v>8.9909999999999997</v>
      </c>
      <c r="Y151" s="155">
        <v>0.71599999999999997</v>
      </c>
      <c r="Z151" s="155">
        <v>3.964</v>
      </c>
      <c r="AA151" s="155">
        <v>51.106999999999999</v>
      </c>
      <c r="AB151" s="155">
        <v>5.31</v>
      </c>
      <c r="AC151" s="155">
        <v>12.804</v>
      </c>
      <c r="AD151" s="155">
        <v>0.16300000000000001</v>
      </c>
      <c r="AE151" s="155">
        <f t="shared" si="53"/>
        <v>1224.481325076182</v>
      </c>
      <c r="AF151" s="155">
        <f t="shared" si="54"/>
        <v>169.07500245748548</v>
      </c>
      <c r="AG151" s="155">
        <f t="shared" si="55"/>
        <v>0.98299420033421792</v>
      </c>
      <c r="AI151" s="157" t="str">
        <f t="shared" si="40"/>
        <v>LL11_507 no sims</v>
      </c>
      <c r="AJ151" s="157">
        <f t="shared" si="41"/>
        <v>51.106999999999999</v>
      </c>
      <c r="AK151" s="157">
        <f t="shared" si="42"/>
        <v>3.964</v>
      </c>
      <c r="AL151" s="157">
        <f t="shared" si="43"/>
        <v>13.257999999999999</v>
      </c>
      <c r="AM151" s="157">
        <f t="shared" si="44"/>
        <v>10.8834</v>
      </c>
      <c r="AN151" s="157">
        <f t="shared" si="45"/>
        <v>2.1339997865999996</v>
      </c>
      <c r="AO151" s="157">
        <f t="shared" si="46"/>
        <v>0.16300000000000001</v>
      </c>
      <c r="AP151" s="157">
        <f t="shared" si="47"/>
        <v>5.31</v>
      </c>
      <c r="AQ151" s="157">
        <f t="shared" si="48"/>
        <v>8.9909999999999997</v>
      </c>
      <c r="AR151" s="157">
        <f t="shared" si="49"/>
        <v>3.0790000000000002</v>
      </c>
      <c r="AS151" s="157">
        <f t="shared" si="50"/>
        <v>0.71599999999999997</v>
      </c>
      <c r="AT151" s="157">
        <f t="shared" si="51"/>
        <v>0.41499999999999998</v>
      </c>
      <c r="AV151" s="157">
        <f t="shared" si="56"/>
        <v>0</v>
      </c>
      <c r="AW151" s="157">
        <f t="shared" si="52"/>
        <v>1120.731</v>
      </c>
      <c r="BA151" s="164">
        <v>37.453400000000002</v>
      </c>
      <c r="BB151" s="164">
        <v>38.354900000000001</v>
      </c>
      <c r="BC151" s="164">
        <v>24.145499999999998</v>
      </c>
      <c r="BD151" s="164">
        <v>2.5100000000000001E-2</v>
      </c>
      <c r="BE151" s="164">
        <v>0.22745000000000001</v>
      </c>
      <c r="BF151" s="164">
        <v>0.30680000000000002</v>
      </c>
      <c r="BG151" s="164">
        <v>0.17699999999999999</v>
      </c>
      <c r="BL151" s="164">
        <v>100.6901</v>
      </c>
      <c r="BM151" s="164">
        <v>0.73439483138044503</v>
      </c>
      <c r="GF151">
        <v>1018.8472059793399</v>
      </c>
      <c r="GG151">
        <v>1130.99643856016</v>
      </c>
      <c r="GM151">
        <f t="shared" si="57"/>
        <v>0.99100346020761232</v>
      </c>
      <c r="GN151">
        <f t="shared" si="58"/>
        <v>0.98299420033421792</v>
      </c>
      <c r="GO151" s="309">
        <v>2.706165666344015</v>
      </c>
      <c r="GP151" s="311">
        <v>3.6278798364394273E-2</v>
      </c>
      <c r="GQ151" s="310">
        <f t="shared" si="59"/>
        <v>1.3405978361038897E-2</v>
      </c>
    </row>
    <row r="152" spans="1:199" x14ac:dyDescent="0.35">
      <c r="A152" s="162" t="s">
        <v>781</v>
      </c>
      <c r="B152" s="162" t="s">
        <v>546</v>
      </c>
      <c r="D152" s="154">
        <v>2.6133999999999999</v>
      </c>
      <c r="E152" s="154">
        <v>14.3741</v>
      </c>
      <c r="F152" s="154">
        <v>0.58109999999999995</v>
      </c>
      <c r="G152" s="154">
        <v>12.389799999999999</v>
      </c>
      <c r="H152" s="154">
        <v>0.44700000000000001</v>
      </c>
      <c r="I152" s="154">
        <v>2.6774</v>
      </c>
      <c r="J152" s="154">
        <v>51.488900000000001</v>
      </c>
      <c r="K152" s="154">
        <v>5.9903000000000004</v>
      </c>
      <c r="L152" s="154">
        <v>6.5259999999999998</v>
      </c>
      <c r="M152" s="154">
        <v>8.7800000000000003E-2</v>
      </c>
      <c r="N152" s="154">
        <v>709.16315599999996</v>
      </c>
      <c r="O152" s="154">
        <v>168</v>
      </c>
      <c r="T152" s="155">
        <v>29.12</v>
      </c>
      <c r="U152" s="155">
        <v>2.04</v>
      </c>
      <c r="V152" s="155">
        <v>11.221</v>
      </c>
      <c r="W152" s="155">
        <v>0.45400000000000001</v>
      </c>
      <c r="X152" s="155">
        <v>9.8230000000000004</v>
      </c>
      <c r="Y152" s="155">
        <v>0.34899999999999998</v>
      </c>
      <c r="Z152" s="155">
        <v>2.09</v>
      </c>
      <c r="AA152" s="155">
        <v>49.228000000000002</v>
      </c>
      <c r="AB152" s="155">
        <v>13.143000000000001</v>
      </c>
      <c r="AC152" s="155">
        <v>11.334</v>
      </c>
      <c r="AD152" s="155">
        <v>0.14299999999999999</v>
      </c>
      <c r="AE152" s="155">
        <f t="shared" si="53"/>
        <v>549.22797087980177</v>
      </c>
      <c r="AF152" s="155">
        <f t="shared" si="54"/>
        <v>130.11152416356879</v>
      </c>
      <c r="AG152" s="155">
        <f t="shared" si="55"/>
        <v>0.77447335811648088</v>
      </c>
      <c r="AI152" s="157" t="str">
        <f t="shared" si="40"/>
        <v>LL8_405_nosims</v>
      </c>
      <c r="AJ152" s="157">
        <f t="shared" si="41"/>
        <v>49.228000000000002</v>
      </c>
      <c r="AK152" s="157">
        <f t="shared" si="42"/>
        <v>2.09</v>
      </c>
      <c r="AL152" s="157">
        <f t="shared" si="43"/>
        <v>11.221</v>
      </c>
      <c r="AM152" s="157">
        <f t="shared" si="44"/>
        <v>9.6338999999999988</v>
      </c>
      <c r="AN152" s="157">
        <f t="shared" si="45"/>
        <v>1.8889998110999999</v>
      </c>
      <c r="AO152" s="157">
        <f t="shared" si="46"/>
        <v>0.14299999999999999</v>
      </c>
      <c r="AP152" s="157">
        <f t="shared" si="47"/>
        <v>13.143000000000001</v>
      </c>
      <c r="AQ152" s="157">
        <f t="shared" si="48"/>
        <v>9.8230000000000004</v>
      </c>
      <c r="AR152" s="157">
        <f t="shared" si="49"/>
        <v>2.04</v>
      </c>
      <c r="AS152" s="157">
        <f t="shared" si="50"/>
        <v>0.34899999999999998</v>
      </c>
      <c r="AT152" s="157">
        <f t="shared" si="51"/>
        <v>0.45400000000000001</v>
      </c>
      <c r="AV152" s="157">
        <f t="shared" si="56"/>
        <v>0</v>
      </c>
      <c r="AW152" s="157">
        <f t="shared" si="52"/>
        <v>1278.1743000000001</v>
      </c>
      <c r="BA152" s="164">
        <v>47.4559</v>
      </c>
      <c r="BB152" s="164">
        <v>40.443199999999997</v>
      </c>
      <c r="BC152" s="164">
        <v>11.046849999999999</v>
      </c>
      <c r="BD152" s="164">
        <v>5.2650000000000002E-2</v>
      </c>
      <c r="BE152" s="164">
        <v>0.23685</v>
      </c>
      <c r="BF152" s="164">
        <v>0.14445</v>
      </c>
      <c r="BG152" s="164">
        <v>0.39755000000000001</v>
      </c>
      <c r="BL152" s="164">
        <v>99.777500000000003</v>
      </c>
      <c r="BM152" s="164">
        <v>0.88449387162688797</v>
      </c>
      <c r="BO152" s="166" t="s">
        <v>625</v>
      </c>
      <c r="BP152" s="166">
        <v>25</v>
      </c>
      <c r="BQ152" s="166" t="s">
        <v>453</v>
      </c>
      <c r="BR152" s="166" t="s">
        <v>459</v>
      </c>
      <c r="BS152" s="166" t="s">
        <v>782</v>
      </c>
      <c r="BT152" s="166" t="s">
        <v>627</v>
      </c>
      <c r="BU152" s="166">
        <v>8.0844907407407393E-3</v>
      </c>
      <c r="BV152" s="166">
        <v>24.376999999999999</v>
      </c>
      <c r="BW152" s="166">
        <v>47</v>
      </c>
      <c r="BX152" s="166" t="s">
        <v>456</v>
      </c>
      <c r="BY152" s="166">
        <v>1</v>
      </c>
      <c r="BZ152" s="166">
        <v>89000</v>
      </c>
      <c r="CA152" s="166">
        <v>5400</v>
      </c>
      <c r="CB152" s="166">
        <v>12.4</v>
      </c>
      <c r="CC152" s="166">
        <v>1</v>
      </c>
      <c r="CH152" s="166">
        <v>2.86</v>
      </c>
      <c r="CI152" s="166">
        <v>0.13</v>
      </c>
      <c r="CJ152" s="166">
        <v>4370</v>
      </c>
      <c r="CK152" s="166">
        <v>110</v>
      </c>
      <c r="CL152" s="166">
        <v>26.7</v>
      </c>
      <c r="CM152" s="166">
        <v>1.4</v>
      </c>
      <c r="CN152" s="166">
        <v>16230</v>
      </c>
      <c r="CO152" s="166">
        <v>590</v>
      </c>
      <c r="CP152" s="166">
        <v>282</v>
      </c>
      <c r="CQ152" s="166">
        <v>12</v>
      </c>
      <c r="CR152" s="166">
        <v>355</v>
      </c>
      <c r="CS152" s="166">
        <v>20</v>
      </c>
      <c r="CT152" s="166">
        <v>821</v>
      </c>
      <c r="CU152" s="166">
        <v>35</v>
      </c>
      <c r="CV152" s="166">
        <v>66100</v>
      </c>
      <c r="CW152" s="166">
        <v>2900</v>
      </c>
      <c r="CZ152" s="166">
        <v>118.4</v>
      </c>
      <c r="DA152" s="166">
        <v>7.3</v>
      </c>
      <c r="DB152" s="166">
        <v>76.5</v>
      </c>
      <c r="DC152" s="166">
        <v>6.2</v>
      </c>
      <c r="DF152" s="166">
        <v>22.2</v>
      </c>
      <c r="DG152" s="166">
        <v>1.3</v>
      </c>
      <c r="DH152" s="166">
        <v>2.96</v>
      </c>
      <c r="DI152" s="166">
        <v>0.81</v>
      </c>
      <c r="DJ152" s="166">
        <v>9.75</v>
      </c>
      <c r="DK152" s="166">
        <v>0.9</v>
      </c>
      <c r="DL152" s="166">
        <v>338</v>
      </c>
      <c r="DM152" s="166">
        <v>11</v>
      </c>
      <c r="DN152" s="166">
        <v>23.9</v>
      </c>
      <c r="DO152" s="166">
        <v>1.2</v>
      </c>
      <c r="DP152" s="166">
        <v>139.19999999999999</v>
      </c>
      <c r="DQ152" s="166">
        <v>5.8</v>
      </c>
      <c r="DR152" s="166">
        <v>14.33</v>
      </c>
      <c r="DS152" s="166">
        <v>0.69</v>
      </c>
      <c r="DT152" s="166">
        <v>0.86</v>
      </c>
      <c r="DU152" s="166">
        <v>0.25</v>
      </c>
      <c r="DZ152" s="166">
        <v>1.67</v>
      </c>
      <c r="EA152" s="166">
        <v>0.36</v>
      </c>
      <c r="EF152" s="166">
        <v>117</v>
      </c>
      <c r="EG152" s="166">
        <v>6.7</v>
      </c>
      <c r="EH152" s="166">
        <v>12.31</v>
      </c>
      <c r="EI152" s="166">
        <v>0.65</v>
      </c>
      <c r="EJ152" s="166">
        <v>29.8</v>
      </c>
      <c r="EK152" s="166">
        <v>1.4</v>
      </c>
      <c r="EL152" s="166">
        <v>4.2300000000000004</v>
      </c>
      <c r="EM152" s="166">
        <v>0.23</v>
      </c>
      <c r="EN152" s="166">
        <v>20.100000000000001</v>
      </c>
      <c r="EO152" s="166">
        <v>1.4</v>
      </c>
      <c r="EP152" s="166">
        <v>5.56</v>
      </c>
      <c r="EQ152" s="166">
        <v>0.69</v>
      </c>
      <c r="ER152" s="166">
        <v>1.85</v>
      </c>
      <c r="ES152" s="166">
        <v>0.22</v>
      </c>
      <c r="ET152" s="166">
        <v>6.16</v>
      </c>
      <c r="EU152" s="166">
        <v>0.82</v>
      </c>
      <c r="EV152" s="166">
        <v>0.94</v>
      </c>
      <c r="EW152" s="166">
        <v>0.11</v>
      </c>
      <c r="EX152" s="166">
        <v>4.95</v>
      </c>
      <c r="EY152" s="166">
        <v>0.54</v>
      </c>
      <c r="EZ152" s="166">
        <v>0.81699999999999995</v>
      </c>
      <c r="FA152" s="166">
        <v>9.5000000000000001E-2</v>
      </c>
      <c r="FB152" s="166">
        <v>2.57</v>
      </c>
      <c r="FC152" s="166">
        <v>0.28000000000000003</v>
      </c>
      <c r="FD152" s="166">
        <v>0.32600000000000001</v>
      </c>
      <c r="FE152" s="166">
        <v>6.5000000000000002E-2</v>
      </c>
      <c r="FF152" s="166">
        <v>2.38</v>
      </c>
      <c r="FG152" s="166">
        <v>0.44</v>
      </c>
      <c r="FH152" s="166">
        <v>0.29699999999999999</v>
      </c>
      <c r="FI152" s="166">
        <v>5.8999999999999997E-2</v>
      </c>
      <c r="FJ152" s="166">
        <v>3.72</v>
      </c>
      <c r="FK152" s="166">
        <v>0.54</v>
      </c>
      <c r="FL152" s="166">
        <v>0.87</v>
      </c>
      <c r="FM152" s="166">
        <v>0.13</v>
      </c>
      <c r="FN152" s="166">
        <v>0.18099999999999999</v>
      </c>
      <c r="FO152" s="166">
        <v>6.5000000000000002E-2</v>
      </c>
      <c r="FR152" s="166">
        <v>1.01</v>
      </c>
      <c r="FS152" s="166">
        <v>0.16</v>
      </c>
      <c r="FV152" s="166">
        <v>0.89</v>
      </c>
      <c r="FW152" s="166">
        <v>0.13</v>
      </c>
      <c r="FX152" s="166">
        <v>0.30399999999999999</v>
      </c>
      <c r="FY152" s="166">
        <v>6.2E-2</v>
      </c>
      <c r="GF152">
        <v>760.229493489113</v>
      </c>
      <c r="GG152">
        <v>1631.80223207824</v>
      </c>
      <c r="GH152">
        <v>5.08</v>
      </c>
      <c r="GI152">
        <v>163</v>
      </c>
      <c r="GM152">
        <f t="shared" si="57"/>
        <v>0.7807606263982102</v>
      </c>
      <c r="GN152">
        <f t="shared" si="58"/>
        <v>0.77447335811648088</v>
      </c>
      <c r="GO152" s="309">
        <v>2.64225089714478</v>
      </c>
      <c r="GP152" s="311">
        <v>4.0794951268407688E-2</v>
      </c>
      <c r="GQ152" s="310">
        <f t="shared" si="59"/>
        <v>1.5439469170959794E-2</v>
      </c>
    </row>
    <row r="153" spans="1:199" x14ac:dyDescent="0.35">
      <c r="A153" s="162" t="s">
        <v>783</v>
      </c>
      <c r="B153" s="162" t="s">
        <v>546</v>
      </c>
      <c r="D153" s="154">
        <v>2.4847999999999999</v>
      </c>
      <c r="E153" s="154">
        <v>13.827</v>
      </c>
      <c r="F153" s="154">
        <v>0.3009</v>
      </c>
      <c r="G153" s="154">
        <v>12.2636</v>
      </c>
      <c r="H153" s="154">
        <v>0.55020000000000002</v>
      </c>
      <c r="I153" s="154">
        <v>2.9784999999999999</v>
      </c>
      <c r="J153" s="154">
        <v>49.710900000000002</v>
      </c>
      <c r="K153" s="154">
        <v>5.7572000000000001</v>
      </c>
      <c r="L153" s="154">
        <v>8.1044999999999998</v>
      </c>
      <c r="M153" s="154">
        <v>0.19370000000000001</v>
      </c>
      <c r="N153" s="154">
        <v>1084.013688</v>
      </c>
      <c r="O153" s="154">
        <v>178</v>
      </c>
      <c r="T153" s="155">
        <v>15.44</v>
      </c>
      <c r="U153" s="155">
        <v>2.21</v>
      </c>
      <c r="V153" s="155">
        <v>12.298</v>
      </c>
      <c r="W153" s="155">
        <v>0.26800000000000002</v>
      </c>
      <c r="X153" s="155">
        <v>11.002000000000001</v>
      </c>
      <c r="Y153" s="155">
        <v>0.48899999999999999</v>
      </c>
      <c r="Z153" s="155">
        <v>2.649</v>
      </c>
      <c r="AA153" s="155">
        <v>49.515999999999998</v>
      </c>
      <c r="AB153" s="155">
        <v>9.81</v>
      </c>
      <c r="AC153" s="155">
        <v>11.347</v>
      </c>
      <c r="AD153" s="155">
        <v>0.23200000000000001</v>
      </c>
      <c r="AE153" s="155">
        <f t="shared" si="53"/>
        <v>939.02779625779635</v>
      </c>
      <c r="AF153" s="155">
        <f t="shared" si="54"/>
        <v>154.1926541926542</v>
      </c>
      <c r="AG153" s="155">
        <f t="shared" si="55"/>
        <v>0.86625086625086634</v>
      </c>
      <c r="AI153" s="157" t="str">
        <f t="shared" si="40"/>
        <v>LL8_403_nosims</v>
      </c>
      <c r="AJ153" s="157">
        <f t="shared" si="41"/>
        <v>49.515999999999998</v>
      </c>
      <c r="AK153" s="157">
        <f t="shared" si="42"/>
        <v>2.649</v>
      </c>
      <c r="AL153" s="157">
        <f t="shared" si="43"/>
        <v>12.298</v>
      </c>
      <c r="AM153" s="157">
        <f t="shared" si="44"/>
        <v>9.6449499999999997</v>
      </c>
      <c r="AN153" s="157">
        <f t="shared" si="45"/>
        <v>1.8911664775499997</v>
      </c>
      <c r="AO153" s="157">
        <f t="shared" si="46"/>
        <v>0.23200000000000001</v>
      </c>
      <c r="AP153" s="157">
        <f t="shared" si="47"/>
        <v>9.81</v>
      </c>
      <c r="AQ153" s="157">
        <f t="shared" si="48"/>
        <v>11.002000000000001</v>
      </c>
      <c r="AR153" s="157">
        <f t="shared" si="49"/>
        <v>2.21</v>
      </c>
      <c r="AS153" s="157">
        <f t="shared" si="50"/>
        <v>0.48899999999999999</v>
      </c>
      <c r="AT153" s="157">
        <f t="shared" si="51"/>
        <v>0.26800000000000002</v>
      </c>
      <c r="AV153" s="157">
        <f t="shared" si="56"/>
        <v>0</v>
      </c>
      <c r="AW153" s="157">
        <f t="shared" si="52"/>
        <v>1211.181</v>
      </c>
      <c r="BA153" s="164">
        <v>44.957250000000002</v>
      </c>
      <c r="BB153" s="164">
        <v>39.902200000000001</v>
      </c>
      <c r="BC153" s="164">
        <v>14.00465</v>
      </c>
      <c r="BD153" s="164">
        <v>4.3200000000000002E-2</v>
      </c>
      <c r="BE153" s="164">
        <v>0.25314999999999999</v>
      </c>
      <c r="BF153" s="164">
        <v>0.18465000000000001</v>
      </c>
      <c r="BG153" s="164">
        <v>0.34905000000000003</v>
      </c>
      <c r="BL153" s="164">
        <v>99.694149999999993</v>
      </c>
      <c r="BM153" s="164">
        <v>0.85123990345672196</v>
      </c>
      <c r="BO153" s="166" t="s">
        <v>620</v>
      </c>
      <c r="BP153" s="166">
        <v>30</v>
      </c>
      <c r="BQ153" s="166" t="s">
        <v>453</v>
      </c>
      <c r="BR153" s="166" t="s">
        <v>535</v>
      </c>
      <c r="BS153" s="166" t="s">
        <v>784</v>
      </c>
      <c r="BT153" s="166" t="s">
        <v>610</v>
      </c>
      <c r="BU153" s="166">
        <v>0.51252777777777803</v>
      </c>
      <c r="BV153" s="166">
        <v>21.972999999999999</v>
      </c>
      <c r="BW153" s="166">
        <v>34</v>
      </c>
      <c r="BX153" s="166" t="s">
        <v>456</v>
      </c>
      <c r="BY153" s="166">
        <v>1</v>
      </c>
      <c r="BZ153" s="166">
        <v>146100</v>
      </c>
      <c r="CA153" s="166">
        <v>9400</v>
      </c>
      <c r="CB153" s="166">
        <v>12.3</v>
      </c>
      <c r="CC153" s="166">
        <v>1</v>
      </c>
      <c r="CD153" s="166">
        <v>5.51</v>
      </c>
      <c r="CE153" s="166">
        <v>0.48</v>
      </c>
      <c r="CH153" s="166">
        <v>2.81</v>
      </c>
      <c r="CI153" s="166">
        <v>0.1</v>
      </c>
      <c r="CJ153" s="166">
        <v>5320</v>
      </c>
      <c r="CK153" s="166">
        <v>160</v>
      </c>
      <c r="CL153" s="166">
        <v>32.47</v>
      </c>
      <c r="CM153" s="166">
        <v>0.94</v>
      </c>
      <c r="CN153" s="166">
        <v>17830</v>
      </c>
      <c r="CO153" s="166">
        <v>520</v>
      </c>
      <c r="CP153" s="166">
        <v>409</v>
      </c>
      <c r="CQ153" s="166">
        <v>12</v>
      </c>
      <c r="CR153" s="166">
        <v>396</v>
      </c>
      <c r="CS153" s="166">
        <v>15</v>
      </c>
      <c r="CT153" s="166">
        <v>1114</v>
      </c>
      <c r="CU153" s="166">
        <v>29</v>
      </c>
      <c r="CV153" s="166">
        <v>86000</v>
      </c>
      <c r="CW153" s="166">
        <v>2400</v>
      </c>
      <c r="CX153" s="166">
        <v>38.200000000000003</v>
      </c>
      <c r="CY153" s="166">
        <v>1.9</v>
      </c>
      <c r="CZ153" s="166">
        <v>119.4</v>
      </c>
      <c r="DA153" s="166">
        <v>7.4</v>
      </c>
      <c r="DB153" s="166">
        <v>46.8</v>
      </c>
      <c r="DC153" s="166">
        <v>2.2999999999999998</v>
      </c>
      <c r="DD153" s="166">
        <v>116</v>
      </c>
      <c r="DE153" s="166">
        <v>6.9</v>
      </c>
      <c r="DF153" s="166">
        <v>27.9</v>
      </c>
      <c r="DG153" s="166">
        <v>1.6</v>
      </c>
      <c r="DH153" s="166">
        <v>1.43</v>
      </c>
      <c r="DI153" s="166">
        <v>0.75</v>
      </c>
      <c r="DJ153" s="166">
        <v>11.6</v>
      </c>
      <c r="DK153" s="166">
        <v>0.83</v>
      </c>
      <c r="DL153" s="166">
        <v>419</v>
      </c>
      <c r="DM153" s="166">
        <v>11</v>
      </c>
      <c r="DN153" s="166">
        <v>27.9</v>
      </c>
      <c r="DO153" s="166">
        <v>1.1000000000000001</v>
      </c>
      <c r="DP153" s="166">
        <v>179.5</v>
      </c>
      <c r="DQ153" s="166">
        <v>6.7</v>
      </c>
      <c r="DR153" s="166">
        <v>15.36</v>
      </c>
      <c r="DS153" s="166">
        <v>0.56999999999999995</v>
      </c>
      <c r="DT153" s="166">
        <v>1.21</v>
      </c>
      <c r="DU153" s="166">
        <v>0.33</v>
      </c>
      <c r="DV153" s="166">
        <v>0.18</v>
      </c>
      <c r="DW153" s="166">
        <v>0.17</v>
      </c>
      <c r="DX153" s="166">
        <v>8.1000000000000003E-2</v>
      </c>
      <c r="DY153" s="166">
        <v>3.2000000000000001E-2</v>
      </c>
      <c r="DZ153" s="166">
        <v>1.91</v>
      </c>
      <c r="EA153" s="166">
        <v>0.32</v>
      </c>
      <c r="ED153" s="166">
        <v>0.122</v>
      </c>
      <c r="EE153" s="166">
        <v>3.5999999999999997E-2</v>
      </c>
      <c r="EF153" s="166">
        <v>135.9</v>
      </c>
      <c r="EG153" s="166">
        <v>5.5</v>
      </c>
      <c r="EH153" s="166">
        <v>14.57</v>
      </c>
      <c r="EI153" s="166">
        <v>0.46</v>
      </c>
      <c r="EJ153" s="166">
        <v>36.9</v>
      </c>
      <c r="EK153" s="166">
        <v>1.1000000000000001</v>
      </c>
      <c r="EL153" s="166">
        <v>4.9400000000000004</v>
      </c>
      <c r="EM153" s="166">
        <v>0.3</v>
      </c>
      <c r="EN153" s="166">
        <v>22.8</v>
      </c>
      <c r="EO153" s="166">
        <v>1.4</v>
      </c>
      <c r="EP153" s="166">
        <v>6.34</v>
      </c>
      <c r="EQ153" s="166">
        <v>0.61</v>
      </c>
      <c r="ER153" s="166">
        <v>2.34</v>
      </c>
      <c r="ES153" s="166">
        <v>0.25</v>
      </c>
      <c r="ET153" s="166">
        <v>7.07</v>
      </c>
      <c r="EU153" s="166">
        <v>0.96</v>
      </c>
      <c r="EV153" s="166">
        <v>0.96</v>
      </c>
      <c r="EW153" s="166">
        <v>0.11</v>
      </c>
      <c r="EX153" s="166">
        <v>5.72</v>
      </c>
      <c r="EY153" s="166">
        <v>0.66</v>
      </c>
      <c r="EZ153" s="166">
        <v>1.08</v>
      </c>
      <c r="FA153" s="166">
        <v>0.16</v>
      </c>
      <c r="FB153" s="166">
        <v>2.62</v>
      </c>
      <c r="FC153" s="166">
        <v>0.43</v>
      </c>
      <c r="FD153" s="166">
        <v>0.374</v>
      </c>
      <c r="FE153" s="166">
        <v>7.1999999999999995E-2</v>
      </c>
      <c r="FF153" s="166">
        <v>1.84</v>
      </c>
      <c r="FG153" s="166">
        <v>0.39</v>
      </c>
      <c r="FH153" s="166">
        <v>0.34699999999999998</v>
      </c>
      <c r="FI153" s="166">
        <v>8.3000000000000004E-2</v>
      </c>
      <c r="FJ153" s="166">
        <v>4.42</v>
      </c>
      <c r="FK153" s="166">
        <v>0.57999999999999996</v>
      </c>
      <c r="FL153" s="166">
        <v>0.92</v>
      </c>
      <c r="FM153" s="166">
        <v>0.15</v>
      </c>
      <c r="FN153" s="166">
        <v>0.152</v>
      </c>
      <c r="FO153" s="166">
        <v>7.0999999999999994E-2</v>
      </c>
      <c r="FP153" s="166">
        <v>4.8000000000000001E-2</v>
      </c>
      <c r="FQ153" s="166">
        <v>3.6999999999999998E-2</v>
      </c>
      <c r="FR153" s="166">
        <v>1.29</v>
      </c>
      <c r="FS153" s="166">
        <v>0.18</v>
      </c>
      <c r="FV153" s="166">
        <v>1.19</v>
      </c>
      <c r="FW153" s="166">
        <v>0.14000000000000001</v>
      </c>
      <c r="FX153" s="166">
        <v>0.38700000000000001</v>
      </c>
      <c r="FY153" s="166">
        <v>8.3000000000000004E-2</v>
      </c>
      <c r="GF153">
        <v>881.671999089265</v>
      </c>
      <c r="GG153">
        <v>1414.4948122948699</v>
      </c>
      <c r="GH153">
        <v>6.31</v>
      </c>
      <c r="GI153">
        <v>162</v>
      </c>
      <c r="GM153">
        <f t="shared" si="57"/>
        <v>0.88876772082878952</v>
      </c>
      <c r="GN153">
        <f t="shared" si="58"/>
        <v>0.86625086625086634</v>
      </c>
      <c r="GO153" s="309">
        <v>2.6735661257570791</v>
      </c>
      <c r="GP153" s="311">
        <v>4.1068746718203597E-2</v>
      </c>
      <c r="GQ153" s="310">
        <f t="shared" si="59"/>
        <v>1.5361036453352758E-2</v>
      </c>
    </row>
    <row r="154" spans="1:199" x14ac:dyDescent="0.35">
      <c r="A154" s="162" t="s">
        <v>785</v>
      </c>
      <c r="B154" s="162" t="s">
        <v>555</v>
      </c>
      <c r="D154" s="154">
        <v>2.8605</v>
      </c>
      <c r="E154" s="154">
        <v>14.172700000000001</v>
      </c>
      <c r="F154" s="154">
        <v>0.251</v>
      </c>
      <c r="G154" s="154">
        <v>11.8889</v>
      </c>
      <c r="H154" s="154">
        <v>0.44890000000000002</v>
      </c>
      <c r="I154" s="154">
        <v>2.4329000000000001</v>
      </c>
      <c r="J154" s="154">
        <v>51.682299999999998</v>
      </c>
      <c r="K154" s="154">
        <v>6.3996000000000004</v>
      </c>
      <c r="L154" s="154">
        <v>7.1066000000000003</v>
      </c>
      <c r="M154" s="154">
        <v>0.12790000000000001</v>
      </c>
      <c r="N154" s="154">
        <v>900.34193200000004</v>
      </c>
      <c r="O154" s="154">
        <v>115</v>
      </c>
      <c r="T154" s="155">
        <v>20.78</v>
      </c>
      <c r="U154" s="155">
        <v>2.3889999999999998</v>
      </c>
      <c r="V154" s="155">
        <v>11.837999999999999</v>
      </c>
      <c r="W154" s="155">
        <v>0.21</v>
      </c>
      <c r="X154" s="155">
        <v>10.051</v>
      </c>
      <c r="Y154" s="155">
        <v>0.375</v>
      </c>
      <c r="Z154" s="155">
        <v>2.032</v>
      </c>
      <c r="AA154" s="155">
        <v>50.027000000000001</v>
      </c>
      <c r="AB154" s="155">
        <v>11.39</v>
      </c>
      <c r="AC154" s="155">
        <v>11.336</v>
      </c>
      <c r="AD154" s="155">
        <v>0.17399999999999999</v>
      </c>
      <c r="AE154" s="155">
        <f t="shared" si="53"/>
        <v>745.43958602417626</v>
      </c>
      <c r="AF154" s="155">
        <f t="shared" si="54"/>
        <v>95.214439476734569</v>
      </c>
      <c r="AG154" s="155">
        <f t="shared" si="55"/>
        <v>0.82795164762377882</v>
      </c>
      <c r="AI154" s="157" t="str">
        <f t="shared" si="40"/>
        <v>LL7_275_a_nosims</v>
      </c>
      <c r="AJ154" s="157">
        <f t="shared" si="41"/>
        <v>50.027000000000001</v>
      </c>
      <c r="AK154" s="157">
        <f t="shared" si="42"/>
        <v>2.032</v>
      </c>
      <c r="AL154" s="157">
        <f t="shared" si="43"/>
        <v>11.837999999999999</v>
      </c>
      <c r="AM154" s="157">
        <f t="shared" si="44"/>
        <v>9.6356000000000002</v>
      </c>
      <c r="AN154" s="157">
        <f t="shared" si="45"/>
        <v>1.8893331443999999</v>
      </c>
      <c r="AO154" s="157">
        <f t="shared" si="46"/>
        <v>0.17399999999999999</v>
      </c>
      <c r="AP154" s="157">
        <f t="shared" si="47"/>
        <v>11.39</v>
      </c>
      <c r="AQ154" s="157">
        <f t="shared" si="48"/>
        <v>10.051</v>
      </c>
      <c r="AR154" s="157">
        <f t="shared" si="49"/>
        <v>2.3889999999999998</v>
      </c>
      <c r="AS154" s="157">
        <f t="shared" si="50"/>
        <v>0.375</v>
      </c>
      <c r="AT154" s="157">
        <f t="shared" si="51"/>
        <v>0.21</v>
      </c>
      <c r="AV154" s="157">
        <f t="shared" si="56"/>
        <v>0</v>
      </c>
      <c r="AW154" s="157">
        <f t="shared" si="52"/>
        <v>1242.9390000000001</v>
      </c>
      <c r="BA154" s="164">
        <v>46.474899999999998</v>
      </c>
      <c r="BB154" s="164">
        <v>40.2682</v>
      </c>
      <c r="BC154" s="164">
        <v>12.497450000000001</v>
      </c>
      <c r="BD154" s="164">
        <v>5.0200000000000002E-2</v>
      </c>
      <c r="BE154" s="164">
        <v>0.22225</v>
      </c>
      <c r="BF154" s="164">
        <v>0.16239999999999999</v>
      </c>
      <c r="BG154" s="164">
        <v>0.36599999999999999</v>
      </c>
      <c r="BL154" s="164">
        <v>100.0414</v>
      </c>
      <c r="BM154" s="164">
        <v>0.86891783349068097</v>
      </c>
      <c r="BO154" s="166" t="s">
        <v>613</v>
      </c>
      <c r="BP154" s="166">
        <v>40</v>
      </c>
      <c r="BQ154" s="166" t="s">
        <v>453</v>
      </c>
      <c r="BR154" s="166">
        <v>11</v>
      </c>
      <c r="BS154" s="166" t="s">
        <v>786</v>
      </c>
      <c r="BT154" s="166" t="s">
        <v>610</v>
      </c>
      <c r="BU154" s="166">
        <v>1.6945601851851899E-2</v>
      </c>
      <c r="BV154" s="166">
        <v>23.396000000000001</v>
      </c>
      <c r="BW154" s="166">
        <v>36</v>
      </c>
      <c r="BX154" s="166" t="s">
        <v>456</v>
      </c>
      <c r="BY154" s="166">
        <v>1</v>
      </c>
      <c r="BZ154" s="166">
        <v>410000</v>
      </c>
      <c r="CA154" s="166">
        <v>13000</v>
      </c>
      <c r="CB154" s="166">
        <v>11.9</v>
      </c>
      <c r="CC154" s="166">
        <v>1</v>
      </c>
      <c r="CD154" s="166">
        <v>4.54</v>
      </c>
      <c r="CE154" s="166">
        <v>0.26</v>
      </c>
      <c r="CF154" s="166">
        <v>0.9</v>
      </c>
      <c r="CG154" s="166">
        <v>0.28000000000000003</v>
      </c>
      <c r="CH154" s="166">
        <v>2.79</v>
      </c>
      <c r="CI154" s="166">
        <v>0.11</v>
      </c>
      <c r="CJ154" s="166">
        <v>3380</v>
      </c>
      <c r="CK154" s="166">
        <v>110</v>
      </c>
      <c r="CL154" s="166">
        <v>30.5</v>
      </c>
      <c r="CM154" s="166">
        <v>1</v>
      </c>
      <c r="CN154" s="166">
        <v>14160</v>
      </c>
      <c r="CO154" s="166">
        <v>400</v>
      </c>
      <c r="CP154" s="166">
        <v>307.89999999999998</v>
      </c>
      <c r="CQ154" s="166">
        <v>7.6</v>
      </c>
      <c r="CR154" s="166">
        <v>307</v>
      </c>
      <c r="CS154" s="166">
        <v>13</v>
      </c>
      <c r="CT154" s="166">
        <v>929</v>
      </c>
      <c r="CU154" s="166">
        <v>28</v>
      </c>
      <c r="CV154" s="166">
        <v>70300</v>
      </c>
      <c r="CW154" s="166">
        <v>2700</v>
      </c>
      <c r="CX154" s="166">
        <v>32.9</v>
      </c>
      <c r="CY154" s="166">
        <v>1</v>
      </c>
      <c r="CZ154" s="166">
        <v>128.4</v>
      </c>
      <c r="DA154" s="166">
        <v>4.5</v>
      </c>
      <c r="DB154" s="166">
        <v>58.4</v>
      </c>
      <c r="DC154" s="166">
        <v>2.2999999999999998</v>
      </c>
      <c r="DD154" s="166">
        <v>81</v>
      </c>
      <c r="DE154" s="166">
        <v>3</v>
      </c>
      <c r="DF154" s="166">
        <v>21.02</v>
      </c>
      <c r="DG154" s="166">
        <v>0.92</v>
      </c>
      <c r="DH154" s="166">
        <v>1.73</v>
      </c>
      <c r="DI154" s="166">
        <v>0.22</v>
      </c>
      <c r="DJ154" s="166">
        <v>7.32</v>
      </c>
      <c r="DK154" s="166">
        <v>0.37</v>
      </c>
      <c r="DL154" s="166">
        <v>294.60000000000002</v>
      </c>
      <c r="DM154" s="166">
        <v>6.8</v>
      </c>
      <c r="DN154" s="166">
        <v>22.82</v>
      </c>
      <c r="DO154" s="166">
        <v>0.62</v>
      </c>
      <c r="DP154" s="166">
        <v>118.7</v>
      </c>
      <c r="DQ154" s="166">
        <v>3.7</v>
      </c>
      <c r="DR154" s="166">
        <v>11.08</v>
      </c>
      <c r="DS154" s="166">
        <v>0.49</v>
      </c>
      <c r="DT154" s="166">
        <v>0.78</v>
      </c>
      <c r="DU154" s="166">
        <v>0.14000000000000001</v>
      </c>
      <c r="DV154" s="166">
        <v>0.186</v>
      </c>
      <c r="DW154" s="166">
        <v>9.9000000000000005E-2</v>
      </c>
      <c r="DX154" s="166">
        <v>8.1000000000000003E-2</v>
      </c>
      <c r="DY154" s="166">
        <v>1.6E-2</v>
      </c>
      <c r="DZ154" s="166">
        <v>1.24</v>
      </c>
      <c r="EA154" s="166">
        <v>0.13</v>
      </c>
      <c r="ED154" s="166">
        <v>7.2999999999999995E-2</v>
      </c>
      <c r="EE154" s="166">
        <v>1.4999999999999999E-2</v>
      </c>
      <c r="EF154" s="166">
        <v>91.2</v>
      </c>
      <c r="EG154" s="166">
        <v>3.6</v>
      </c>
      <c r="EH154" s="166">
        <v>9.9</v>
      </c>
      <c r="EI154" s="166">
        <v>0.38</v>
      </c>
      <c r="EJ154" s="166">
        <v>24.23</v>
      </c>
      <c r="EK154" s="166">
        <v>0.57999999999999996</v>
      </c>
      <c r="EL154" s="166">
        <v>3.41</v>
      </c>
      <c r="EM154" s="166">
        <v>0.17</v>
      </c>
      <c r="EN154" s="166">
        <v>17.18</v>
      </c>
      <c r="EO154" s="166">
        <v>0.82</v>
      </c>
      <c r="EP154" s="166">
        <v>4.67</v>
      </c>
      <c r="EQ154" s="166">
        <v>0.38</v>
      </c>
      <c r="ER154" s="166">
        <v>1.6</v>
      </c>
      <c r="ES154" s="166">
        <v>0.12</v>
      </c>
      <c r="ET154" s="166">
        <v>5.03</v>
      </c>
      <c r="EU154" s="166">
        <v>0.35</v>
      </c>
      <c r="EV154" s="166">
        <v>0.84399999999999997</v>
      </c>
      <c r="EW154" s="166">
        <v>5.7000000000000002E-2</v>
      </c>
      <c r="EX154" s="166">
        <v>4.8499999999999996</v>
      </c>
      <c r="EY154" s="166">
        <v>0.35</v>
      </c>
      <c r="EZ154" s="166">
        <v>0.94699999999999995</v>
      </c>
      <c r="FA154" s="166">
        <v>7.0999999999999994E-2</v>
      </c>
      <c r="FB154" s="166">
        <v>2.42</v>
      </c>
      <c r="FC154" s="166">
        <v>0.16</v>
      </c>
      <c r="FD154" s="166">
        <v>0.28999999999999998</v>
      </c>
      <c r="FE154" s="166">
        <v>4.2000000000000003E-2</v>
      </c>
      <c r="FF154" s="166">
        <v>2</v>
      </c>
      <c r="FG154" s="166">
        <v>0.23</v>
      </c>
      <c r="FH154" s="166">
        <v>0.26900000000000002</v>
      </c>
      <c r="FI154" s="166">
        <v>3.3000000000000002E-2</v>
      </c>
      <c r="FJ154" s="166">
        <v>3.3</v>
      </c>
      <c r="FK154" s="166">
        <v>0.3</v>
      </c>
      <c r="FL154" s="166">
        <v>0.61299999999999999</v>
      </c>
      <c r="FM154" s="166">
        <v>4.7E-2</v>
      </c>
      <c r="FN154" s="166">
        <v>0.15</v>
      </c>
      <c r="FO154" s="166">
        <v>3.5999999999999997E-2</v>
      </c>
      <c r="FP154" s="166">
        <v>0.02</v>
      </c>
      <c r="FQ154" s="166">
        <v>0.01</v>
      </c>
      <c r="FR154" s="166">
        <v>0.82199999999999995</v>
      </c>
      <c r="FS154" s="166">
        <v>6.5000000000000002E-2</v>
      </c>
      <c r="FT154" s="166">
        <v>1.2200000000000001E-2</v>
      </c>
      <c r="FU154" s="166">
        <v>6.0000000000000001E-3</v>
      </c>
      <c r="FV154" s="166">
        <v>0.68100000000000005</v>
      </c>
      <c r="FW154" s="166">
        <v>4.5999999999999999E-2</v>
      </c>
      <c r="FX154" s="166">
        <v>0.23899999999999999</v>
      </c>
      <c r="FY154" s="166">
        <v>3.9E-2</v>
      </c>
      <c r="GF154">
        <v>788.86037793087803</v>
      </c>
      <c r="GG154">
        <v>1457.04421697404</v>
      </c>
      <c r="GH154">
        <v>5.0599999999999996</v>
      </c>
      <c r="GI154">
        <v>167.5</v>
      </c>
      <c r="GJ154">
        <v>0.14799999999999999</v>
      </c>
      <c r="GK154">
        <v>0.32900000000000001</v>
      </c>
      <c r="GL154">
        <v>120</v>
      </c>
      <c r="GM154">
        <f t="shared" si="57"/>
        <v>0.83537536199599016</v>
      </c>
      <c r="GN154">
        <f t="shared" si="58"/>
        <v>0.82795164762377882</v>
      </c>
      <c r="GO154" s="309">
        <v>2.645611491090313</v>
      </c>
      <c r="GP154" s="311">
        <v>4.1047506839931892E-2</v>
      </c>
      <c r="GQ154" s="310">
        <f t="shared" si="59"/>
        <v>1.5515319228907393E-2</v>
      </c>
    </row>
    <row r="155" spans="1:199" x14ac:dyDescent="0.35">
      <c r="A155" s="162" t="s">
        <v>787</v>
      </c>
      <c r="B155" s="162" t="s">
        <v>555</v>
      </c>
      <c r="D155" s="154">
        <v>2.7035999999999998</v>
      </c>
      <c r="E155" s="154">
        <v>14.2934</v>
      </c>
      <c r="F155" s="154">
        <v>0.31190000000000001</v>
      </c>
      <c r="G155" s="154">
        <v>11.9642</v>
      </c>
      <c r="H155" s="154">
        <v>0.37180000000000002</v>
      </c>
      <c r="I155" s="154">
        <v>2.4178999999999999</v>
      </c>
      <c r="J155" s="154">
        <v>52.6235</v>
      </c>
      <c r="K155" s="154">
        <v>6.6771000000000003</v>
      </c>
      <c r="L155" s="154">
        <v>6.6632999999999996</v>
      </c>
      <c r="M155" s="154">
        <v>8.1000000000000003E-2</v>
      </c>
      <c r="N155" s="154">
        <v>702.65707199999997</v>
      </c>
      <c r="O155" s="154">
        <v>88</v>
      </c>
      <c r="T155" s="155">
        <v>29.18</v>
      </c>
      <c r="U155" s="155">
        <v>2.089</v>
      </c>
      <c r="V155" s="155">
        <v>11.045999999999999</v>
      </c>
      <c r="W155" s="155">
        <v>0.24099999999999999</v>
      </c>
      <c r="X155" s="155">
        <v>9.3949999999999996</v>
      </c>
      <c r="Y155" s="155">
        <v>0.28699999999999998</v>
      </c>
      <c r="Z155" s="155">
        <v>1.869</v>
      </c>
      <c r="AA155" s="155">
        <v>49.73</v>
      </c>
      <c r="AB155" s="155">
        <v>13.7</v>
      </c>
      <c r="AC155" s="155">
        <v>11.336</v>
      </c>
      <c r="AD155" s="155">
        <v>0.13500000000000001</v>
      </c>
      <c r="AE155" s="155">
        <f t="shared" si="53"/>
        <v>543.93642359498369</v>
      </c>
      <c r="AF155" s="155">
        <f t="shared" si="54"/>
        <v>68.122000309645458</v>
      </c>
      <c r="AG155" s="155">
        <f t="shared" si="55"/>
        <v>0.77411363988233473</v>
      </c>
      <c r="AI155" s="157" t="str">
        <f t="shared" si="40"/>
        <v>LL7_275_b_nosims</v>
      </c>
      <c r="AJ155" s="157">
        <f t="shared" si="41"/>
        <v>49.73</v>
      </c>
      <c r="AK155" s="157">
        <f t="shared" si="42"/>
        <v>1.869</v>
      </c>
      <c r="AL155" s="157">
        <f t="shared" si="43"/>
        <v>11.045999999999999</v>
      </c>
      <c r="AM155" s="157">
        <f t="shared" si="44"/>
        <v>9.6356000000000002</v>
      </c>
      <c r="AN155" s="157">
        <f t="shared" si="45"/>
        <v>1.8893331443999999</v>
      </c>
      <c r="AO155" s="157">
        <f t="shared" si="46"/>
        <v>0.13500000000000001</v>
      </c>
      <c r="AP155" s="157">
        <f t="shared" si="47"/>
        <v>13.7</v>
      </c>
      <c r="AQ155" s="157">
        <f t="shared" si="48"/>
        <v>9.3949999999999996</v>
      </c>
      <c r="AR155" s="157">
        <f t="shared" si="49"/>
        <v>2.089</v>
      </c>
      <c r="AS155" s="157">
        <f t="shared" si="50"/>
        <v>0.28699999999999998</v>
      </c>
      <c r="AT155" s="157">
        <f t="shared" si="51"/>
        <v>0.24099999999999999</v>
      </c>
      <c r="AV155" s="157">
        <f t="shared" si="56"/>
        <v>0</v>
      </c>
      <c r="AW155" s="157">
        <f t="shared" si="52"/>
        <v>1289.3699999999999</v>
      </c>
      <c r="BA155" s="164">
        <v>47.512500000000003</v>
      </c>
      <c r="BB155" s="164">
        <v>40.510300000000001</v>
      </c>
      <c r="BC155" s="164">
        <v>10.67135</v>
      </c>
      <c r="BD155" s="164">
        <v>4.9250000000000002E-2</v>
      </c>
      <c r="BE155" s="164">
        <v>0.22605</v>
      </c>
      <c r="BF155" s="164">
        <v>0.13469999999999999</v>
      </c>
      <c r="BG155" s="164">
        <v>0.38390000000000002</v>
      </c>
      <c r="BL155" s="164">
        <v>99.488</v>
      </c>
      <c r="BM155" s="164">
        <v>0.88809880523699802</v>
      </c>
      <c r="GF155">
        <v>770.65743616712496</v>
      </c>
      <c r="GG155">
        <v>1637.4949531590701</v>
      </c>
      <c r="GH155">
        <v>5.0599999999999996</v>
      </c>
      <c r="GI155">
        <v>167.5</v>
      </c>
      <c r="GM155">
        <f t="shared" si="57"/>
        <v>0.77192038730500256</v>
      </c>
      <c r="GN155">
        <f t="shared" si="58"/>
        <v>0.77411363988233473</v>
      </c>
      <c r="GO155" s="309">
        <v>2.637342556120462</v>
      </c>
      <c r="GP155" s="311">
        <v>4.1249624714569867E-2</v>
      </c>
      <c r="GQ155" s="310">
        <f t="shared" si="59"/>
        <v>1.5640601793969523E-2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FA36B-8C1C-4E24-80B0-FB975629B4A4}">
  <dimension ref="A1:DT295"/>
  <sheetViews>
    <sheetView workbookViewId="0">
      <selection activeCell="C3" sqref="C3"/>
    </sheetView>
  </sheetViews>
  <sheetFormatPr defaultRowHeight="14.5" x14ac:dyDescent="0.35"/>
  <cols>
    <col min="1" max="1" width="14" style="173" customWidth="1"/>
    <col min="2" max="2" width="24.08984375" style="163" customWidth="1"/>
    <col min="3" max="3" width="9" style="135" customWidth="1"/>
    <col min="4" max="8" width="9" style="135" bestFit="1" customWidth="1"/>
    <col min="9" max="9" width="9" style="174" bestFit="1" customWidth="1"/>
    <col min="10" max="15" width="9" style="135" bestFit="1" customWidth="1"/>
    <col min="16" max="16" width="20.08984375" style="163" customWidth="1"/>
    <col min="17" max="17" width="8.7265625" style="173"/>
    <col min="18" max="18" width="9" style="173" customWidth="1"/>
    <col min="19" max="19" width="9" style="173" bestFit="1" customWidth="1"/>
    <col min="20" max="20" width="20.453125" style="163" customWidth="1"/>
    <col min="21" max="23" width="17.453125" style="164" customWidth="1"/>
    <col min="24" max="124" width="8.7265625" style="164"/>
  </cols>
  <sheetData>
    <row r="1" spans="1:124" ht="43.5" x14ac:dyDescent="0.35">
      <c r="A1" s="169" t="s">
        <v>258</v>
      </c>
      <c r="B1" s="153" t="s">
        <v>789</v>
      </c>
      <c r="C1" s="170" t="s">
        <v>790</v>
      </c>
      <c r="D1" s="170" t="s">
        <v>791</v>
      </c>
      <c r="E1" s="170" t="s">
        <v>792</v>
      </c>
      <c r="F1" s="170" t="s">
        <v>793</v>
      </c>
      <c r="G1" s="170" t="s">
        <v>794</v>
      </c>
      <c r="H1" s="170" t="s">
        <v>795</v>
      </c>
      <c r="I1" s="170" t="s">
        <v>796</v>
      </c>
      <c r="J1" s="170" t="s">
        <v>797</v>
      </c>
      <c r="K1" s="170" t="s">
        <v>798</v>
      </c>
      <c r="L1" s="170" t="s">
        <v>799</v>
      </c>
      <c r="M1" s="170" t="s">
        <v>800</v>
      </c>
      <c r="N1" s="170" t="s">
        <v>801</v>
      </c>
      <c r="O1" s="170" t="s">
        <v>802</v>
      </c>
      <c r="P1" s="153" t="s">
        <v>803</v>
      </c>
      <c r="Q1" s="171" t="s">
        <v>804</v>
      </c>
      <c r="R1" s="171" t="s">
        <v>805</v>
      </c>
      <c r="S1" s="172" t="s">
        <v>806</v>
      </c>
      <c r="T1" s="153" t="s">
        <v>807</v>
      </c>
      <c r="U1" s="159" t="s">
        <v>323</v>
      </c>
      <c r="V1" s="159" t="s">
        <v>808</v>
      </c>
      <c r="W1" s="159" t="s">
        <v>809</v>
      </c>
      <c r="X1" s="159" t="s">
        <v>330</v>
      </c>
      <c r="Y1" s="159" t="s">
        <v>338</v>
      </c>
      <c r="Z1" s="159" t="s">
        <v>339</v>
      </c>
      <c r="AA1" s="159" t="s">
        <v>340</v>
      </c>
      <c r="AB1" s="159" t="s">
        <v>341</v>
      </c>
      <c r="AC1" s="159" t="s">
        <v>342</v>
      </c>
      <c r="AD1" s="159" t="s">
        <v>343</v>
      </c>
      <c r="AE1" s="159" t="s">
        <v>344</v>
      </c>
      <c r="AF1" s="159" t="s">
        <v>345</v>
      </c>
      <c r="AG1" s="159" t="s">
        <v>346</v>
      </c>
      <c r="AH1" s="159" t="s">
        <v>347</v>
      </c>
      <c r="AI1" s="159" t="s">
        <v>348</v>
      </c>
      <c r="AJ1" s="159" t="s">
        <v>349</v>
      </c>
      <c r="AK1" s="159" t="s">
        <v>350</v>
      </c>
      <c r="AL1" s="159" t="s">
        <v>351</v>
      </c>
      <c r="AM1" s="159" t="s">
        <v>352</v>
      </c>
      <c r="AN1" s="159" t="s">
        <v>353</v>
      </c>
      <c r="AO1" s="159" t="s">
        <v>354</v>
      </c>
      <c r="AP1" s="159" t="s">
        <v>355</v>
      </c>
      <c r="AQ1" s="159" t="s">
        <v>356</v>
      </c>
      <c r="AR1" s="159" t="s">
        <v>357</v>
      </c>
      <c r="AS1" s="159" t="s">
        <v>358</v>
      </c>
      <c r="AT1" s="159" t="s">
        <v>359</v>
      </c>
      <c r="AU1" s="159" t="s">
        <v>360</v>
      </c>
      <c r="AV1" s="159" t="s">
        <v>361</v>
      </c>
      <c r="AW1" s="159" t="s">
        <v>362</v>
      </c>
      <c r="AX1" s="159" t="s">
        <v>363</v>
      </c>
      <c r="AY1" s="159" t="s">
        <v>364</v>
      </c>
      <c r="AZ1" s="159" t="s">
        <v>365</v>
      </c>
      <c r="BA1" s="159" t="s">
        <v>366</v>
      </c>
      <c r="BB1" s="159" t="s">
        <v>367</v>
      </c>
      <c r="BC1" s="159" t="s">
        <v>368</v>
      </c>
      <c r="BD1" s="159" t="s">
        <v>369</v>
      </c>
      <c r="BE1" s="159" t="s">
        <v>370</v>
      </c>
      <c r="BF1" s="159" t="s">
        <v>371</v>
      </c>
      <c r="BG1" s="159" t="s">
        <v>372</v>
      </c>
      <c r="BH1" s="159" t="s">
        <v>373</v>
      </c>
      <c r="BI1" s="159" t="s">
        <v>374</v>
      </c>
      <c r="BJ1" s="159" t="s">
        <v>375</v>
      </c>
      <c r="BK1" s="159" t="s">
        <v>376</v>
      </c>
      <c r="BL1" s="159" t="s">
        <v>377</v>
      </c>
      <c r="BM1" s="159" t="s">
        <v>378</v>
      </c>
      <c r="BN1" s="159" t="s">
        <v>379</v>
      </c>
      <c r="BO1" s="159" t="s">
        <v>380</v>
      </c>
      <c r="BP1" s="159" t="s">
        <v>381</v>
      </c>
      <c r="BQ1" s="159" t="s">
        <v>382</v>
      </c>
      <c r="BR1" s="159" t="s">
        <v>383</v>
      </c>
      <c r="BS1" s="159" t="s">
        <v>384</v>
      </c>
      <c r="BT1" s="159" t="s">
        <v>385</v>
      </c>
      <c r="BU1" s="159" t="s">
        <v>386</v>
      </c>
      <c r="BV1" s="159" t="s">
        <v>387</v>
      </c>
      <c r="BW1" s="159" t="s">
        <v>388</v>
      </c>
      <c r="BX1" s="159" t="s">
        <v>389</v>
      </c>
      <c r="BY1" s="159" t="s">
        <v>390</v>
      </c>
      <c r="BZ1" s="159" t="s">
        <v>391</v>
      </c>
      <c r="CA1" s="159" t="s">
        <v>392</v>
      </c>
      <c r="CB1" s="159" t="s">
        <v>393</v>
      </c>
      <c r="CC1" s="159" t="s">
        <v>394</v>
      </c>
      <c r="CD1" s="159" t="s">
        <v>395</v>
      </c>
      <c r="CE1" s="159" t="s">
        <v>396</v>
      </c>
      <c r="CF1" s="159" t="s">
        <v>397</v>
      </c>
      <c r="CG1" s="159" t="s">
        <v>398</v>
      </c>
      <c r="CH1" s="159" t="s">
        <v>399</v>
      </c>
      <c r="CI1" s="159" t="s">
        <v>400</v>
      </c>
      <c r="CJ1" s="159" t="s">
        <v>401</v>
      </c>
      <c r="CK1" s="159" t="s">
        <v>402</v>
      </c>
      <c r="CL1" s="159" t="s">
        <v>403</v>
      </c>
      <c r="CM1" s="159" t="s">
        <v>404</v>
      </c>
      <c r="CN1" s="159" t="s">
        <v>405</v>
      </c>
      <c r="CO1" s="159" t="s">
        <v>406</v>
      </c>
      <c r="CP1" s="159" t="s">
        <v>407</v>
      </c>
      <c r="CQ1" s="159" t="s">
        <v>408</v>
      </c>
      <c r="CR1" s="159" t="s">
        <v>409</v>
      </c>
      <c r="CS1" s="159" t="s">
        <v>410</v>
      </c>
      <c r="CT1" s="159" t="s">
        <v>411</v>
      </c>
      <c r="CU1" s="159" t="s">
        <v>412</v>
      </c>
      <c r="CV1" s="159" t="s">
        <v>413</v>
      </c>
      <c r="CW1" s="159" t="s">
        <v>414</v>
      </c>
      <c r="CX1" s="159" t="s">
        <v>415</v>
      </c>
      <c r="CY1" s="159" t="s">
        <v>416</v>
      </c>
      <c r="CZ1" s="159" t="s">
        <v>417</v>
      </c>
      <c r="DA1" s="159" t="s">
        <v>418</v>
      </c>
      <c r="DB1" s="159" t="s">
        <v>419</v>
      </c>
      <c r="DC1" s="159" t="s">
        <v>420</v>
      </c>
      <c r="DD1" s="159" t="s">
        <v>421</v>
      </c>
      <c r="DE1" s="159" t="s">
        <v>422</v>
      </c>
      <c r="DF1" s="159" t="s">
        <v>423</v>
      </c>
      <c r="DG1" s="159" t="s">
        <v>424</v>
      </c>
      <c r="DH1" s="159" t="s">
        <v>425</v>
      </c>
      <c r="DI1" s="159" t="s">
        <v>426</v>
      </c>
      <c r="DJ1" s="159" t="s">
        <v>427</v>
      </c>
      <c r="DK1" s="159" t="s">
        <v>428</v>
      </c>
      <c r="DL1" s="159" t="s">
        <v>429</v>
      </c>
      <c r="DM1" s="159" t="s">
        <v>430</v>
      </c>
      <c r="DN1" s="159" t="s">
        <v>431</v>
      </c>
      <c r="DO1" s="159" t="s">
        <v>432</v>
      </c>
      <c r="DP1" s="159" t="s">
        <v>433</v>
      </c>
      <c r="DQ1" s="159" t="s">
        <v>434</v>
      </c>
      <c r="DR1" s="159" t="s">
        <v>435</v>
      </c>
      <c r="DS1" s="159" t="s">
        <v>436</v>
      </c>
      <c r="DT1" s="159" t="s">
        <v>437</v>
      </c>
    </row>
    <row r="2" spans="1:124" x14ac:dyDescent="0.35">
      <c r="A2" s="173" t="s">
        <v>462</v>
      </c>
      <c r="C2" s="135">
        <v>2.512</v>
      </c>
      <c r="D2" s="135">
        <v>13.036</v>
      </c>
      <c r="E2" s="135">
        <v>0.26889999999999997</v>
      </c>
      <c r="F2" s="135">
        <v>10.2471</v>
      </c>
      <c r="G2" s="135">
        <v>0.52339999999999998</v>
      </c>
      <c r="H2" s="135">
        <v>2.8773</v>
      </c>
      <c r="I2" s="174">
        <v>50.624299999999998</v>
      </c>
      <c r="J2" s="135">
        <v>5.8471000000000002</v>
      </c>
      <c r="K2" s="135">
        <v>11.828799999999999</v>
      </c>
      <c r="L2" s="135">
        <v>0.183</v>
      </c>
      <c r="M2" s="135">
        <v>4.4900000000000002E-2</v>
      </c>
      <c r="N2" s="135">
        <v>7.7000000000000002E-3</v>
      </c>
      <c r="O2" s="135">
        <v>98.000299999999996</v>
      </c>
      <c r="Q2" s="173">
        <v>9.535298092398771E-2</v>
      </c>
      <c r="R2" s="173">
        <v>28.519258955700348</v>
      </c>
      <c r="S2" s="173">
        <v>287.03216884959159</v>
      </c>
    </row>
    <row r="3" spans="1:124" x14ac:dyDescent="0.35">
      <c r="A3" s="173" t="s">
        <v>462</v>
      </c>
      <c r="C3" s="135">
        <v>2.4681000000000002</v>
      </c>
      <c r="D3" s="135">
        <v>12.888500000000001</v>
      </c>
      <c r="E3" s="135">
        <v>0.26519999999999999</v>
      </c>
      <c r="F3" s="135">
        <v>9.9657999999999998</v>
      </c>
      <c r="G3" s="135">
        <v>0.53049999999999997</v>
      </c>
      <c r="H3" s="135">
        <v>2.8839999999999999</v>
      </c>
      <c r="I3" s="174">
        <v>50.097499999999997</v>
      </c>
      <c r="J3" s="135">
        <v>5.8521000000000001</v>
      </c>
      <c r="K3" s="135">
        <v>11.2897</v>
      </c>
      <c r="L3" s="135">
        <v>0.1769</v>
      </c>
      <c r="M3" s="135">
        <v>3.8600000000000002E-2</v>
      </c>
      <c r="N3" s="135">
        <v>6.8999999999999999E-3</v>
      </c>
      <c r="O3" s="135">
        <v>96.463700000000003</v>
      </c>
      <c r="Q3" s="173">
        <v>8.0110120444798608E-2</v>
      </c>
      <c r="R3" s="173">
        <v>18.533598311807715</v>
      </c>
      <c r="S3" s="173">
        <v>288.2459262824442</v>
      </c>
    </row>
    <row r="4" spans="1:124" x14ac:dyDescent="0.35">
      <c r="A4" s="173" t="s">
        <v>473</v>
      </c>
      <c r="C4" s="135">
        <v>2.9216000000000002</v>
      </c>
      <c r="D4" s="135">
        <v>12.284800000000001</v>
      </c>
      <c r="E4" s="135">
        <v>0.40760000000000002</v>
      </c>
      <c r="F4" s="135">
        <v>8.7897999999999996</v>
      </c>
      <c r="G4" s="135">
        <v>0.81899999999999995</v>
      </c>
      <c r="H4" s="135">
        <v>3.8854000000000002</v>
      </c>
      <c r="I4" s="174">
        <v>51.313899999999997</v>
      </c>
      <c r="J4" s="135">
        <v>4.53</v>
      </c>
      <c r="K4" s="135">
        <v>13.3924</v>
      </c>
      <c r="L4" s="135">
        <v>0.19259999999999999</v>
      </c>
      <c r="M4" s="135">
        <v>3.3399999999999999E-2</v>
      </c>
      <c r="N4" s="135">
        <v>1.6899999999999998E-2</v>
      </c>
      <c r="O4" s="135">
        <v>98.587500000000006</v>
      </c>
      <c r="Q4" s="173">
        <v>0.10410494491848613</v>
      </c>
      <c r="R4" s="173">
        <v>-3.2579647813446977</v>
      </c>
      <c r="S4" s="173">
        <v>439.01257986447956</v>
      </c>
    </row>
    <row r="5" spans="1:124" x14ac:dyDescent="0.35">
      <c r="A5" s="173" t="s">
        <v>473</v>
      </c>
      <c r="C5" s="135">
        <v>2.7627999999999999</v>
      </c>
      <c r="D5" s="135">
        <v>12.443199999999999</v>
      </c>
      <c r="E5" s="135">
        <v>0.40789999999999998</v>
      </c>
      <c r="F5" s="135">
        <v>8.7955000000000005</v>
      </c>
      <c r="G5" s="135">
        <v>0.82789999999999997</v>
      </c>
      <c r="H5" s="135">
        <v>3.9131999999999998</v>
      </c>
      <c r="I5" s="174">
        <v>51.254399999999997</v>
      </c>
      <c r="J5" s="135">
        <v>4.4692999999999996</v>
      </c>
      <c r="K5" s="135">
        <v>13.4558</v>
      </c>
      <c r="L5" s="135">
        <v>0.19620000000000001</v>
      </c>
      <c r="M5" s="135">
        <v>4.7199999999999999E-2</v>
      </c>
      <c r="N5" s="135">
        <v>1.7100000000000001E-2</v>
      </c>
      <c r="O5" s="135">
        <v>98.590500000000006</v>
      </c>
      <c r="Q5" s="173">
        <v>0.11441221607733205</v>
      </c>
      <c r="R5" s="173">
        <v>0</v>
      </c>
      <c r="S5" s="173">
        <v>451.14137579571241</v>
      </c>
    </row>
    <row r="6" spans="1:124" x14ac:dyDescent="0.35">
      <c r="A6" s="173" t="s">
        <v>779</v>
      </c>
      <c r="C6" s="135">
        <v>3.8344999999999998</v>
      </c>
      <c r="D6" s="135">
        <v>12.6173</v>
      </c>
      <c r="E6" s="135">
        <v>0.62019999999999997</v>
      </c>
      <c r="F6" s="135">
        <v>3.7770999999999999</v>
      </c>
      <c r="G6" s="135">
        <v>2.4449999999999998</v>
      </c>
      <c r="H6" s="135">
        <v>1.6106</v>
      </c>
      <c r="I6" s="174">
        <v>65.062299999999993</v>
      </c>
      <c r="J6" s="135">
        <v>1.1388</v>
      </c>
      <c r="K6" s="135">
        <v>8.1004000000000005</v>
      </c>
      <c r="L6" s="135">
        <v>0.11650000000000001</v>
      </c>
      <c r="M6" s="135">
        <v>1.41E-2</v>
      </c>
      <c r="N6" s="135">
        <v>3.8699999999999998E-2</v>
      </c>
      <c r="O6" s="135">
        <v>99.375299999999996</v>
      </c>
      <c r="Q6" s="173">
        <v>0.15324336389570073</v>
      </c>
      <c r="R6" s="173">
        <v>9.9121873041016482</v>
      </c>
      <c r="S6" s="173">
        <v>928.92717304543976</v>
      </c>
    </row>
    <row r="7" spans="1:124" x14ac:dyDescent="0.35">
      <c r="A7" s="173" t="s">
        <v>779</v>
      </c>
      <c r="C7" s="135">
        <v>3.9035000000000002</v>
      </c>
      <c r="D7" s="135">
        <v>13.283300000000001</v>
      </c>
      <c r="E7" s="135">
        <v>0.4894</v>
      </c>
      <c r="F7" s="135">
        <v>4.2671999999999999</v>
      </c>
      <c r="G7" s="135">
        <v>2.2764000000000002</v>
      </c>
      <c r="H7" s="135">
        <v>1.5301</v>
      </c>
      <c r="I7" s="174">
        <v>64.290499999999994</v>
      </c>
      <c r="J7" s="135">
        <v>1.0052000000000001</v>
      </c>
      <c r="K7" s="135">
        <v>8.5007999999999999</v>
      </c>
      <c r="L7" s="135">
        <v>0.1226</v>
      </c>
      <c r="M7" s="135">
        <v>2.3E-2</v>
      </c>
      <c r="N7" s="135">
        <v>6.25E-2</v>
      </c>
      <c r="O7" s="135">
        <v>99.754499999999993</v>
      </c>
      <c r="Q7" s="173">
        <v>0.15628152941761392</v>
      </c>
      <c r="R7" s="173">
        <v>71.561048516653415</v>
      </c>
      <c r="S7" s="173">
        <v>811.69733275038197</v>
      </c>
    </row>
    <row r="8" spans="1:124" x14ac:dyDescent="0.35">
      <c r="A8" s="173" t="s">
        <v>779</v>
      </c>
      <c r="C8" s="135">
        <v>4.1036000000000001</v>
      </c>
      <c r="D8" s="135">
        <v>13.058299999999999</v>
      </c>
      <c r="E8" s="135">
        <v>0.4909</v>
      </c>
      <c r="F8" s="135">
        <v>3.4236</v>
      </c>
      <c r="G8" s="135">
        <v>2.5</v>
      </c>
      <c r="H8" s="135">
        <v>1.5325</v>
      </c>
      <c r="I8" s="174">
        <v>65.008799999999994</v>
      </c>
      <c r="J8" s="135">
        <v>0.97809999999999997</v>
      </c>
      <c r="K8" s="135">
        <v>7.8247999999999998</v>
      </c>
      <c r="L8" s="135">
        <v>0.16830000000000001</v>
      </c>
      <c r="M8" s="135">
        <v>1.5299999999999999E-2</v>
      </c>
      <c r="N8" s="135">
        <v>5.3400000000000003E-2</v>
      </c>
      <c r="O8" s="135">
        <v>99.157700000000006</v>
      </c>
      <c r="Q8" s="173">
        <v>0.11773338421339358</v>
      </c>
      <c r="R8" s="173">
        <v>37.279244113038935</v>
      </c>
      <c r="S8" s="173">
        <v>870.64918827764689</v>
      </c>
    </row>
    <row r="9" spans="1:124" x14ac:dyDescent="0.35">
      <c r="A9" s="173" t="s">
        <v>810</v>
      </c>
      <c r="C9" s="135">
        <v>3.2157</v>
      </c>
      <c r="D9" s="135">
        <v>12.0732</v>
      </c>
      <c r="E9" s="135">
        <v>0.67400000000000004</v>
      </c>
      <c r="F9" s="135">
        <v>7.9850000000000003</v>
      </c>
      <c r="G9" s="135">
        <v>1.1662999999999999</v>
      </c>
      <c r="H9" s="135">
        <v>4.4394</v>
      </c>
      <c r="I9" s="174">
        <v>51.569800000000001</v>
      </c>
      <c r="J9" s="135">
        <v>3.8275000000000001</v>
      </c>
      <c r="K9" s="135">
        <v>14.013</v>
      </c>
      <c r="L9" s="135">
        <v>0.1905</v>
      </c>
      <c r="M9" s="135">
        <v>4.1200000000000001E-2</v>
      </c>
      <c r="N9" s="135">
        <v>2.7799999999999998E-2</v>
      </c>
      <c r="O9" s="135">
        <v>99.223200000000006</v>
      </c>
      <c r="Q9" s="173">
        <v>0.1056176998557399</v>
      </c>
      <c r="R9" s="173">
        <v>1.0448554960302794E-2</v>
      </c>
      <c r="S9" s="173">
        <v>589.71367834504122</v>
      </c>
    </row>
    <row r="10" spans="1:124" x14ac:dyDescent="0.35">
      <c r="A10" s="175" t="s">
        <v>810</v>
      </c>
      <c r="B10" s="176"/>
      <c r="C10" s="177">
        <v>2.8601000000000001</v>
      </c>
      <c r="D10" s="177">
        <v>11.6638</v>
      </c>
      <c r="E10" s="177">
        <v>0.61460000000000004</v>
      </c>
      <c r="F10" s="177">
        <v>8.0373000000000001</v>
      </c>
      <c r="G10" s="177">
        <v>1.2557</v>
      </c>
      <c r="H10" s="177">
        <v>4.4000000000000004</v>
      </c>
      <c r="I10" s="178">
        <v>51.877400000000002</v>
      </c>
      <c r="J10" s="177">
        <v>3.8359999999999999</v>
      </c>
      <c r="K10" s="177">
        <v>13.808299999999999</v>
      </c>
      <c r="L10" s="177">
        <v>0.2339</v>
      </c>
      <c r="M10" s="177">
        <v>3.4700000000000002E-2</v>
      </c>
      <c r="N10" s="177">
        <v>2.7E-2</v>
      </c>
      <c r="O10" s="177">
        <v>98.648799999999994</v>
      </c>
      <c r="P10" s="176"/>
      <c r="Q10" s="175">
        <v>0.10513058333962877</v>
      </c>
      <c r="R10" s="175">
        <v>1.0600745533927556</v>
      </c>
      <c r="S10" s="175">
        <v>577.81278235946445</v>
      </c>
      <c r="T10" s="176"/>
      <c r="U10" s="179"/>
      <c r="V10" s="179"/>
      <c r="W10" s="179"/>
    </row>
    <row r="11" spans="1:124" x14ac:dyDescent="0.35">
      <c r="A11" s="173" t="s">
        <v>451</v>
      </c>
      <c r="C11" s="135">
        <v>3.0154999999999998</v>
      </c>
      <c r="D11" s="135">
        <v>12.568300000000001</v>
      </c>
      <c r="E11" s="135">
        <v>0.48649999999999999</v>
      </c>
      <c r="F11" s="135">
        <v>7.7249999999999996</v>
      </c>
      <c r="G11" s="135">
        <v>1.1674</v>
      </c>
      <c r="H11" s="135">
        <v>3.3481999999999998</v>
      </c>
      <c r="I11" s="174">
        <v>53.921700000000001</v>
      </c>
      <c r="J11" s="135">
        <v>3.5823</v>
      </c>
      <c r="K11" s="135">
        <v>12.0892</v>
      </c>
      <c r="L11" s="135">
        <v>0.2427</v>
      </c>
      <c r="M11" s="135">
        <v>2.3699999999999999E-2</v>
      </c>
      <c r="N11" s="135">
        <v>2.9499999999999998E-2</v>
      </c>
      <c r="O11" s="135">
        <v>98.200100000000006</v>
      </c>
      <c r="Q11" s="173">
        <v>0.12304359393692858</v>
      </c>
      <c r="R11" s="173">
        <v>2.1416677751248474</v>
      </c>
      <c r="S11" s="173">
        <v>528.26975965720487</v>
      </c>
    </row>
    <row r="12" spans="1:124" x14ac:dyDescent="0.35">
      <c r="A12" s="173" t="s">
        <v>451</v>
      </c>
      <c r="C12" s="135">
        <v>2.8837999999999999</v>
      </c>
      <c r="D12" s="135">
        <v>12.4795</v>
      </c>
      <c r="E12" s="135">
        <v>0.44569999999999999</v>
      </c>
      <c r="F12" s="135">
        <v>7.6033999999999997</v>
      </c>
      <c r="G12" s="135">
        <v>1.2534000000000001</v>
      </c>
      <c r="H12" s="135">
        <v>3.5626000000000002</v>
      </c>
      <c r="I12" s="174">
        <v>53.857399999999998</v>
      </c>
      <c r="J12" s="135">
        <v>3.4188999999999998</v>
      </c>
      <c r="K12" s="135">
        <v>12.4015</v>
      </c>
      <c r="L12" s="135">
        <v>0.18179999999999999</v>
      </c>
      <c r="M12" s="135">
        <v>4.2099999999999999E-2</v>
      </c>
      <c r="N12" s="135">
        <v>3.49E-2</v>
      </c>
      <c r="O12" s="135">
        <v>98.165199999999999</v>
      </c>
      <c r="Q12" s="173">
        <v>0.12134893508841327</v>
      </c>
      <c r="R12" s="173">
        <v>1.0257526762964545E-2</v>
      </c>
      <c r="S12" s="173">
        <v>535.02607993180209</v>
      </c>
    </row>
    <row r="13" spans="1:124" x14ac:dyDescent="0.35">
      <c r="A13" s="173" t="s">
        <v>546</v>
      </c>
      <c r="C13" s="135">
        <v>2.2884000000000002</v>
      </c>
      <c r="D13" s="135">
        <v>13.027699999999999</v>
      </c>
      <c r="E13" s="135">
        <v>0.20680000000000001</v>
      </c>
      <c r="F13" s="135">
        <v>10.682</v>
      </c>
      <c r="G13" s="135">
        <v>0.44619999999999999</v>
      </c>
      <c r="H13" s="135">
        <v>2.5827</v>
      </c>
      <c r="I13" s="174">
        <v>50.151699999999998</v>
      </c>
      <c r="J13" s="135">
        <v>6.6763000000000003</v>
      </c>
      <c r="K13" s="135">
        <v>11.242000000000001</v>
      </c>
      <c r="L13" s="135">
        <v>0.21410000000000001</v>
      </c>
      <c r="M13" s="135">
        <v>2.9000000000000001E-2</v>
      </c>
      <c r="N13" s="135">
        <v>1.44E-2</v>
      </c>
      <c r="O13" s="135">
        <v>97.561400000000006</v>
      </c>
      <c r="Q13" s="173">
        <v>9.2148360906172774E-2</v>
      </c>
      <c r="R13" s="173">
        <v>1.1183708574314359E-2</v>
      </c>
      <c r="S13" s="173">
        <v>284.56029499949693</v>
      </c>
    </row>
    <row r="14" spans="1:124" x14ac:dyDescent="0.35">
      <c r="A14" s="173" t="s">
        <v>546</v>
      </c>
      <c r="C14" s="135">
        <v>2.3660000000000001</v>
      </c>
      <c r="D14" s="135">
        <v>13.103400000000001</v>
      </c>
      <c r="E14" s="135">
        <v>0.2329</v>
      </c>
      <c r="F14" s="135">
        <v>10.727600000000001</v>
      </c>
      <c r="G14" s="135">
        <v>0.48220000000000002</v>
      </c>
      <c r="H14" s="135">
        <v>2.5686</v>
      </c>
      <c r="I14" s="174">
        <v>50.252299999999998</v>
      </c>
      <c r="J14" s="135">
        <v>6.4934000000000003</v>
      </c>
      <c r="K14" s="135">
        <v>10.9155</v>
      </c>
      <c r="L14" s="135">
        <v>0.1948</v>
      </c>
      <c r="M14" s="135">
        <v>2.2200000000000001E-2</v>
      </c>
      <c r="N14" s="135">
        <v>1.01E-2</v>
      </c>
      <c r="O14" s="135">
        <v>97.369</v>
      </c>
      <c r="Q14" s="173">
        <v>9.5797035511851494E-2</v>
      </c>
      <c r="R14" s="173">
        <v>1.0862293848290756</v>
      </c>
      <c r="S14" s="173">
        <v>294.80964401465758</v>
      </c>
    </row>
    <row r="15" spans="1:124" x14ac:dyDescent="0.35">
      <c r="A15" s="173" t="s">
        <v>555</v>
      </c>
      <c r="C15" s="135">
        <v>2.4155000000000002</v>
      </c>
      <c r="D15" s="135">
        <v>13.2432</v>
      </c>
      <c r="E15" s="135">
        <v>0.23930000000000001</v>
      </c>
      <c r="F15" s="135">
        <v>10.629799999999999</v>
      </c>
      <c r="G15" s="135">
        <v>0.47039999999999998</v>
      </c>
      <c r="H15" s="135">
        <v>2.6103999999999998</v>
      </c>
      <c r="I15" s="174">
        <v>51.1145</v>
      </c>
      <c r="J15" s="135">
        <v>6.5763999999999996</v>
      </c>
      <c r="K15" s="135">
        <v>11.152200000000001</v>
      </c>
      <c r="L15" s="135">
        <v>0.17380000000000001</v>
      </c>
      <c r="M15" s="135">
        <v>1.72E-2</v>
      </c>
      <c r="N15" s="135">
        <v>8.2000000000000007E-3</v>
      </c>
      <c r="O15" s="135">
        <v>98.650700000000001</v>
      </c>
      <c r="Q15" s="173">
        <v>8.9176478523427652E-2</v>
      </c>
      <c r="R15" s="173">
        <v>-1.6724223480416527</v>
      </c>
      <c r="S15" s="173">
        <v>286.59691299919609</v>
      </c>
    </row>
    <row r="16" spans="1:124" x14ac:dyDescent="0.35">
      <c r="A16" s="173" t="s">
        <v>555</v>
      </c>
      <c r="C16" s="135">
        <v>2.4117999999999999</v>
      </c>
      <c r="D16" s="135">
        <v>13.4787</v>
      </c>
      <c r="E16" s="135">
        <v>0.28320000000000001</v>
      </c>
      <c r="F16" s="135">
        <v>10.5381</v>
      </c>
      <c r="G16" s="135">
        <v>0.50680000000000003</v>
      </c>
      <c r="H16" s="135">
        <v>2.6326999999999998</v>
      </c>
      <c r="I16" s="174">
        <v>50.735399999999998</v>
      </c>
      <c r="J16" s="135">
        <v>6.3304</v>
      </c>
      <c r="K16" s="135">
        <v>11.3408</v>
      </c>
      <c r="L16" s="135">
        <v>0.18390000000000001</v>
      </c>
      <c r="M16" s="135">
        <v>2.0500000000000001E-2</v>
      </c>
      <c r="N16" s="135">
        <v>9.2999999999999992E-3</v>
      </c>
      <c r="O16" s="135">
        <v>98.471699999999998</v>
      </c>
      <c r="Q16" s="173">
        <v>8.843558531656813E-2</v>
      </c>
      <c r="R16" s="173">
        <v>4.4922725497585487</v>
      </c>
      <c r="S16" s="173">
        <v>296.74260261894773</v>
      </c>
    </row>
    <row r="17" spans="1:124" x14ac:dyDescent="0.35">
      <c r="A17" s="173" t="s">
        <v>568</v>
      </c>
      <c r="C17" s="135">
        <v>3.0242</v>
      </c>
      <c r="D17" s="135">
        <v>12.165100000000001</v>
      </c>
      <c r="E17" s="135">
        <v>0.52439999999999998</v>
      </c>
      <c r="F17" s="135">
        <v>8.2690999999999999</v>
      </c>
      <c r="G17" s="135">
        <v>0.99539999999999995</v>
      </c>
      <c r="H17" s="135">
        <v>4.2119</v>
      </c>
      <c r="I17" s="174">
        <v>51.570900000000002</v>
      </c>
      <c r="J17" s="135">
        <v>4.3978000000000002</v>
      </c>
      <c r="K17" s="135">
        <v>13.2471</v>
      </c>
      <c r="L17" s="135">
        <v>0.2162</v>
      </c>
      <c r="M17" s="135">
        <v>3.1600000000000003E-2</v>
      </c>
      <c r="N17" s="135">
        <v>2.2100000000000002E-2</v>
      </c>
      <c r="O17" s="135">
        <v>98.675600000000003</v>
      </c>
      <c r="Q17" s="173">
        <v>0.11652870936930863</v>
      </c>
      <c r="R17" s="173">
        <v>2.7058152353285521</v>
      </c>
      <c r="S17" s="173">
        <v>499.14897546936334</v>
      </c>
    </row>
    <row r="18" spans="1:124" x14ac:dyDescent="0.35">
      <c r="A18" s="173" t="s">
        <v>568</v>
      </c>
      <c r="C18" s="135">
        <v>2.891</v>
      </c>
      <c r="D18" s="135">
        <v>12.2111</v>
      </c>
      <c r="E18" s="135">
        <v>0.5393</v>
      </c>
      <c r="F18" s="135">
        <v>8.1513000000000009</v>
      </c>
      <c r="G18" s="135">
        <v>1.0571999999999999</v>
      </c>
      <c r="H18" s="135">
        <v>4.2161999999999997</v>
      </c>
      <c r="I18" s="174">
        <v>51.230800000000002</v>
      </c>
      <c r="J18" s="135">
        <v>4.2561999999999998</v>
      </c>
      <c r="K18" s="135">
        <v>13.2661</v>
      </c>
      <c r="L18" s="135">
        <v>0.17749999999999999</v>
      </c>
      <c r="M18" s="135">
        <v>3.1800000000000002E-2</v>
      </c>
      <c r="N18" s="135">
        <v>2.3099999999999999E-2</v>
      </c>
      <c r="O18" s="135">
        <v>98.051699999999997</v>
      </c>
      <c r="Q18" s="173">
        <v>0.10376698407394969</v>
      </c>
      <c r="R18" s="173">
        <v>-1.0438508563690048</v>
      </c>
      <c r="S18" s="173">
        <v>506.47502965147459</v>
      </c>
    </row>
    <row r="19" spans="1:124" x14ac:dyDescent="0.35">
      <c r="A19" s="173" t="s">
        <v>451</v>
      </c>
      <c r="C19" s="135">
        <v>3.2429000000000001</v>
      </c>
      <c r="D19" s="135">
        <v>12.4457</v>
      </c>
      <c r="E19" s="135">
        <v>0.39219999999999999</v>
      </c>
      <c r="F19" s="135">
        <v>7.7697000000000003</v>
      </c>
      <c r="G19" s="135">
        <v>1.1758999999999999</v>
      </c>
      <c r="H19" s="135">
        <v>3.2488000000000001</v>
      </c>
      <c r="I19" s="174">
        <v>52.845999999999997</v>
      </c>
      <c r="J19" s="135">
        <v>3.6520999999999999</v>
      </c>
      <c r="K19" s="135">
        <v>11.693</v>
      </c>
      <c r="L19" s="135">
        <v>0.13159999999999999</v>
      </c>
      <c r="M19" s="135">
        <v>2.8400000000000002E-2</v>
      </c>
      <c r="N19" s="135">
        <v>2.4199999999999999E-2</v>
      </c>
      <c r="O19" s="135">
        <v>96.650400000000005</v>
      </c>
    </row>
    <row r="20" spans="1:124" x14ac:dyDescent="0.35">
      <c r="A20" s="173" t="s">
        <v>451</v>
      </c>
      <c r="C20" s="135">
        <v>3.1747999999999998</v>
      </c>
      <c r="D20" s="135">
        <v>12.581300000000001</v>
      </c>
      <c r="E20" s="135">
        <v>0.49130000000000001</v>
      </c>
      <c r="F20" s="135">
        <v>7.6681999999999997</v>
      </c>
      <c r="G20" s="135">
        <v>1.1503000000000001</v>
      </c>
      <c r="H20" s="135">
        <v>3.2233000000000001</v>
      </c>
      <c r="I20" s="174">
        <v>53.285800000000002</v>
      </c>
      <c r="J20" s="135">
        <v>3.7153999999999998</v>
      </c>
      <c r="K20" s="135">
        <v>12.0472</v>
      </c>
      <c r="L20" s="135">
        <v>0.249</v>
      </c>
      <c r="M20" s="135">
        <v>3.4799999999999998E-2</v>
      </c>
      <c r="N20" s="135">
        <v>3.1399999999999997E-2</v>
      </c>
      <c r="O20" s="135">
        <v>97.652799999999999</v>
      </c>
    </row>
    <row r="21" spans="1:124" x14ac:dyDescent="0.35">
      <c r="A21" s="173" t="s">
        <v>451</v>
      </c>
      <c r="C21" s="135">
        <v>3.1735000000000002</v>
      </c>
      <c r="D21" s="135">
        <v>12.788600000000001</v>
      </c>
      <c r="E21" s="135">
        <v>0.40010000000000001</v>
      </c>
      <c r="F21" s="135">
        <v>7.7077</v>
      </c>
      <c r="G21" s="135">
        <v>1.2001999999999999</v>
      </c>
      <c r="H21" s="135">
        <v>3.2231000000000001</v>
      </c>
      <c r="I21" s="174">
        <v>53.381399999999999</v>
      </c>
      <c r="J21" s="135">
        <v>3.6442000000000001</v>
      </c>
      <c r="K21" s="135">
        <v>11.6294</v>
      </c>
      <c r="L21" s="135">
        <v>0.11020000000000001</v>
      </c>
      <c r="M21" s="135">
        <v>3.9899999999999998E-2</v>
      </c>
      <c r="N21" s="135">
        <v>2.6200000000000001E-2</v>
      </c>
      <c r="O21" s="135">
        <v>97.324600000000004</v>
      </c>
    </row>
    <row r="22" spans="1:124" x14ac:dyDescent="0.35">
      <c r="A22" s="173" t="s">
        <v>451</v>
      </c>
      <c r="C22" s="135">
        <v>3.2239</v>
      </c>
      <c r="D22" s="135">
        <v>12.805300000000001</v>
      </c>
      <c r="E22" s="135">
        <v>0.4289</v>
      </c>
      <c r="F22" s="135">
        <v>7.7592999999999996</v>
      </c>
      <c r="G22" s="135">
        <v>1.1696</v>
      </c>
      <c r="H22" s="135">
        <v>3.2587000000000002</v>
      </c>
      <c r="I22" s="174">
        <v>53.662399999999998</v>
      </c>
      <c r="J22" s="135">
        <v>3.7562000000000002</v>
      </c>
      <c r="K22" s="135">
        <v>12.084199999999999</v>
      </c>
      <c r="L22" s="135">
        <v>0.19439999999999999</v>
      </c>
      <c r="M22" s="135">
        <v>2.98E-2</v>
      </c>
      <c r="N22" s="135">
        <v>3.0099999999999998E-2</v>
      </c>
      <c r="O22" s="135">
        <v>98.402900000000002</v>
      </c>
    </row>
    <row r="23" spans="1:124" x14ac:dyDescent="0.35">
      <c r="A23" s="173" t="s">
        <v>451</v>
      </c>
      <c r="C23" s="135">
        <f t="shared" ref="C23:O23" si="0">AVERAGE(C21:C22)</f>
        <v>3.1987000000000001</v>
      </c>
      <c r="D23" s="135">
        <f t="shared" si="0"/>
        <v>12.796950000000001</v>
      </c>
      <c r="E23" s="135">
        <f t="shared" si="0"/>
        <v>0.41449999999999998</v>
      </c>
      <c r="F23" s="135">
        <f t="shared" si="0"/>
        <v>7.7334999999999994</v>
      </c>
      <c r="G23" s="135">
        <f t="shared" si="0"/>
        <v>1.1848999999999998</v>
      </c>
      <c r="H23" s="135">
        <f t="shared" si="0"/>
        <v>3.2408999999999999</v>
      </c>
      <c r="I23" s="135">
        <f t="shared" si="0"/>
        <v>53.521900000000002</v>
      </c>
      <c r="J23" s="135">
        <f t="shared" si="0"/>
        <v>3.7002000000000002</v>
      </c>
      <c r="K23" s="135">
        <f t="shared" si="0"/>
        <v>11.8568</v>
      </c>
      <c r="L23" s="135">
        <f t="shared" si="0"/>
        <v>0.15229999999999999</v>
      </c>
      <c r="M23" s="135">
        <f t="shared" si="0"/>
        <v>3.4849999999999999E-2</v>
      </c>
      <c r="N23" s="135">
        <f t="shared" si="0"/>
        <v>2.8150000000000001E-2</v>
      </c>
      <c r="O23" s="135">
        <f t="shared" si="0"/>
        <v>97.86375000000001</v>
      </c>
      <c r="U23" s="164" t="s">
        <v>811</v>
      </c>
      <c r="V23" s="164">
        <v>50</v>
      </c>
      <c r="W23" s="164" t="s">
        <v>453</v>
      </c>
      <c r="X23" s="164">
        <v>21.062000000000001</v>
      </c>
      <c r="Y23" s="164">
        <v>8.34</v>
      </c>
      <c r="Z23" s="164">
        <v>0.6</v>
      </c>
      <c r="AA23" s="164">
        <v>1.72</v>
      </c>
      <c r="AB23" s="164">
        <v>0.51</v>
      </c>
      <c r="AC23" s="164">
        <v>3.05</v>
      </c>
      <c r="AD23" s="164">
        <v>0.26</v>
      </c>
      <c r="AE23" s="164">
        <v>8720</v>
      </c>
      <c r="AF23" s="164">
        <v>420</v>
      </c>
      <c r="AG23" s="164">
        <v>24</v>
      </c>
      <c r="AH23" s="164">
        <v>1.2</v>
      </c>
      <c r="AI23" s="164">
        <v>17840</v>
      </c>
      <c r="AJ23" s="164">
        <v>850</v>
      </c>
      <c r="AK23" s="164">
        <v>290</v>
      </c>
      <c r="AL23" s="164">
        <v>14</v>
      </c>
      <c r="AM23" s="164">
        <v>10.8</v>
      </c>
      <c r="AN23" s="164">
        <v>1.7</v>
      </c>
      <c r="AO23" s="164">
        <v>1271</v>
      </c>
      <c r="AP23" s="164">
        <v>96</v>
      </c>
      <c r="AQ23" s="180">
        <v>106200</v>
      </c>
      <c r="AR23" s="180">
        <v>8800</v>
      </c>
      <c r="AS23" s="164">
        <v>34.6</v>
      </c>
      <c r="AT23" s="164">
        <v>3</v>
      </c>
      <c r="AU23" s="164">
        <v>32.1</v>
      </c>
      <c r="AV23" s="164">
        <v>2.6</v>
      </c>
      <c r="AW23" s="164">
        <v>121.5</v>
      </c>
      <c r="AX23" s="164">
        <v>7.9</v>
      </c>
      <c r="AY23" s="164">
        <v>150.9</v>
      </c>
      <c r="AZ23" s="164">
        <v>8.1999999999999993</v>
      </c>
      <c r="BA23" s="164">
        <v>22.2</v>
      </c>
      <c r="BB23" s="164">
        <v>1.4</v>
      </c>
      <c r="BC23" s="164">
        <v>1.39</v>
      </c>
      <c r="BD23" s="164">
        <v>0.27</v>
      </c>
      <c r="BE23" s="164">
        <v>19.86</v>
      </c>
      <c r="BF23" s="164">
        <v>0.77</v>
      </c>
      <c r="BG23" s="164">
        <v>326</v>
      </c>
      <c r="BH23" s="164">
        <v>14</v>
      </c>
      <c r="BI23" s="164">
        <v>44.1</v>
      </c>
      <c r="BJ23" s="164">
        <v>2.1</v>
      </c>
      <c r="BK23" s="164">
        <v>315</v>
      </c>
      <c r="BL23" s="164">
        <v>17</v>
      </c>
      <c r="BM23" s="164">
        <v>26.1</v>
      </c>
      <c r="BN23" s="164">
        <v>1.6</v>
      </c>
      <c r="BO23" s="164">
        <v>1.75</v>
      </c>
      <c r="BP23" s="164">
        <v>0.27</v>
      </c>
      <c r="BQ23" s="164">
        <v>0.122</v>
      </c>
      <c r="BR23" s="164">
        <v>8.3000000000000004E-2</v>
      </c>
      <c r="BS23" s="164">
        <v>0.13700000000000001</v>
      </c>
      <c r="BT23" s="164">
        <v>2.9000000000000001E-2</v>
      </c>
      <c r="BU23" s="164">
        <v>3.15</v>
      </c>
      <c r="BV23" s="164">
        <v>0.23</v>
      </c>
      <c r="BW23" s="164">
        <v>8.2000000000000003E-2</v>
      </c>
      <c r="BX23" s="164">
        <v>2.5999999999999999E-2</v>
      </c>
      <c r="BY23" s="164">
        <v>0.216</v>
      </c>
      <c r="BZ23" s="164">
        <v>2.1999999999999999E-2</v>
      </c>
      <c r="CA23" s="164">
        <v>235</v>
      </c>
      <c r="CB23" s="164">
        <v>17</v>
      </c>
      <c r="CC23" s="164">
        <v>26.3</v>
      </c>
      <c r="CD23" s="164">
        <v>1.8</v>
      </c>
      <c r="CE23" s="164">
        <v>61.7</v>
      </c>
      <c r="CF23" s="164">
        <v>3.3</v>
      </c>
      <c r="CG23" s="164">
        <v>8.24</v>
      </c>
      <c r="CH23" s="164">
        <v>0.49</v>
      </c>
      <c r="CI23" s="164">
        <v>41.2</v>
      </c>
      <c r="CJ23" s="164">
        <v>1.3</v>
      </c>
      <c r="CK23" s="164">
        <v>9.9600000000000009</v>
      </c>
      <c r="CL23" s="164">
        <v>0.5</v>
      </c>
      <c r="CM23" s="164">
        <v>2.95</v>
      </c>
      <c r="CN23" s="164">
        <v>0.22</v>
      </c>
      <c r="CO23" s="164">
        <v>10.06</v>
      </c>
      <c r="CP23" s="164">
        <v>0.76</v>
      </c>
      <c r="CQ23" s="164">
        <v>1.53</v>
      </c>
      <c r="CR23" s="164">
        <v>0.13</v>
      </c>
      <c r="CS23" s="164">
        <v>9.34</v>
      </c>
      <c r="CT23" s="164">
        <v>0.74</v>
      </c>
      <c r="CU23" s="164">
        <v>1.66</v>
      </c>
      <c r="CV23" s="164">
        <v>0.1</v>
      </c>
      <c r="CW23" s="164">
        <v>4.1100000000000003</v>
      </c>
      <c r="CX23" s="164">
        <v>0.26</v>
      </c>
      <c r="CY23" s="164">
        <v>0.6</v>
      </c>
      <c r="CZ23" s="164">
        <v>4.4999999999999998E-2</v>
      </c>
      <c r="DA23" s="164">
        <v>3.62</v>
      </c>
      <c r="DB23" s="164">
        <v>0.33</v>
      </c>
      <c r="DC23" s="164">
        <v>0.48599999999999999</v>
      </c>
      <c r="DD23" s="164">
        <v>5.0999999999999997E-2</v>
      </c>
      <c r="DE23" s="164">
        <v>8.5</v>
      </c>
      <c r="DF23" s="164">
        <v>0.71</v>
      </c>
      <c r="DG23" s="164">
        <v>1.7</v>
      </c>
      <c r="DH23" s="164">
        <v>0.16</v>
      </c>
      <c r="DI23" s="164">
        <v>0.40100000000000002</v>
      </c>
      <c r="DJ23" s="164">
        <v>7.0999999999999994E-2</v>
      </c>
      <c r="DK23" s="164">
        <v>3.9E-2</v>
      </c>
      <c r="DL23" s="164">
        <v>0.01</v>
      </c>
      <c r="DM23" s="164">
        <v>1.97</v>
      </c>
      <c r="DN23" s="164">
        <v>0.12</v>
      </c>
      <c r="DO23" s="164">
        <v>1.2800000000000001E-2</v>
      </c>
      <c r="DP23" s="164">
        <v>6.4000000000000003E-3</v>
      </c>
      <c r="DQ23" s="164">
        <v>2.3199999999999998</v>
      </c>
      <c r="DR23" s="164">
        <v>0.22</v>
      </c>
      <c r="DS23" s="164">
        <v>0.70099999999999996</v>
      </c>
      <c r="DT23" s="164">
        <v>8.3000000000000004E-2</v>
      </c>
    </row>
    <row r="24" spans="1:124" x14ac:dyDescent="0.35">
      <c r="A24" s="173" t="s">
        <v>451</v>
      </c>
      <c r="C24" s="135">
        <v>3.2149999999999999</v>
      </c>
      <c r="D24" s="135">
        <v>12.9848</v>
      </c>
      <c r="E24" s="135">
        <v>0.47160000000000002</v>
      </c>
      <c r="F24" s="135">
        <v>7.9206000000000003</v>
      </c>
      <c r="G24" s="135">
        <v>1.1203000000000001</v>
      </c>
      <c r="H24" s="135">
        <v>3.2820999999999998</v>
      </c>
      <c r="I24" s="174">
        <v>53.269399999999997</v>
      </c>
      <c r="J24" s="135">
        <v>3.4287000000000001</v>
      </c>
      <c r="K24" s="135">
        <v>11.7075</v>
      </c>
      <c r="L24" s="135">
        <v>0.14230000000000001</v>
      </c>
      <c r="M24" s="135">
        <v>3.95E-2</v>
      </c>
      <c r="N24" s="135">
        <v>2.9899999999999999E-2</v>
      </c>
      <c r="O24" s="135">
        <v>97.611699999999999</v>
      </c>
    </row>
    <row r="25" spans="1:124" x14ac:dyDescent="0.35">
      <c r="A25" s="173" t="s">
        <v>451</v>
      </c>
      <c r="C25" s="135">
        <v>3.1602999999999999</v>
      </c>
      <c r="D25" s="135">
        <v>12.832000000000001</v>
      </c>
      <c r="E25" s="135">
        <v>0.43290000000000001</v>
      </c>
      <c r="F25" s="135">
        <v>7.8491999999999997</v>
      </c>
      <c r="G25" s="135">
        <v>1.1351</v>
      </c>
      <c r="H25" s="135">
        <v>3.2637999999999998</v>
      </c>
      <c r="I25" s="174">
        <v>52.670900000000003</v>
      </c>
      <c r="J25" s="135">
        <v>3.5655000000000001</v>
      </c>
      <c r="K25" s="135">
        <v>11.866099999999999</v>
      </c>
      <c r="L25" s="135">
        <v>0.24510000000000001</v>
      </c>
      <c r="M25" s="135">
        <v>3.0099999999999998E-2</v>
      </c>
      <c r="N25" s="135">
        <v>3.2800000000000003E-2</v>
      </c>
      <c r="O25" s="135">
        <v>97.083699999999993</v>
      </c>
    </row>
    <row r="26" spans="1:124" x14ac:dyDescent="0.35">
      <c r="A26" s="173" t="s">
        <v>451</v>
      </c>
      <c r="C26" s="135">
        <v>3.0571000000000002</v>
      </c>
      <c r="D26" s="135">
        <v>12.588699999999999</v>
      </c>
      <c r="E26" s="135">
        <v>0.45760000000000001</v>
      </c>
      <c r="F26" s="135">
        <v>7.6669</v>
      </c>
      <c r="G26" s="135">
        <v>1.1943999999999999</v>
      </c>
      <c r="H26" s="135">
        <v>3.2675999999999998</v>
      </c>
      <c r="I26" s="174">
        <v>53.605600000000003</v>
      </c>
      <c r="J26" s="135">
        <v>3.5588000000000002</v>
      </c>
      <c r="K26" s="135">
        <v>12.414199999999999</v>
      </c>
      <c r="L26" s="135">
        <v>0.1497</v>
      </c>
      <c r="M26" s="135">
        <v>3.5499999999999997E-2</v>
      </c>
      <c r="N26" s="135">
        <v>2.58E-2</v>
      </c>
      <c r="O26" s="135">
        <v>98.021799999999999</v>
      </c>
    </row>
    <row r="27" spans="1:124" x14ac:dyDescent="0.35">
      <c r="A27" s="173" t="s">
        <v>451</v>
      </c>
      <c r="C27" s="135">
        <v>3.0922000000000001</v>
      </c>
      <c r="D27" s="135">
        <v>12.517200000000001</v>
      </c>
      <c r="E27" s="135">
        <v>0.4738</v>
      </c>
      <c r="F27" s="135">
        <v>7.6845999999999997</v>
      </c>
      <c r="G27" s="135">
        <v>1.1900999999999999</v>
      </c>
      <c r="H27" s="135">
        <v>3.2562000000000002</v>
      </c>
      <c r="I27" s="174">
        <v>53.504300000000001</v>
      </c>
      <c r="J27" s="135">
        <v>3.6293000000000002</v>
      </c>
      <c r="K27" s="135">
        <v>12.1553</v>
      </c>
      <c r="L27" s="135">
        <v>0.18820000000000001</v>
      </c>
      <c r="M27" s="135">
        <v>2.8299999999999999E-2</v>
      </c>
      <c r="N27" s="135">
        <v>3.1800000000000002E-2</v>
      </c>
      <c r="O27" s="135">
        <v>97.751400000000004</v>
      </c>
    </row>
    <row r="28" spans="1:124" x14ac:dyDescent="0.35">
      <c r="A28" s="173" t="s">
        <v>451</v>
      </c>
      <c r="C28" s="135">
        <f t="shared" ref="C28:O28" si="1">AVERAGE(C26:C27)</f>
        <v>3.0746500000000001</v>
      </c>
      <c r="D28" s="135">
        <f t="shared" si="1"/>
        <v>12.552949999999999</v>
      </c>
      <c r="E28" s="135">
        <f t="shared" si="1"/>
        <v>0.4657</v>
      </c>
      <c r="F28" s="135">
        <f t="shared" si="1"/>
        <v>7.6757499999999999</v>
      </c>
      <c r="G28" s="135">
        <f t="shared" si="1"/>
        <v>1.19225</v>
      </c>
      <c r="H28" s="135">
        <f t="shared" si="1"/>
        <v>3.2618999999999998</v>
      </c>
      <c r="I28" s="135">
        <f t="shared" si="1"/>
        <v>53.554950000000005</v>
      </c>
      <c r="J28" s="135">
        <f t="shared" si="1"/>
        <v>3.5940500000000002</v>
      </c>
      <c r="K28" s="135">
        <f t="shared" si="1"/>
        <v>12.284749999999999</v>
      </c>
      <c r="L28" s="135">
        <f t="shared" si="1"/>
        <v>0.16894999999999999</v>
      </c>
      <c r="M28" s="135">
        <f t="shared" si="1"/>
        <v>3.1899999999999998E-2</v>
      </c>
      <c r="N28" s="135">
        <f t="shared" si="1"/>
        <v>2.8799999999999999E-2</v>
      </c>
      <c r="O28" s="135">
        <f t="shared" si="1"/>
        <v>97.886600000000001</v>
      </c>
      <c r="U28" s="164" t="s">
        <v>811</v>
      </c>
      <c r="V28" s="164">
        <v>50</v>
      </c>
      <c r="W28" s="164" t="s">
        <v>453</v>
      </c>
      <c r="X28" s="164">
        <v>20.088000000000001</v>
      </c>
      <c r="Y28" s="164">
        <v>8.6999999999999993</v>
      </c>
      <c r="Z28" s="164">
        <v>1</v>
      </c>
      <c r="AA28" s="164">
        <v>1.84</v>
      </c>
      <c r="AB28" s="164">
        <v>0.6</v>
      </c>
      <c r="AC28" s="164">
        <v>2.67</v>
      </c>
      <c r="AD28" s="164">
        <v>0.35</v>
      </c>
      <c r="AE28" s="164">
        <v>8070</v>
      </c>
      <c r="AF28" s="164">
        <v>450</v>
      </c>
      <c r="AG28" s="164">
        <v>29.7</v>
      </c>
      <c r="AH28" s="164">
        <v>1.8</v>
      </c>
      <c r="AI28" s="180">
        <v>16500</v>
      </c>
      <c r="AJ28" s="180">
        <v>1100</v>
      </c>
      <c r="AK28" s="164">
        <v>318</v>
      </c>
      <c r="AL28" s="164">
        <v>28</v>
      </c>
      <c r="AM28" s="164">
        <v>44.3</v>
      </c>
      <c r="AN28" s="164">
        <v>8.4</v>
      </c>
      <c r="AO28" s="164">
        <v>1710</v>
      </c>
      <c r="AP28" s="164">
        <v>210</v>
      </c>
      <c r="AQ28" s="180">
        <v>129000</v>
      </c>
      <c r="AR28" s="180">
        <v>17000</v>
      </c>
      <c r="AS28" s="164">
        <v>44.2</v>
      </c>
      <c r="AT28" s="164">
        <v>5.0999999999999996</v>
      </c>
      <c r="AU28" s="164">
        <v>60.4</v>
      </c>
      <c r="AV28" s="164">
        <v>7.4</v>
      </c>
      <c r="AW28" s="164">
        <v>111.6</v>
      </c>
      <c r="AX28" s="164">
        <v>9.8000000000000007</v>
      </c>
      <c r="AY28" s="164">
        <v>154</v>
      </c>
      <c r="AZ28" s="164">
        <v>12</v>
      </c>
      <c r="BA28" s="164">
        <v>20.3</v>
      </c>
      <c r="BB28" s="164">
        <v>1.6</v>
      </c>
      <c r="BC28" s="164">
        <v>1.56</v>
      </c>
      <c r="BD28" s="164">
        <v>0.36</v>
      </c>
      <c r="BE28" s="164">
        <v>18.100000000000001</v>
      </c>
      <c r="BF28" s="164">
        <v>1.2</v>
      </c>
      <c r="BG28" s="164">
        <v>286</v>
      </c>
      <c r="BH28" s="164">
        <v>17</v>
      </c>
      <c r="BI28" s="164">
        <v>41.4</v>
      </c>
      <c r="BJ28" s="164">
        <v>2.9</v>
      </c>
      <c r="BK28" s="164">
        <v>289</v>
      </c>
      <c r="BL28" s="164">
        <v>23</v>
      </c>
      <c r="BM28" s="164">
        <v>25.3</v>
      </c>
      <c r="BN28" s="164">
        <v>2.5</v>
      </c>
      <c r="BO28" s="164">
        <v>1.62</v>
      </c>
      <c r="BP28" s="164">
        <v>0.3</v>
      </c>
      <c r="BQ28" s="164">
        <v>8.2000000000000003E-2</v>
      </c>
      <c r="BR28" s="164">
        <v>7.0999999999999994E-2</v>
      </c>
      <c r="BS28" s="164">
        <v>0.113</v>
      </c>
      <c r="BT28" s="164">
        <v>2.3E-2</v>
      </c>
      <c r="BU28" s="164">
        <v>2.75</v>
      </c>
      <c r="BV28" s="164">
        <v>0.28000000000000003</v>
      </c>
      <c r="BW28" s="164">
        <v>6.5000000000000002E-2</v>
      </c>
      <c r="BX28" s="164">
        <v>2.5999999999999999E-2</v>
      </c>
      <c r="BY28" s="164">
        <v>0.193</v>
      </c>
      <c r="BZ28" s="164">
        <v>0.03</v>
      </c>
      <c r="CA28" s="164">
        <v>226</v>
      </c>
      <c r="CB28" s="164">
        <v>32</v>
      </c>
      <c r="CC28" s="164">
        <v>23.5</v>
      </c>
      <c r="CD28" s="164">
        <v>2.2999999999999998</v>
      </c>
      <c r="CE28" s="164">
        <v>57.4</v>
      </c>
      <c r="CF28" s="164">
        <v>4.7</v>
      </c>
      <c r="CG28" s="164">
        <v>7.85</v>
      </c>
      <c r="CH28" s="164">
        <v>0.54</v>
      </c>
      <c r="CI28" s="164">
        <v>37.6</v>
      </c>
      <c r="CJ28" s="164">
        <v>2.1</v>
      </c>
      <c r="CK28" s="164">
        <v>9.2799999999999994</v>
      </c>
      <c r="CL28" s="164">
        <v>0.74</v>
      </c>
      <c r="CM28" s="164">
        <v>2.8</v>
      </c>
      <c r="CN28" s="164">
        <v>0.28999999999999998</v>
      </c>
      <c r="CO28" s="164">
        <v>9.9</v>
      </c>
      <c r="CP28" s="164">
        <v>1.2</v>
      </c>
      <c r="CQ28" s="164">
        <v>1.46</v>
      </c>
      <c r="CR28" s="164">
        <v>0.22</v>
      </c>
      <c r="CS28" s="164">
        <v>8.6</v>
      </c>
      <c r="CT28" s="164">
        <v>0.96</v>
      </c>
      <c r="CU28" s="164">
        <v>1.59</v>
      </c>
      <c r="CV28" s="164">
        <v>0.15</v>
      </c>
      <c r="CW28" s="164">
        <v>4.0999999999999996</v>
      </c>
      <c r="CX28" s="164">
        <v>0.27</v>
      </c>
      <c r="CY28" s="164">
        <v>0.57999999999999996</v>
      </c>
      <c r="CZ28" s="164">
        <v>6.4000000000000001E-2</v>
      </c>
      <c r="DA28" s="164">
        <v>3.75</v>
      </c>
      <c r="DB28" s="164">
        <v>0.49</v>
      </c>
      <c r="DC28" s="164">
        <v>0.45800000000000002</v>
      </c>
      <c r="DD28" s="164">
        <v>6.3E-2</v>
      </c>
      <c r="DE28" s="164">
        <v>8.5</v>
      </c>
      <c r="DF28" s="164">
        <v>1.2</v>
      </c>
      <c r="DG28" s="164">
        <v>1.45</v>
      </c>
      <c r="DH28" s="164">
        <v>0.18</v>
      </c>
      <c r="DI28" s="164">
        <v>0.34200000000000003</v>
      </c>
      <c r="DJ28" s="164">
        <v>6.8000000000000005E-2</v>
      </c>
      <c r="DK28" s="164">
        <v>3.9E-2</v>
      </c>
      <c r="DL28" s="164">
        <v>1.2999999999999999E-2</v>
      </c>
      <c r="DM28" s="164">
        <v>1.73</v>
      </c>
      <c r="DN28" s="164">
        <v>0.13</v>
      </c>
      <c r="DO28" s="164">
        <v>1.7500000000000002E-2</v>
      </c>
      <c r="DP28" s="164">
        <v>9.1999999999999998E-3</v>
      </c>
      <c r="DQ28" s="164">
        <v>2.04</v>
      </c>
      <c r="DR28" s="164">
        <v>0.24</v>
      </c>
      <c r="DS28" s="164">
        <v>0.60499999999999998</v>
      </c>
      <c r="DT28" s="164">
        <v>7.9000000000000001E-2</v>
      </c>
    </row>
    <row r="29" spans="1:124" x14ac:dyDescent="0.35">
      <c r="A29" s="173" t="s">
        <v>451</v>
      </c>
      <c r="C29" s="135">
        <v>3.194</v>
      </c>
      <c r="D29" s="135">
        <v>12.861599999999999</v>
      </c>
      <c r="E29" s="135">
        <v>0.4133</v>
      </c>
      <c r="F29" s="135">
        <v>7.6803999999999997</v>
      </c>
      <c r="G29" s="135">
        <v>1.2047000000000001</v>
      </c>
      <c r="H29" s="135">
        <v>3.2126000000000001</v>
      </c>
      <c r="I29" s="174">
        <v>53.749699999999997</v>
      </c>
      <c r="J29" s="135">
        <v>3.6309999999999998</v>
      </c>
      <c r="K29" s="135">
        <v>12.227</v>
      </c>
      <c r="L29" s="135">
        <v>0.18099999999999999</v>
      </c>
      <c r="M29" s="135">
        <v>2.47E-2</v>
      </c>
      <c r="N29" s="135">
        <v>2.75E-2</v>
      </c>
      <c r="O29" s="135">
        <v>98.407600000000002</v>
      </c>
      <c r="U29" s="164" t="s">
        <v>811</v>
      </c>
      <c r="V29" s="164">
        <v>50</v>
      </c>
      <c r="W29" s="164" t="s">
        <v>453</v>
      </c>
      <c r="X29" s="164">
        <v>15.074999999999999</v>
      </c>
      <c r="Y29" s="164">
        <v>8.89</v>
      </c>
      <c r="Z29" s="164">
        <v>0.92</v>
      </c>
      <c r="AA29" s="164">
        <v>1.91</v>
      </c>
      <c r="AB29" s="164">
        <v>0.75</v>
      </c>
      <c r="AC29" s="164">
        <v>3.05</v>
      </c>
      <c r="AD29" s="164">
        <v>0.27</v>
      </c>
      <c r="AE29" s="164">
        <v>8580</v>
      </c>
      <c r="AF29" s="164">
        <v>410</v>
      </c>
      <c r="AG29" s="164">
        <v>25.7</v>
      </c>
      <c r="AH29" s="164">
        <v>1.1000000000000001</v>
      </c>
      <c r="AI29" s="164">
        <v>17730</v>
      </c>
      <c r="AJ29" s="164">
        <v>870</v>
      </c>
      <c r="AK29" s="164">
        <v>297</v>
      </c>
      <c r="AL29" s="164">
        <v>21</v>
      </c>
      <c r="AM29" s="164">
        <v>14.8</v>
      </c>
      <c r="AN29" s="164">
        <v>2.6</v>
      </c>
      <c r="AO29" s="164">
        <v>1320</v>
      </c>
      <c r="AP29" s="164">
        <v>110</v>
      </c>
      <c r="AQ29" s="180">
        <v>108000</v>
      </c>
      <c r="AR29" s="180">
        <v>10000</v>
      </c>
      <c r="AS29" s="164">
        <v>35</v>
      </c>
      <c r="AT29" s="164">
        <v>3.4</v>
      </c>
      <c r="AU29" s="164">
        <v>32.799999999999997</v>
      </c>
      <c r="AV29" s="164">
        <v>2.9</v>
      </c>
      <c r="AW29" s="164">
        <v>123</v>
      </c>
      <c r="AX29" s="164">
        <v>11</v>
      </c>
      <c r="AY29" s="164">
        <v>155</v>
      </c>
      <c r="AZ29" s="164">
        <v>12</v>
      </c>
      <c r="BA29" s="164">
        <v>22.3</v>
      </c>
      <c r="BB29" s="164">
        <v>1.7</v>
      </c>
      <c r="BC29" s="164">
        <v>1.19</v>
      </c>
      <c r="BD29" s="164">
        <v>0.24</v>
      </c>
      <c r="BE29" s="164">
        <v>19.8</v>
      </c>
      <c r="BF29" s="164">
        <v>1.2</v>
      </c>
      <c r="BG29" s="164">
        <v>350</v>
      </c>
      <c r="BH29" s="164">
        <v>23</v>
      </c>
      <c r="BI29" s="164">
        <v>43.8</v>
      </c>
      <c r="BJ29" s="164">
        <v>2.8</v>
      </c>
      <c r="BK29" s="164">
        <v>321</v>
      </c>
      <c r="BL29" s="164">
        <v>22</v>
      </c>
      <c r="BM29" s="164">
        <v>26.8</v>
      </c>
      <c r="BN29" s="164">
        <v>2.1</v>
      </c>
      <c r="BO29" s="164">
        <v>1.97</v>
      </c>
      <c r="BP29" s="164">
        <v>0.35</v>
      </c>
      <c r="BQ29" s="164">
        <v>0.13</v>
      </c>
      <c r="BR29" s="164">
        <v>0.11</v>
      </c>
      <c r="BS29" s="164">
        <v>0.114</v>
      </c>
      <c r="BT29" s="164">
        <v>2.7E-2</v>
      </c>
      <c r="BU29" s="164">
        <v>2.85</v>
      </c>
      <c r="BV29" s="164">
        <v>0.28999999999999998</v>
      </c>
      <c r="BW29" s="164">
        <v>9.4E-2</v>
      </c>
      <c r="BX29" s="164">
        <v>3.5999999999999997E-2</v>
      </c>
      <c r="BY29" s="164">
        <v>0.17699999999999999</v>
      </c>
      <c r="BZ29" s="164">
        <v>2.9000000000000001E-2</v>
      </c>
      <c r="CA29" s="164">
        <v>236</v>
      </c>
      <c r="CB29" s="164">
        <v>22</v>
      </c>
      <c r="CC29" s="164">
        <v>27.4</v>
      </c>
      <c r="CD29" s="164">
        <v>2.6</v>
      </c>
      <c r="CE29" s="164">
        <v>63.8</v>
      </c>
      <c r="CF29" s="164">
        <v>5.4</v>
      </c>
      <c r="CG29" s="164">
        <v>8.3800000000000008</v>
      </c>
      <c r="CH29" s="164">
        <v>0.73</v>
      </c>
      <c r="CI29" s="164">
        <v>38.799999999999997</v>
      </c>
      <c r="CJ29" s="164">
        <v>2</v>
      </c>
      <c r="CK29" s="164">
        <v>9.49</v>
      </c>
      <c r="CL29" s="164">
        <v>0.8</v>
      </c>
      <c r="CM29" s="164">
        <v>3.21</v>
      </c>
      <c r="CN29" s="164">
        <v>0.32</v>
      </c>
      <c r="CO29" s="164">
        <v>10.3</v>
      </c>
      <c r="CP29" s="164">
        <v>1</v>
      </c>
      <c r="CQ29" s="164">
        <v>1.56</v>
      </c>
      <c r="CR29" s="164">
        <v>0.15</v>
      </c>
      <c r="CS29" s="164">
        <v>9.6</v>
      </c>
      <c r="CT29" s="164">
        <v>1.3</v>
      </c>
      <c r="CU29" s="164">
        <v>1.73</v>
      </c>
      <c r="CV29" s="164">
        <v>0.13</v>
      </c>
      <c r="CW29" s="164">
        <v>4.2</v>
      </c>
      <c r="CX29" s="164">
        <v>0.3</v>
      </c>
      <c r="CY29" s="164">
        <v>0.56100000000000005</v>
      </c>
      <c r="CZ29" s="164">
        <v>5.8000000000000003E-2</v>
      </c>
      <c r="DA29" s="164">
        <v>3.91</v>
      </c>
      <c r="DB29" s="164">
        <v>0.42</v>
      </c>
      <c r="DC29" s="164">
        <v>0.48399999999999999</v>
      </c>
      <c r="DD29" s="164">
        <v>0.05</v>
      </c>
      <c r="DE29" s="164">
        <v>8.77</v>
      </c>
      <c r="DF29" s="164">
        <v>0.9</v>
      </c>
      <c r="DG29" s="164">
        <v>1.74</v>
      </c>
      <c r="DH29" s="164">
        <v>0.22</v>
      </c>
      <c r="DI29" s="164">
        <v>0.38500000000000001</v>
      </c>
      <c r="DJ29" s="164">
        <v>0.08</v>
      </c>
      <c r="DK29" s="164">
        <v>4.7E-2</v>
      </c>
      <c r="DL29" s="164">
        <v>1.9E-2</v>
      </c>
      <c r="DM29" s="164">
        <v>2.0499999999999998</v>
      </c>
      <c r="DN29" s="164">
        <v>0.25</v>
      </c>
      <c r="DO29" s="164">
        <v>1.38E-2</v>
      </c>
      <c r="DP29" s="164">
        <v>8.3000000000000001E-3</v>
      </c>
      <c r="DQ29" s="164">
        <v>2.2799999999999998</v>
      </c>
      <c r="DR29" s="164">
        <v>0.32</v>
      </c>
      <c r="DS29" s="164">
        <v>0.75</v>
      </c>
      <c r="DT29" s="164">
        <v>0.12</v>
      </c>
    </row>
    <row r="30" spans="1:124" x14ac:dyDescent="0.35">
      <c r="A30" s="173" t="s">
        <v>451</v>
      </c>
      <c r="C30" s="135">
        <v>3.1911999999999998</v>
      </c>
      <c r="D30" s="135">
        <v>12.6065</v>
      </c>
      <c r="E30" s="135">
        <v>0.49340000000000001</v>
      </c>
      <c r="F30" s="135">
        <v>7.7266000000000004</v>
      </c>
      <c r="G30" s="135">
        <v>1.1685000000000001</v>
      </c>
      <c r="H30" s="135">
        <v>3.2557999999999998</v>
      </c>
      <c r="I30" s="174">
        <v>53.503700000000002</v>
      </c>
      <c r="J30" s="135">
        <v>3.4798</v>
      </c>
      <c r="K30" s="135">
        <v>12.005699999999999</v>
      </c>
      <c r="L30" s="135">
        <v>0.20130000000000001</v>
      </c>
      <c r="M30" s="135">
        <v>1.84E-2</v>
      </c>
      <c r="N30" s="135">
        <v>2.46E-2</v>
      </c>
      <c r="O30" s="135">
        <v>97.6755</v>
      </c>
    </row>
    <row r="31" spans="1:124" x14ac:dyDescent="0.35">
      <c r="A31" s="173" t="s">
        <v>451</v>
      </c>
      <c r="C31" s="135">
        <v>2.3163999999999998</v>
      </c>
      <c r="D31" s="135">
        <v>12.773</v>
      </c>
      <c r="E31" s="135">
        <v>0.3896</v>
      </c>
      <c r="F31" s="135">
        <v>7.8204000000000002</v>
      </c>
      <c r="G31" s="135">
        <v>1.2123999999999999</v>
      </c>
      <c r="H31" s="135">
        <v>3.2835000000000001</v>
      </c>
      <c r="I31" s="174">
        <v>53.682699999999997</v>
      </c>
      <c r="J31" s="135">
        <v>3.4485000000000001</v>
      </c>
      <c r="K31" s="135">
        <v>11.940200000000001</v>
      </c>
      <c r="L31" s="135">
        <v>0.23050000000000001</v>
      </c>
      <c r="M31" s="135">
        <v>2.69E-2</v>
      </c>
      <c r="N31" s="135">
        <v>2.9899999999999999E-2</v>
      </c>
      <c r="O31" s="135">
        <v>97.1541</v>
      </c>
    </row>
    <row r="32" spans="1:124" x14ac:dyDescent="0.35">
      <c r="A32" s="173" t="s">
        <v>451</v>
      </c>
      <c r="C32" s="135">
        <v>3.1530999999999998</v>
      </c>
      <c r="D32" s="135">
        <v>12.623100000000001</v>
      </c>
      <c r="E32" s="135">
        <v>0.44119999999999998</v>
      </c>
      <c r="F32" s="135">
        <v>7.8598999999999997</v>
      </c>
      <c r="G32" s="135">
        <v>1.1879999999999999</v>
      </c>
      <c r="H32" s="135">
        <v>3.2557999999999998</v>
      </c>
      <c r="I32" s="174">
        <v>52.723700000000001</v>
      </c>
      <c r="J32" s="135">
        <v>3.5158</v>
      </c>
      <c r="K32" s="135">
        <v>11.501200000000001</v>
      </c>
      <c r="L32" s="135">
        <v>0.21809999999999999</v>
      </c>
      <c r="M32" s="135">
        <v>3.56E-2</v>
      </c>
      <c r="N32" s="135">
        <v>3.3500000000000002E-2</v>
      </c>
      <c r="O32" s="135">
        <v>96.549000000000007</v>
      </c>
    </row>
    <row r="33" spans="1:124" x14ac:dyDescent="0.35">
      <c r="A33" s="173" t="s">
        <v>451</v>
      </c>
      <c r="C33" s="135">
        <v>3.2002000000000002</v>
      </c>
      <c r="D33" s="135">
        <v>12.550800000000001</v>
      </c>
      <c r="E33" s="135">
        <v>0.54279999999999995</v>
      </c>
      <c r="F33" s="135">
        <v>7.9161000000000001</v>
      </c>
      <c r="G33" s="135">
        <v>1.1825000000000001</v>
      </c>
      <c r="H33" s="135">
        <v>3.1905999999999999</v>
      </c>
      <c r="I33" s="174">
        <v>52.906700000000001</v>
      </c>
      <c r="J33" s="135">
        <v>3.4296000000000002</v>
      </c>
      <c r="K33" s="135">
        <v>11.9758</v>
      </c>
      <c r="L33" s="135">
        <v>0.22259999999999999</v>
      </c>
      <c r="M33" s="135">
        <v>3.8800000000000001E-2</v>
      </c>
      <c r="N33" s="135">
        <v>3.44E-2</v>
      </c>
      <c r="O33" s="135">
        <v>97.190799999999996</v>
      </c>
    </row>
    <row r="34" spans="1:124" x14ac:dyDescent="0.35">
      <c r="A34" s="173" t="s">
        <v>451</v>
      </c>
      <c r="C34" s="135">
        <f t="shared" ref="C34:O34" si="2">AVERAGE(C32:C33)</f>
        <v>3.17665</v>
      </c>
      <c r="D34" s="135">
        <f t="shared" si="2"/>
        <v>12.586950000000002</v>
      </c>
      <c r="E34" s="135">
        <f t="shared" si="2"/>
        <v>0.49199999999999999</v>
      </c>
      <c r="F34" s="135">
        <f t="shared" si="2"/>
        <v>7.8879999999999999</v>
      </c>
      <c r="G34" s="135">
        <f t="shared" si="2"/>
        <v>1.1852499999999999</v>
      </c>
      <c r="H34" s="135">
        <f t="shared" si="2"/>
        <v>3.2231999999999998</v>
      </c>
      <c r="I34" s="135">
        <f t="shared" si="2"/>
        <v>52.815200000000004</v>
      </c>
      <c r="J34" s="135">
        <f t="shared" si="2"/>
        <v>3.4727000000000001</v>
      </c>
      <c r="K34" s="135">
        <f t="shared" si="2"/>
        <v>11.7385</v>
      </c>
      <c r="L34" s="135">
        <f t="shared" si="2"/>
        <v>0.22034999999999999</v>
      </c>
      <c r="M34" s="135">
        <f t="shared" si="2"/>
        <v>3.7199999999999997E-2</v>
      </c>
      <c r="N34" s="135">
        <f t="shared" si="2"/>
        <v>3.3950000000000001E-2</v>
      </c>
      <c r="O34" s="135">
        <f t="shared" si="2"/>
        <v>96.869900000000001</v>
      </c>
      <c r="U34" s="164" t="s">
        <v>811</v>
      </c>
      <c r="V34" s="164">
        <v>50</v>
      </c>
      <c r="W34" s="164" t="s">
        <v>453</v>
      </c>
      <c r="X34" s="164">
        <v>20.128</v>
      </c>
      <c r="Y34" s="164">
        <v>8.5500000000000007</v>
      </c>
      <c r="Z34" s="164">
        <v>0.5</v>
      </c>
      <c r="AA34" s="164">
        <v>1.77</v>
      </c>
      <c r="AB34" s="164">
        <v>0.56999999999999995</v>
      </c>
      <c r="AC34" s="164">
        <v>2.75</v>
      </c>
      <c r="AD34" s="164">
        <v>0.11</v>
      </c>
      <c r="AE34" s="164">
        <v>8740</v>
      </c>
      <c r="AF34" s="164">
        <v>290</v>
      </c>
      <c r="AG34" s="164">
        <v>30.4</v>
      </c>
      <c r="AH34" s="164">
        <v>1.5</v>
      </c>
      <c r="AI34" s="164">
        <v>17870</v>
      </c>
      <c r="AJ34" s="164">
        <v>540</v>
      </c>
      <c r="AK34" s="164">
        <v>338</v>
      </c>
      <c r="AL34" s="164">
        <v>14</v>
      </c>
      <c r="AM34" s="164">
        <v>40.799999999999997</v>
      </c>
      <c r="AN34" s="164">
        <v>5.3</v>
      </c>
      <c r="AO34" s="164">
        <v>1775</v>
      </c>
      <c r="AP34" s="164">
        <v>72</v>
      </c>
      <c r="AQ34" s="180">
        <v>124400</v>
      </c>
      <c r="AR34" s="180">
        <v>5300</v>
      </c>
      <c r="AS34" s="164">
        <v>45.3</v>
      </c>
      <c r="AT34" s="164">
        <v>2.7</v>
      </c>
      <c r="AU34" s="164">
        <v>65.099999999999994</v>
      </c>
      <c r="AV34" s="164">
        <v>7.1</v>
      </c>
      <c r="AW34" s="164">
        <v>128</v>
      </c>
      <c r="AX34" s="164">
        <v>7.5</v>
      </c>
      <c r="AY34" s="164">
        <v>213</v>
      </c>
      <c r="AZ34" s="164">
        <v>15</v>
      </c>
      <c r="BA34" s="164">
        <v>24.5</v>
      </c>
      <c r="BB34" s="164">
        <v>1.4</v>
      </c>
      <c r="BC34" s="164">
        <v>1.88</v>
      </c>
      <c r="BD34" s="164">
        <v>0.32</v>
      </c>
      <c r="BE34" s="164">
        <v>18.670000000000002</v>
      </c>
      <c r="BF34" s="164">
        <v>0.74</v>
      </c>
      <c r="BG34" s="164">
        <v>313</v>
      </c>
      <c r="BH34" s="164">
        <v>13</v>
      </c>
      <c r="BI34" s="164">
        <v>45.2</v>
      </c>
      <c r="BJ34" s="164">
        <v>2</v>
      </c>
      <c r="BK34" s="164">
        <v>327</v>
      </c>
      <c r="BL34" s="164">
        <v>16</v>
      </c>
      <c r="BM34" s="164">
        <v>26.8</v>
      </c>
      <c r="BN34" s="164">
        <v>1.3</v>
      </c>
      <c r="BO34" s="164">
        <v>1.85</v>
      </c>
      <c r="BP34" s="164">
        <v>0.3</v>
      </c>
      <c r="BQ34" s="164">
        <v>9.6000000000000002E-2</v>
      </c>
      <c r="BR34" s="164">
        <v>7.5999999999999998E-2</v>
      </c>
      <c r="BS34" s="164">
        <v>0.11600000000000001</v>
      </c>
      <c r="BT34" s="164">
        <v>3.2000000000000001E-2</v>
      </c>
      <c r="BU34" s="164">
        <v>3.06</v>
      </c>
      <c r="BV34" s="164">
        <v>0.3</v>
      </c>
      <c r="BW34" s="164">
        <v>9.7000000000000003E-2</v>
      </c>
      <c r="BX34" s="164">
        <v>3.6999999999999998E-2</v>
      </c>
      <c r="BY34" s="164">
        <v>0.21</v>
      </c>
      <c r="BZ34" s="164">
        <v>2.8000000000000001E-2</v>
      </c>
      <c r="CA34" s="164">
        <v>217.4</v>
      </c>
      <c r="CB34" s="164">
        <v>9.4</v>
      </c>
      <c r="CC34" s="164">
        <v>25.4</v>
      </c>
      <c r="CD34" s="164">
        <v>1.2</v>
      </c>
      <c r="CE34" s="164">
        <v>61.5</v>
      </c>
      <c r="CF34" s="164">
        <v>2.7</v>
      </c>
      <c r="CG34" s="164">
        <v>8.5</v>
      </c>
      <c r="CH34" s="164">
        <v>0.44</v>
      </c>
      <c r="CI34" s="164">
        <v>38.1</v>
      </c>
      <c r="CJ34" s="164">
        <v>1.9</v>
      </c>
      <c r="CK34" s="164">
        <v>10.039999999999999</v>
      </c>
      <c r="CL34" s="164">
        <v>0.83</v>
      </c>
      <c r="CM34" s="164">
        <v>2.88</v>
      </c>
      <c r="CN34" s="164">
        <v>0.26</v>
      </c>
      <c r="CO34" s="164">
        <v>10.31</v>
      </c>
      <c r="CP34" s="164">
        <v>0.73</v>
      </c>
      <c r="CQ34" s="164">
        <v>1.5409999999999999</v>
      </c>
      <c r="CR34" s="164">
        <v>8.7999999999999995E-2</v>
      </c>
      <c r="CS34" s="164">
        <v>9.1999999999999993</v>
      </c>
      <c r="CT34" s="164">
        <v>0.46</v>
      </c>
      <c r="CU34" s="164">
        <v>1.8</v>
      </c>
      <c r="CV34" s="164">
        <v>0.16</v>
      </c>
      <c r="CW34" s="164">
        <v>4.22</v>
      </c>
      <c r="CX34" s="164">
        <v>0.31</v>
      </c>
      <c r="CY34" s="164">
        <v>0.63300000000000001</v>
      </c>
      <c r="CZ34" s="164">
        <v>6.3E-2</v>
      </c>
      <c r="DA34" s="164">
        <v>4.3099999999999996</v>
      </c>
      <c r="DB34" s="164">
        <v>0.33</v>
      </c>
      <c r="DC34" s="164">
        <v>0.53300000000000003</v>
      </c>
      <c r="DD34" s="164">
        <v>6.9000000000000006E-2</v>
      </c>
      <c r="DE34" s="164">
        <v>7.69</v>
      </c>
      <c r="DF34" s="164">
        <v>0.54</v>
      </c>
      <c r="DG34" s="164">
        <v>1.62</v>
      </c>
      <c r="DH34" s="164">
        <v>0.12</v>
      </c>
      <c r="DI34" s="164">
        <v>0.34799999999999998</v>
      </c>
      <c r="DJ34" s="164">
        <v>7.3999999999999996E-2</v>
      </c>
      <c r="DK34" s="164">
        <v>3.9E-2</v>
      </c>
      <c r="DL34" s="164">
        <v>1.6E-2</v>
      </c>
      <c r="DM34" s="164">
        <v>2.2599999999999998</v>
      </c>
      <c r="DN34" s="164">
        <v>0.16</v>
      </c>
      <c r="DO34" s="164">
        <v>2.24E-2</v>
      </c>
      <c r="DP34" s="164">
        <v>9.9000000000000008E-3</v>
      </c>
      <c r="DQ34" s="164">
        <v>2.04</v>
      </c>
      <c r="DR34" s="164">
        <v>0.15</v>
      </c>
      <c r="DS34" s="164">
        <v>0.70899999999999996</v>
      </c>
      <c r="DT34" s="164">
        <v>9.4E-2</v>
      </c>
    </row>
    <row r="35" spans="1:124" x14ac:dyDescent="0.35">
      <c r="A35" s="173" t="s">
        <v>451</v>
      </c>
      <c r="C35" s="135">
        <v>2.9279999999999999</v>
      </c>
      <c r="D35" s="135">
        <v>12.533200000000001</v>
      </c>
      <c r="E35" s="135">
        <v>0.48499999999999999</v>
      </c>
      <c r="F35" s="135">
        <v>7.6448</v>
      </c>
      <c r="G35" s="135">
        <v>1.1439999999999999</v>
      </c>
      <c r="H35" s="135">
        <v>3.2635000000000001</v>
      </c>
      <c r="I35" s="174">
        <v>53.1584</v>
      </c>
      <c r="J35" s="135">
        <v>3.6128999999999998</v>
      </c>
      <c r="K35" s="135">
        <v>12.0212</v>
      </c>
      <c r="L35" s="135">
        <v>0.15820000000000001</v>
      </c>
      <c r="M35" s="135">
        <v>3.4299999999999997E-2</v>
      </c>
      <c r="N35" s="135">
        <v>2.98E-2</v>
      </c>
      <c r="O35" s="135">
        <v>97.013400000000004</v>
      </c>
    </row>
    <row r="36" spans="1:124" x14ac:dyDescent="0.35">
      <c r="A36" s="173" t="s">
        <v>451</v>
      </c>
      <c r="C36" s="135">
        <v>3.1659000000000002</v>
      </c>
      <c r="D36" s="135">
        <v>13.569599999999999</v>
      </c>
      <c r="E36" s="135">
        <v>0.44180000000000003</v>
      </c>
      <c r="F36" s="135">
        <v>8.0561000000000007</v>
      </c>
      <c r="G36" s="135">
        <v>1.0497000000000001</v>
      </c>
      <c r="H36" s="135">
        <v>3.1004999999999998</v>
      </c>
      <c r="I36" s="174">
        <v>53.5745</v>
      </c>
      <c r="J36" s="135">
        <v>3.3443999999999998</v>
      </c>
      <c r="K36" s="135">
        <v>10.9802</v>
      </c>
      <c r="L36" s="135">
        <v>0.16350000000000001</v>
      </c>
      <c r="M36" s="135">
        <v>2.9000000000000001E-2</v>
      </c>
      <c r="N36" s="135">
        <v>2.69E-2</v>
      </c>
      <c r="O36" s="135">
        <v>97.502099999999999</v>
      </c>
    </row>
    <row r="37" spans="1:124" x14ac:dyDescent="0.35">
      <c r="A37" s="173" t="s">
        <v>451</v>
      </c>
      <c r="C37" s="135">
        <v>3.0522999999999998</v>
      </c>
      <c r="D37" s="135">
        <v>12.586600000000001</v>
      </c>
      <c r="E37" s="135">
        <v>0.42620000000000002</v>
      </c>
      <c r="F37" s="135">
        <v>7.7953000000000001</v>
      </c>
      <c r="G37" s="135">
        <v>1.1794</v>
      </c>
      <c r="H37" s="135">
        <v>3.2418</v>
      </c>
      <c r="I37" s="174">
        <v>53.757300000000001</v>
      </c>
      <c r="J37" s="135">
        <v>3.5177</v>
      </c>
      <c r="K37" s="135">
        <v>11.725199999999999</v>
      </c>
      <c r="L37" s="135">
        <v>0.16980000000000001</v>
      </c>
      <c r="M37" s="135">
        <v>3.2500000000000001E-2</v>
      </c>
      <c r="N37" s="135">
        <v>3.2099999999999997E-2</v>
      </c>
      <c r="O37" s="135">
        <v>97.516199999999998</v>
      </c>
    </row>
    <row r="38" spans="1:124" x14ac:dyDescent="0.35">
      <c r="A38" s="173" t="s">
        <v>451</v>
      </c>
      <c r="C38" s="135">
        <v>3.1297000000000001</v>
      </c>
      <c r="D38" s="135">
        <v>12.6172</v>
      </c>
      <c r="E38" s="135">
        <v>0.4425</v>
      </c>
      <c r="F38" s="135">
        <v>7.7126000000000001</v>
      </c>
      <c r="G38" s="135">
        <v>1.2129000000000001</v>
      </c>
      <c r="H38" s="135">
        <v>3.2572999999999999</v>
      </c>
      <c r="I38" s="174">
        <v>53.6173</v>
      </c>
      <c r="J38" s="135">
        <v>3.5350999999999999</v>
      </c>
      <c r="K38" s="135">
        <v>12.0688</v>
      </c>
      <c r="L38" s="135">
        <v>0.1711</v>
      </c>
      <c r="M38" s="135">
        <v>3.6299999999999999E-2</v>
      </c>
      <c r="N38" s="135">
        <v>3.2300000000000002E-2</v>
      </c>
      <c r="O38" s="135">
        <v>97.832999999999998</v>
      </c>
    </row>
    <row r="39" spans="1:124" x14ac:dyDescent="0.35">
      <c r="A39" s="173" t="s">
        <v>451</v>
      </c>
      <c r="C39" s="135">
        <v>3.0104000000000002</v>
      </c>
      <c r="D39" s="135">
        <v>12.654999999999999</v>
      </c>
      <c r="E39" s="135">
        <v>0.40060000000000001</v>
      </c>
      <c r="F39" s="135">
        <v>7.6311999999999998</v>
      </c>
      <c r="G39" s="135">
        <v>1.1419999999999999</v>
      </c>
      <c r="H39" s="135">
        <v>3.2414000000000001</v>
      </c>
      <c r="I39" s="174">
        <v>53.695300000000003</v>
      </c>
      <c r="J39" s="135">
        <v>3.7624</v>
      </c>
      <c r="K39" s="135">
        <v>12.0158</v>
      </c>
      <c r="L39" s="135">
        <v>0.23269999999999999</v>
      </c>
      <c r="M39" s="135">
        <v>2.8500000000000001E-2</v>
      </c>
      <c r="N39" s="135">
        <v>2.9499999999999998E-2</v>
      </c>
      <c r="O39" s="135">
        <v>97.844999999999999</v>
      </c>
    </row>
    <row r="40" spans="1:124" x14ac:dyDescent="0.35">
      <c r="A40" s="173" t="s">
        <v>451</v>
      </c>
      <c r="C40" s="135">
        <v>3.0640999999999998</v>
      </c>
      <c r="D40" s="135">
        <v>12.7034</v>
      </c>
      <c r="E40" s="135">
        <v>0.4335</v>
      </c>
      <c r="F40" s="135">
        <v>7.7968999999999999</v>
      </c>
      <c r="G40" s="135">
        <v>1.1565000000000001</v>
      </c>
      <c r="H40" s="135">
        <v>3.1966000000000001</v>
      </c>
      <c r="I40" s="174">
        <v>53.354300000000002</v>
      </c>
      <c r="J40" s="135">
        <v>3.6835</v>
      </c>
      <c r="K40" s="135">
        <v>11.566700000000001</v>
      </c>
      <c r="L40" s="135">
        <v>0.25929999999999997</v>
      </c>
      <c r="M40" s="135">
        <v>2.2599999999999999E-2</v>
      </c>
      <c r="N40" s="135">
        <v>2.64E-2</v>
      </c>
      <c r="O40" s="135">
        <v>97.263800000000003</v>
      </c>
    </row>
    <row r="41" spans="1:124" x14ac:dyDescent="0.35">
      <c r="A41" s="173" t="s">
        <v>451</v>
      </c>
      <c r="C41" s="135">
        <f t="shared" ref="C41:O41" si="3">AVERAGE(C39:C40)</f>
        <v>3.0372500000000002</v>
      </c>
      <c r="D41" s="135">
        <f t="shared" si="3"/>
        <v>12.6792</v>
      </c>
      <c r="E41" s="135">
        <f t="shared" si="3"/>
        <v>0.41705000000000003</v>
      </c>
      <c r="F41" s="135">
        <f t="shared" si="3"/>
        <v>7.7140500000000003</v>
      </c>
      <c r="G41" s="135">
        <f t="shared" si="3"/>
        <v>1.1492499999999999</v>
      </c>
      <c r="H41" s="135">
        <f t="shared" si="3"/>
        <v>3.2190000000000003</v>
      </c>
      <c r="I41" s="135">
        <f t="shared" si="3"/>
        <v>53.524799999999999</v>
      </c>
      <c r="J41" s="135">
        <f t="shared" si="3"/>
        <v>3.72295</v>
      </c>
      <c r="K41" s="135">
        <f t="shared" si="3"/>
        <v>11.791250000000002</v>
      </c>
      <c r="L41" s="135">
        <f t="shared" si="3"/>
        <v>0.246</v>
      </c>
      <c r="M41" s="135">
        <f t="shared" si="3"/>
        <v>2.555E-2</v>
      </c>
      <c r="N41" s="135">
        <f t="shared" si="3"/>
        <v>2.7949999999999999E-2</v>
      </c>
      <c r="O41" s="135">
        <f t="shared" si="3"/>
        <v>97.554400000000001</v>
      </c>
      <c r="U41" s="164" t="s">
        <v>811</v>
      </c>
      <c r="V41" s="164">
        <v>50</v>
      </c>
      <c r="W41" s="164" t="s">
        <v>453</v>
      </c>
      <c r="X41" s="164">
        <v>21.904</v>
      </c>
      <c r="Y41" s="164">
        <v>8.44</v>
      </c>
      <c r="Z41" s="164">
        <v>0.69</v>
      </c>
      <c r="AA41" s="164">
        <v>1.47</v>
      </c>
      <c r="AB41" s="164">
        <v>0.59</v>
      </c>
      <c r="AC41" s="164">
        <v>3.15</v>
      </c>
      <c r="AD41" s="164">
        <v>0.12</v>
      </c>
      <c r="AE41" s="164">
        <v>7950</v>
      </c>
      <c r="AF41" s="164">
        <v>380</v>
      </c>
      <c r="AG41" s="164">
        <v>22.4</v>
      </c>
      <c r="AH41" s="164">
        <v>1.5</v>
      </c>
      <c r="AI41" s="164">
        <v>16080</v>
      </c>
      <c r="AJ41" s="164">
        <v>940</v>
      </c>
      <c r="AK41" s="164">
        <v>266</v>
      </c>
      <c r="AL41" s="164">
        <v>16</v>
      </c>
      <c r="AM41" s="164">
        <v>10</v>
      </c>
      <c r="AN41" s="164">
        <v>1.3</v>
      </c>
      <c r="AO41" s="164">
        <v>1163</v>
      </c>
      <c r="AP41" s="164">
        <v>69</v>
      </c>
      <c r="AQ41" s="180">
        <v>96600</v>
      </c>
      <c r="AR41" s="180">
        <v>5600</v>
      </c>
      <c r="AS41" s="164">
        <v>31</v>
      </c>
      <c r="AT41" s="164">
        <v>2.2999999999999998</v>
      </c>
      <c r="AU41" s="164">
        <v>29.3</v>
      </c>
      <c r="AV41" s="164">
        <v>2.7</v>
      </c>
      <c r="AW41" s="164">
        <v>111.3</v>
      </c>
      <c r="AX41" s="164">
        <v>7.1</v>
      </c>
      <c r="AY41" s="164">
        <v>136</v>
      </c>
      <c r="AZ41" s="164">
        <v>11</v>
      </c>
      <c r="BA41" s="164">
        <v>23.36</v>
      </c>
      <c r="BB41" s="164">
        <v>0.75</v>
      </c>
      <c r="BC41" s="164">
        <v>1.1200000000000001</v>
      </c>
      <c r="BD41" s="164">
        <v>0.28999999999999998</v>
      </c>
      <c r="BE41" s="164">
        <v>17.899999999999999</v>
      </c>
      <c r="BF41" s="164">
        <v>1.2</v>
      </c>
      <c r="BG41" s="164">
        <v>385</v>
      </c>
      <c r="BH41" s="164">
        <v>14</v>
      </c>
      <c r="BI41" s="164">
        <v>39.9</v>
      </c>
      <c r="BJ41" s="164">
        <v>2.7</v>
      </c>
      <c r="BK41" s="164">
        <v>290</v>
      </c>
      <c r="BL41" s="164">
        <v>19</v>
      </c>
      <c r="BM41" s="164">
        <v>23.8</v>
      </c>
      <c r="BN41" s="164">
        <v>1.4</v>
      </c>
      <c r="BO41" s="164">
        <v>1.55</v>
      </c>
      <c r="BP41" s="164">
        <v>0.21</v>
      </c>
      <c r="BS41" s="164">
        <v>0.11899999999999999</v>
      </c>
      <c r="BT41" s="164">
        <v>2.5999999999999999E-2</v>
      </c>
      <c r="BU41" s="164">
        <v>2.54</v>
      </c>
      <c r="BV41" s="164">
        <v>0.28000000000000003</v>
      </c>
      <c r="BW41" s="164">
        <v>5.2999999999999999E-2</v>
      </c>
      <c r="BX41" s="164">
        <v>3.1E-2</v>
      </c>
      <c r="BY41" s="164">
        <v>0.185</v>
      </c>
      <c r="BZ41" s="164">
        <v>2.1999999999999999E-2</v>
      </c>
      <c r="CA41" s="164">
        <v>208</v>
      </c>
      <c r="CB41" s="164">
        <v>11</v>
      </c>
      <c r="CC41" s="164">
        <v>23.7</v>
      </c>
      <c r="CD41" s="164">
        <v>1.7</v>
      </c>
      <c r="CE41" s="164">
        <v>55.6</v>
      </c>
      <c r="CF41" s="164">
        <v>3.3</v>
      </c>
      <c r="CG41" s="164">
        <v>7.57</v>
      </c>
      <c r="CH41" s="164">
        <v>0.51</v>
      </c>
      <c r="CI41" s="164">
        <v>36.4</v>
      </c>
      <c r="CJ41" s="164">
        <v>2.5</v>
      </c>
      <c r="CK41" s="164">
        <v>9.1999999999999993</v>
      </c>
      <c r="CL41" s="164">
        <v>0.8</v>
      </c>
      <c r="CM41" s="164">
        <v>2.93</v>
      </c>
      <c r="CN41" s="164">
        <v>0.23</v>
      </c>
      <c r="CO41" s="164">
        <v>8.5</v>
      </c>
      <c r="CP41" s="164">
        <v>0.78</v>
      </c>
      <c r="CQ41" s="164">
        <v>1.35</v>
      </c>
      <c r="CR41" s="164">
        <v>0.11</v>
      </c>
      <c r="CS41" s="164">
        <v>7.87</v>
      </c>
      <c r="CT41" s="164">
        <v>0.59</v>
      </c>
      <c r="CU41" s="164">
        <v>1.48</v>
      </c>
      <c r="CV41" s="164">
        <v>0.11</v>
      </c>
      <c r="CW41" s="164">
        <v>3.98</v>
      </c>
      <c r="CX41" s="164">
        <v>0.33</v>
      </c>
      <c r="CY41" s="164">
        <v>0.50700000000000001</v>
      </c>
      <c r="CZ41" s="164">
        <v>4.2000000000000003E-2</v>
      </c>
      <c r="DA41" s="164">
        <v>3.34</v>
      </c>
      <c r="DB41" s="164">
        <v>0.41</v>
      </c>
      <c r="DC41" s="164">
        <v>0.46100000000000002</v>
      </c>
      <c r="DD41" s="164">
        <v>6.0999999999999999E-2</v>
      </c>
      <c r="DE41" s="164">
        <v>7.85</v>
      </c>
      <c r="DF41" s="164">
        <v>0.7</v>
      </c>
      <c r="DG41" s="164">
        <v>1.57</v>
      </c>
      <c r="DH41" s="164">
        <v>0.17</v>
      </c>
      <c r="DI41" s="164">
        <v>0.34300000000000003</v>
      </c>
      <c r="DJ41" s="164">
        <v>6.7000000000000004E-2</v>
      </c>
      <c r="DK41" s="164">
        <v>4.2000000000000003E-2</v>
      </c>
      <c r="DL41" s="164">
        <v>1.4999999999999999E-2</v>
      </c>
      <c r="DM41" s="164">
        <v>1.88</v>
      </c>
      <c r="DN41" s="164">
        <v>0.17</v>
      </c>
      <c r="DO41" s="164">
        <v>1.17E-2</v>
      </c>
      <c r="DP41" s="164">
        <v>9.1999999999999998E-3</v>
      </c>
      <c r="DQ41" s="164">
        <v>1.89</v>
      </c>
      <c r="DR41" s="164">
        <v>0.17</v>
      </c>
      <c r="DS41" s="164">
        <v>0.7</v>
      </c>
      <c r="DT41" s="164">
        <v>6.9000000000000006E-2</v>
      </c>
    </row>
    <row r="42" spans="1:124" x14ac:dyDescent="0.35">
      <c r="A42" s="173" t="s">
        <v>779</v>
      </c>
      <c r="C42" s="135">
        <v>3.7587999999999999</v>
      </c>
      <c r="D42" s="135">
        <v>12.8573</v>
      </c>
      <c r="E42" s="135">
        <v>0.45810000000000001</v>
      </c>
      <c r="F42" s="135">
        <v>3.6501999999999999</v>
      </c>
      <c r="G42" s="135">
        <v>2.2974999999999999</v>
      </c>
      <c r="H42" s="135">
        <v>1.5134000000000001</v>
      </c>
      <c r="I42" s="174">
        <v>64.404499999999999</v>
      </c>
      <c r="J42" s="135">
        <v>1.0290999999999999</v>
      </c>
      <c r="K42" s="135">
        <v>8.0363000000000007</v>
      </c>
      <c r="L42" s="135">
        <v>0.15620000000000001</v>
      </c>
      <c r="M42" s="135">
        <v>1.5299999999999999E-2</v>
      </c>
      <c r="N42" s="135">
        <v>5.57E-2</v>
      </c>
      <c r="O42" s="135">
        <v>98.232200000000006</v>
      </c>
      <c r="U42" s="164" t="s">
        <v>812</v>
      </c>
      <c r="V42" s="164">
        <v>30</v>
      </c>
      <c r="W42" s="164" t="s">
        <v>464</v>
      </c>
      <c r="X42" s="164">
        <v>21.988</v>
      </c>
      <c r="Y42" s="164">
        <v>13.2</v>
      </c>
      <c r="Z42" s="164">
        <v>1.6</v>
      </c>
      <c r="AA42" s="164">
        <v>2.41</v>
      </c>
      <c r="AB42" s="164">
        <v>0.82</v>
      </c>
      <c r="AC42" s="164">
        <v>2.94</v>
      </c>
      <c r="AD42" s="164">
        <v>0.17</v>
      </c>
      <c r="AE42" s="164">
        <v>10680</v>
      </c>
      <c r="AF42" s="164">
        <v>910</v>
      </c>
      <c r="AG42" s="164">
        <v>9.23</v>
      </c>
      <c r="AH42" s="164">
        <v>0.89</v>
      </c>
      <c r="AI42" s="164">
        <v>6030</v>
      </c>
      <c r="AJ42" s="164">
        <v>700</v>
      </c>
      <c r="AK42" s="164">
        <v>38.4</v>
      </c>
      <c r="AL42" s="164">
        <v>5.0999999999999996</v>
      </c>
      <c r="AO42" s="164">
        <v>970</v>
      </c>
      <c r="AP42" s="164">
        <v>120</v>
      </c>
      <c r="AQ42" s="180">
        <v>50800</v>
      </c>
      <c r="AR42" s="180">
        <v>4800</v>
      </c>
      <c r="AS42" s="164">
        <v>8</v>
      </c>
      <c r="AT42" s="164">
        <v>1.1000000000000001</v>
      </c>
      <c r="AU42" s="164">
        <v>1.38</v>
      </c>
      <c r="AV42" s="164">
        <v>0.72</v>
      </c>
      <c r="AW42" s="164">
        <v>17.5</v>
      </c>
      <c r="AX42" s="164">
        <v>1.7</v>
      </c>
      <c r="AY42" s="164">
        <v>151</v>
      </c>
      <c r="AZ42" s="164">
        <v>14</v>
      </c>
      <c r="BA42" s="164">
        <v>30.6</v>
      </c>
      <c r="BB42" s="164">
        <v>2</v>
      </c>
      <c r="BC42" s="164">
        <v>1.18</v>
      </c>
      <c r="BD42" s="164">
        <v>0.57999999999999996</v>
      </c>
      <c r="BE42" s="164">
        <v>31.8</v>
      </c>
      <c r="BF42" s="164">
        <v>2.7</v>
      </c>
      <c r="BG42" s="164">
        <v>443</v>
      </c>
      <c r="BH42" s="164">
        <v>50</v>
      </c>
      <c r="BI42" s="164">
        <v>53.1</v>
      </c>
      <c r="BJ42" s="164">
        <v>6.1</v>
      </c>
      <c r="BK42" s="164">
        <v>495</v>
      </c>
      <c r="BL42" s="164">
        <v>60</v>
      </c>
      <c r="BM42" s="164">
        <v>38.200000000000003</v>
      </c>
      <c r="BN42" s="164">
        <v>4.2</v>
      </c>
      <c r="BO42" s="164">
        <v>3.26</v>
      </c>
      <c r="BP42" s="164">
        <v>0.73</v>
      </c>
      <c r="BS42" s="164">
        <v>0.13700000000000001</v>
      </c>
      <c r="BT42" s="164">
        <v>3.9E-2</v>
      </c>
      <c r="BU42" s="164">
        <v>4.7</v>
      </c>
      <c r="BV42" s="164">
        <v>0.43</v>
      </c>
      <c r="BW42" s="164">
        <v>9.0999999999999998E-2</v>
      </c>
      <c r="BX42" s="164">
        <v>6.0999999999999999E-2</v>
      </c>
      <c r="BY42" s="164">
        <v>0.36399999999999999</v>
      </c>
      <c r="BZ42" s="164">
        <v>5.5E-2</v>
      </c>
      <c r="CA42" s="164">
        <v>376</v>
      </c>
      <c r="CB42" s="164">
        <v>30</v>
      </c>
      <c r="CC42" s="164">
        <v>37.200000000000003</v>
      </c>
      <c r="CD42" s="164">
        <v>2.1</v>
      </c>
      <c r="CE42" s="164">
        <v>91.7</v>
      </c>
      <c r="CF42" s="164">
        <v>5.6</v>
      </c>
      <c r="CG42" s="164">
        <v>12.24</v>
      </c>
      <c r="CH42" s="164">
        <v>0.91</v>
      </c>
      <c r="CI42" s="164">
        <v>51.6</v>
      </c>
      <c r="CJ42" s="164">
        <v>4.8</v>
      </c>
      <c r="CK42" s="164">
        <v>12.8</v>
      </c>
      <c r="CL42" s="164">
        <v>1.8</v>
      </c>
      <c r="CM42" s="164">
        <v>4.3099999999999996</v>
      </c>
      <c r="CN42" s="164">
        <v>0.63</v>
      </c>
      <c r="CO42" s="164">
        <v>12.4</v>
      </c>
      <c r="CP42" s="164">
        <v>1.4</v>
      </c>
      <c r="CQ42" s="164">
        <v>1.85</v>
      </c>
      <c r="CR42" s="164">
        <v>0.19</v>
      </c>
      <c r="CS42" s="164">
        <v>10.72</v>
      </c>
      <c r="CT42" s="164">
        <v>0.89</v>
      </c>
      <c r="CU42" s="164">
        <v>1.95</v>
      </c>
      <c r="CV42" s="164">
        <v>0.19</v>
      </c>
      <c r="CW42" s="164">
        <v>5.65</v>
      </c>
      <c r="CX42" s="164">
        <v>0.67</v>
      </c>
      <c r="CY42" s="164">
        <v>0.67300000000000004</v>
      </c>
      <c r="CZ42" s="164">
        <v>9.1999999999999998E-2</v>
      </c>
      <c r="DA42" s="164">
        <v>4.5999999999999996</v>
      </c>
      <c r="DB42" s="164">
        <v>0.69</v>
      </c>
      <c r="DC42" s="164">
        <v>0.65500000000000003</v>
      </c>
      <c r="DD42" s="164">
        <v>9.7000000000000003E-2</v>
      </c>
      <c r="DE42" s="164">
        <v>11.8</v>
      </c>
      <c r="DF42" s="164">
        <v>1.5</v>
      </c>
      <c r="DG42" s="164">
        <v>1.86</v>
      </c>
      <c r="DH42" s="164">
        <v>0.19</v>
      </c>
      <c r="DI42" s="164">
        <v>0.66</v>
      </c>
      <c r="DJ42" s="164">
        <v>0.15</v>
      </c>
      <c r="DK42" s="164">
        <v>5.1999999999999998E-2</v>
      </c>
      <c r="DL42" s="164">
        <v>0.02</v>
      </c>
      <c r="DM42" s="164">
        <v>3.42</v>
      </c>
      <c r="DN42" s="164">
        <v>0.37</v>
      </c>
      <c r="DQ42" s="164">
        <v>3.34</v>
      </c>
      <c r="DR42" s="164">
        <v>0.28000000000000003</v>
      </c>
      <c r="DS42" s="164">
        <v>1.2</v>
      </c>
      <c r="DT42" s="164">
        <v>0.15</v>
      </c>
    </row>
    <row r="43" spans="1:124" x14ac:dyDescent="0.35">
      <c r="A43" s="173" t="s">
        <v>779</v>
      </c>
      <c r="C43" s="135">
        <v>3.8022</v>
      </c>
      <c r="D43" s="135">
        <v>12.5669</v>
      </c>
      <c r="E43" s="135">
        <v>0.47070000000000001</v>
      </c>
      <c r="F43" s="135">
        <v>4.0724</v>
      </c>
      <c r="G43" s="135">
        <v>2.3931</v>
      </c>
      <c r="H43" s="135">
        <v>1.5740000000000001</v>
      </c>
      <c r="I43" s="174">
        <v>63.039099999999998</v>
      </c>
      <c r="J43" s="135">
        <v>1.0319</v>
      </c>
      <c r="K43" s="135">
        <v>8.4398999999999997</v>
      </c>
      <c r="L43" s="135">
        <v>0.14630000000000001</v>
      </c>
      <c r="M43" s="135">
        <v>2.3099999999999999E-2</v>
      </c>
      <c r="N43" s="135">
        <v>7.0599999999999996E-2</v>
      </c>
      <c r="O43" s="135">
        <v>97.630200000000002</v>
      </c>
    </row>
    <row r="44" spans="1:124" x14ac:dyDescent="0.35">
      <c r="A44" s="173" t="s">
        <v>779</v>
      </c>
      <c r="C44" s="135">
        <v>3.7324000000000002</v>
      </c>
      <c r="D44" s="135">
        <v>12.032299999999999</v>
      </c>
      <c r="E44" s="135">
        <v>0.52310000000000001</v>
      </c>
      <c r="F44" s="135">
        <v>3.8744000000000001</v>
      </c>
      <c r="G44" s="135">
        <v>2.4373999999999998</v>
      </c>
      <c r="H44" s="135">
        <v>1.6113</v>
      </c>
      <c r="I44" s="174">
        <v>64.089600000000004</v>
      </c>
      <c r="J44" s="135">
        <v>1.145</v>
      </c>
      <c r="K44" s="135">
        <v>8.5824999999999996</v>
      </c>
      <c r="L44" s="135">
        <v>0.1794</v>
      </c>
      <c r="M44" s="135">
        <v>2.81E-2</v>
      </c>
      <c r="N44" s="135">
        <v>7.4399999999999994E-2</v>
      </c>
      <c r="O44" s="135">
        <v>98.309799999999996</v>
      </c>
    </row>
    <row r="45" spans="1:124" x14ac:dyDescent="0.35">
      <c r="A45" s="173" t="s">
        <v>779</v>
      </c>
      <c r="C45" s="135">
        <f t="shared" ref="C45:O45" si="4">AVERAGE(C43:C44)</f>
        <v>3.7673000000000001</v>
      </c>
      <c r="D45" s="135">
        <f t="shared" si="4"/>
        <v>12.2996</v>
      </c>
      <c r="E45" s="135">
        <f t="shared" si="4"/>
        <v>0.49690000000000001</v>
      </c>
      <c r="F45" s="135">
        <f t="shared" si="4"/>
        <v>3.9733999999999998</v>
      </c>
      <c r="G45" s="135">
        <f t="shared" si="4"/>
        <v>2.4152499999999999</v>
      </c>
      <c r="H45" s="135">
        <f t="shared" si="4"/>
        <v>1.5926499999999999</v>
      </c>
      <c r="I45" s="135">
        <f t="shared" si="4"/>
        <v>63.564350000000005</v>
      </c>
      <c r="J45" s="135">
        <f t="shared" si="4"/>
        <v>1.0884499999999999</v>
      </c>
      <c r="K45" s="135">
        <f t="shared" si="4"/>
        <v>8.5111999999999988</v>
      </c>
      <c r="L45" s="135">
        <f t="shared" si="4"/>
        <v>0.16284999999999999</v>
      </c>
      <c r="M45" s="135">
        <f t="shared" si="4"/>
        <v>2.5599999999999998E-2</v>
      </c>
      <c r="N45" s="135">
        <f t="shared" si="4"/>
        <v>7.2499999999999995E-2</v>
      </c>
      <c r="O45" s="135">
        <f t="shared" si="4"/>
        <v>97.97</v>
      </c>
      <c r="U45" s="164" t="s">
        <v>812</v>
      </c>
      <c r="V45" s="164">
        <v>30</v>
      </c>
      <c r="W45" s="164" t="s">
        <v>464</v>
      </c>
      <c r="X45" s="164">
        <v>20.574000000000002</v>
      </c>
      <c r="Y45" s="164">
        <v>15.55</v>
      </c>
      <c r="Z45" s="164">
        <v>0.98</v>
      </c>
      <c r="AA45" s="164">
        <v>2.65</v>
      </c>
      <c r="AB45" s="164">
        <v>0.93</v>
      </c>
      <c r="AC45" s="164">
        <v>3.5</v>
      </c>
      <c r="AD45" s="164">
        <v>0.2</v>
      </c>
      <c r="AE45" s="180">
        <v>14600</v>
      </c>
      <c r="AF45" s="180">
        <v>1300</v>
      </c>
      <c r="AG45" s="164">
        <v>11.3</v>
      </c>
      <c r="AH45" s="164">
        <v>1</v>
      </c>
      <c r="AI45" s="164">
        <v>7130</v>
      </c>
      <c r="AJ45" s="164">
        <v>530</v>
      </c>
      <c r="AK45" s="164">
        <v>43.2</v>
      </c>
      <c r="AL45" s="164">
        <v>2.7</v>
      </c>
      <c r="AO45" s="164">
        <v>1005</v>
      </c>
      <c r="AP45" s="164">
        <v>66</v>
      </c>
      <c r="AQ45" s="180">
        <v>54500</v>
      </c>
      <c r="AR45" s="180">
        <v>2800</v>
      </c>
      <c r="AS45" s="164">
        <v>8.77</v>
      </c>
      <c r="AT45" s="164">
        <v>0.72</v>
      </c>
      <c r="AW45" s="164">
        <v>21.5</v>
      </c>
      <c r="AX45" s="164">
        <v>1.6</v>
      </c>
      <c r="AY45" s="164">
        <v>158</v>
      </c>
      <c r="AZ45" s="164">
        <v>14</v>
      </c>
      <c r="BA45" s="164">
        <v>28.4</v>
      </c>
      <c r="BB45" s="164">
        <v>1.8</v>
      </c>
      <c r="BC45" s="164">
        <v>1.55</v>
      </c>
      <c r="BD45" s="164">
        <v>0.51</v>
      </c>
      <c r="BE45" s="164">
        <v>38.200000000000003</v>
      </c>
      <c r="BF45" s="164">
        <v>2.5</v>
      </c>
      <c r="BG45" s="164">
        <v>355</v>
      </c>
      <c r="BH45" s="164">
        <v>35</v>
      </c>
      <c r="BI45" s="164">
        <v>62.7</v>
      </c>
      <c r="BJ45" s="164">
        <v>5.5</v>
      </c>
      <c r="BK45" s="164">
        <v>565</v>
      </c>
      <c r="BL45" s="164">
        <v>41</v>
      </c>
      <c r="BM45" s="164">
        <v>43.9</v>
      </c>
      <c r="BN45" s="164">
        <v>3.1</v>
      </c>
      <c r="BO45" s="164">
        <v>3.13</v>
      </c>
      <c r="BP45" s="164">
        <v>0.63</v>
      </c>
      <c r="BS45" s="164">
        <v>0.12</v>
      </c>
      <c r="BT45" s="164">
        <v>4.2000000000000003E-2</v>
      </c>
      <c r="BU45" s="164">
        <v>4.91</v>
      </c>
      <c r="BV45" s="164">
        <v>0.63</v>
      </c>
      <c r="BW45" s="164">
        <v>0.17599999999999999</v>
      </c>
      <c r="BX45" s="164">
        <v>8.5999999999999993E-2</v>
      </c>
      <c r="BY45" s="164">
        <v>0.35199999999999998</v>
      </c>
      <c r="BZ45" s="164">
        <v>3.6999999999999998E-2</v>
      </c>
      <c r="CA45" s="164">
        <v>414</v>
      </c>
      <c r="CB45" s="164">
        <v>19</v>
      </c>
      <c r="CC45" s="164">
        <v>45.7</v>
      </c>
      <c r="CD45" s="164">
        <v>2.7</v>
      </c>
      <c r="CE45" s="164">
        <v>109.4</v>
      </c>
      <c r="CF45" s="164">
        <v>6.2</v>
      </c>
      <c r="CG45" s="164">
        <v>14.7</v>
      </c>
      <c r="CH45" s="164">
        <v>1</v>
      </c>
      <c r="CI45" s="164">
        <v>65.3</v>
      </c>
      <c r="CJ45" s="164">
        <v>4.3</v>
      </c>
      <c r="CK45" s="164">
        <v>15.7</v>
      </c>
      <c r="CL45" s="164">
        <v>1.8</v>
      </c>
      <c r="CM45" s="164">
        <v>4.59</v>
      </c>
      <c r="CN45" s="164">
        <v>0.37</v>
      </c>
      <c r="CO45" s="164">
        <v>14.5</v>
      </c>
      <c r="CP45" s="164">
        <v>1.6</v>
      </c>
      <c r="CQ45" s="164">
        <v>2.2400000000000002</v>
      </c>
      <c r="CR45" s="164">
        <v>0.25</v>
      </c>
      <c r="CS45" s="164">
        <v>13</v>
      </c>
      <c r="CT45" s="164">
        <v>1.2</v>
      </c>
      <c r="CU45" s="164">
        <v>2.5099999999999998</v>
      </c>
      <c r="CV45" s="164">
        <v>0.2</v>
      </c>
      <c r="CW45" s="164">
        <v>6.8</v>
      </c>
      <c r="CX45" s="164">
        <v>0.57999999999999996</v>
      </c>
      <c r="CY45" s="164">
        <v>0.93799999999999994</v>
      </c>
      <c r="CZ45" s="164">
        <v>9.5000000000000001E-2</v>
      </c>
      <c r="DA45" s="164">
        <v>5.54</v>
      </c>
      <c r="DB45" s="164">
        <v>0.72</v>
      </c>
      <c r="DC45" s="164">
        <v>0.75</v>
      </c>
      <c r="DD45" s="164">
        <v>0.1</v>
      </c>
      <c r="DE45" s="164">
        <v>14.1</v>
      </c>
      <c r="DF45" s="164">
        <v>1.3</v>
      </c>
      <c r="DG45" s="164">
        <v>2.5</v>
      </c>
      <c r="DH45" s="164">
        <v>0.23</v>
      </c>
      <c r="DI45" s="164">
        <v>0.84</v>
      </c>
      <c r="DJ45" s="164">
        <v>0.18</v>
      </c>
      <c r="DK45" s="164">
        <v>6.8000000000000005E-2</v>
      </c>
      <c r="DL45" s="164">
        <v>2.1000000000000001E-2</v>
      </c>
      <c r="DM45" s="164">
        <v>3.64</v>
      </c>
      <c r="DN45" s="164">
        <v>0.37</v>
      </c>
      <c r="DQ45" s="164">
        <v>4.28</v>
      </c>
      <c r="DR45" s="164">
        <v>0.35</v>
      </c>
      <c r="DS45" s="164">
        <v>1.37</v>
      </c>
      <c r="DT45" s="164">
        <v>0.16</v>
      </c>
    </row>
    <row r="46" spans="1:124" x14ac:dyDescent="0.35">
      <c r="A46" s="173" t="s">
        <v>779</v>
      </c>
      <c r="C46" s="135">
        <v>3.9620000000000002</v>
      </c>
      <c r="D46" s="135">
        <v>12.281700000000001</v>
      </c>
      <c r="E46" s="135">
        <v>0.51980000000000004</v>
      </c>
      <c r="F46" s="135">
        <v>3.8414000000000001</v>
      </c>
      <c r="G46" s="135">
        <v>2.5636000000000001</v>
      </c>
      <c r="H46" s="135">
        <v>1.4885999999999999</v>
      </c>
      <c r="I46" s="174">
        <v>65.088200000000001</v>
      </c>
      <c r="J46" s="135">
        <v>1.0136000000000001</v>
      </c>
      <c r="K46" s="135">
        <v>7.6985000000000001</v>
      </c>
      <c r="L46" s="135">
        <v>0.16619999999999999</v>
      </c>
      <c r="M46" s="135">
        <v>1.78E-2</v>
      </c>
      <c r="N46" s="135">
        <v>5.28E-2</v>
      </c>
      <c r="O46" s="135">
        <v>98.694400000000002</v>
      </c>
    </row>
    <row r="47" spans="1:124" x14ac:dyDescent="0.35">
      <c r="A47" s="173" t="s">
        <v>779</v>
      </c>
      <c r="C47" s="135">
        <v>3.4702000000000002</v>
      </c>
      <c r="D47" s="135">
        <v>12.382300000000001</v>
      </c>
      <c r="E47" s="135">
        <v>0.66979999999999995</v>
      </c>
      <c r="F47" s="135">
        <v>3.8887999999999998</v>
      </c>
      <c r="G47" s="135">
        <v>2.5872000000000002</v>
      </c>
      <c r="H47" s="135">
        <v>1.4690000000000001</v>
      </c>
      <c r="I47" s="174">
        <v>65.014200000000002</v>
      </c>
      <c r="J47" s="135">
        <v>0.96399999999999997</v>
      </c>
      <c r="K47" s="135">
        <v>7.7838000000000003</v>
      </c>
      <c r="L47" s="135">
        <v>0.20849999999999999</v>
      </c>
      <c r="M47" s="135">
        <v>1.9699999999999999E-2</v>
      </c>
      <c r="N47" s="135">
        <v>5.16E-2</v>
      </c>
      <c r="O47" s="135">
        <v>98.509299999999996</v>
      </c>
    </row>
    <row r="48" spans="1:124" x14ac:dyDescent="0.35">
      <c r="A48" s="173" t="s">
        <v>779</v>
      </c>
      <c r="C48" s="135">
        <f t="shared" ref="C48:O48" si="5">AVERAGE(C46:C47)</f>
        <v>3.7161</v>
      </c>
      <c r="D48" s="135">
        <f t="shared" si="5"/>
        <v>12.332000000000001</v>
      </c>
      <c r="E48" s="135">
        <f t="shared" si="5"/>
        <v>0.5948</v>
      </c>
      <c r="F48" s="135">
        <f t="shared" si="5"/>
        <v>3.8651</v>
      </c>
      <c r="G48" s="135">
        <f t="shared" si="5"/>
        <v>2.5754000000000001</v>
      </c>
      <c r="H48" s="135">
        <f t="shared" si="5"/>
        <v>1.4788000000000001</v>
      </c>
      <c r="I48" s="135">
        <f t="shared" si="5"/>
        <v>65.051199999999994</v>
      </c>
      <c r="J48" s="135">
        <f t="shared" si="5"/>
        <v>0.98880000000000001</v>
      </c>
      <c r="K48" s="135">
        <f t="shared" si="5"/>
        <v>7.7411500000000002</v>
      </c>
      <c r="L48" s="135">
        <f t="shared" si="5"/>
        <v>0.18734999999999999</v>
      </c>
      <c r="M48" s="135">
        <f t="shared" si="5"/>
        <v>1.8749999999999999E-2</v>
      </c>
      <c r="N48" s="135">
        <f t="shared" si="5"/>
        <v>5.2199999999999996E-2</v>
      </c>
      <c r="O48" s="135">
        <f t="shared" si="5"/>
        <v>98.601849999999999</v>
      </c>
      <c r="U48" s="164" t="s">
        <v>812</v>
      </c>
      <c r="V48" s="164">
        <v>30</v>
      </c>
      <c r="W48" s="164" t="s">
        <v>464</v>
      </c>
      <c r="X48" s="164">
        <v>20.965</v>
      </c>
      <c r="Y48" s="164">
        <v>15.2</v>
      </c>
      <c r="Z48" s="164">
        <v>1</v>
      </c>
      <c r="AA48" s="164">
        <v>2.8</v>
      </c>
      <c r="AB48" s="164">
        <v>1.2</v>
      </c>
      <c r="AC48" s="164">
        <v>3.31</v>
      </c>
      <c r="AD48" s="164">
        <v>0.2</v>
      </c>
      <c r="AE48" s="180">
        <v>12900</v>
      </c>
      <c r="AF48" s="180">
        <v>1200</v>
      </c>
      <c r="AG48" s="164">
        <v>10.23</v>
      </c>
      <c r="AH48" s="164">
        <v>0.93</v>
      </c>
      <c r="AI48" s="164">
        <v>6290</v>
      </c>
      <c r="AJ48" s="164">
        <v>370</v>
      </c>
      <c r="AK48" s="164">
        <v>32.9</v>
      </c>
      <c r="AL48" s="164">
        <v>2</v>
      </c>
      <c r="AO48" s="164">
        <v>969</v>
      </c>
      <c r="AP48" s="164">
        <v>55</v>
      </c>
      <c r="AQ48" s="180">
        <v>52200</v>
      </c>
      <c r="AR48" s="180">
        <v>2900</v>
      </c>
      <c r="AS48" s="164">
        <v>7.7</v>
      </c>
      <c r="AT48" s="164">
        <v>0.57999999999999996</v>
      </c>
      <c r="AW48" s="164">
        <v>19.899999999999999</v>
      </c>
      <c r="AX48" s="164">
        <v>1.9</v>
      </c>
      <c r="AY48" s="164">
        <v>150</v>
      </c>
      <c r="AZ48" s="164">
        <v>11</v>
      </c>
      <c r="BA48" s="164">
        <v>29</v>
      </c>
      <c r="BB48" s="164">
        <v>1.7</v>
      </c>
      <c r="BC48" s="164">
        <v>1.52</v>
      </c>
      <c r="BD48" s="164">
        <v>0.48</v>
      </c>
      <c r="BE48" s="164">
        <v>36.4</v>
      </c>
      <c r="BF48" s="164">
        <v>2.2999999999999998</v>
      </c>
      <c r="BG48" s="164">
        <v>370</v>
      </c>
      <c r="BH48" s="164">
        <v>28</v>
      </c>
      <c r="BI48" s="164">
        <v>60.1</v>
      </c>
      <c r="BJ48" s="164">
        <v>4.5999999999999996</v>
      </c>
      <c r="BK48" s="164">
        <v>564</v>
      </c>
      <c r="BL48" s="164">
        <v>38</v>
      </c>
      <c r="BM48" s="164">
        <v>43.1</v>
      </c>
      <c r="BN48" s="164">
        <v>2.6</v>
      </c>
      <c r="BO48" s="164">
        <v>3.54</v>
      </c>
      <c r="BP48" s="164">
        <v>0.44</v>
      </c>
      <c r="BS48" s="164">
        <v>0.13700000000000001</v>
      </c>
      <c r="BT48" s="164">
        <v>3.7999999999999999E-2</v>
      </c>
      <c r="BU48" s="164">
        <v>4.79</v>
      </c>
      <c r="BV48" s="164">
        <v>0.55000000000000004</v>
      </c>
      <c r="BW48" s="164">
        <v>0.17399999999999999</v>
      </c>
      <c r="BX48" s="164">
        <v>7.4999999999999997E-2</v>
      </c>
      <c r="BY48" s="164">
        <v>0.35599999999999998</v>
      </c>
      <c r="BZ48" s="164">
        <v>0.05</v>
      </c>
      <c r="CA48" s="164">
        <v>421</v>
      </c>
      <c r="CB48" s="164">
        <v>19</v>
      </c>
      <c r="CC48" s="164">
        <v>44.3</v>
      </c>
      <c r="CD48" s="164">
        <v>3</v>
      </c>
      <c r="CE48" s="164">
        <v>110</v>
      </c>
      <c r="CF48" s="164">
        <v>7</v>
      </c>
      <c r="CG48" s="164">
        <v>14.8</v>
      </c>
      <c r="CH48" s="164">
        <v>1.2</v>
      </c>
      <c r="CI48" s="164">
        <v>65.599999999999994</v>
      </c>
      <c r="CJ48" s="164">
        <v>5</v>
      </c>
      <c r="CK48" s="164">
        <v>15.6</v>
      </c>
      <c r="CL48" s="164">
        <v>1.5</v>
      </c>
      <c r="CM48" s="164">
        <v>4.42</v>
      </c>
      <c r="CN48" s="164">
        <v>0.38</v>
      </c>
      <c r="CO48" s="164">
        <v>14.5</v>
      </c>
      <c r="CP48" s="164">
        <v>1.4</v>
      </c>
      <c r="CQ48" s="164">
        <v>2.15</v>
      </c>
      <c r="CR48" s="164">
        <v>0.19</v>
      </c>
      <c r="CS48" s="164">
        <v>12.3</v>
      </c>
      <c r="CT48" s="164">
        <v>1.1000000000000001</v>
      </c>
      <c r="CU48" s="164">
        <v>2.4</v>
      </c>
      <c r="CV48" s="164">
        <v>0.25</v>
      </c>
      <c r="CW48" s="164">
        <v>6.75</v>
      </c>
      <c r="CX48" s="164">
        <v>0.8</v>
      </c>
      <c r="CY48" s="164">
        <v>0.86</v>
      </c>
      <c r="CZ48" s="164">
        <v>0.12</v>
      </c>
      <c r="DA48" s="164">
        <v>5.05</v>
      </c>
      <c r="DB48" s="164">
        <v>0.59</v>
      </c>
      <c r="DC48" s="164">
        <v>0.77</v>
      </c>
      <c r="DD48" s="164">
        <v>0.13</v>
      </c>
      <c r="DE48" s="164">
        <v>14.7</v>
      </c>
      <c r="DF48" s="164">
        <v>1.6</v>
      </c>
      <c r="DG48" s="164">
        <v>2.6</v>
      </c>
      <c r="DH48" s="164">
        <v>0.25</v>
      </c>
      <c r="DI48" s="164">
        <v>0.7</v>
      </c>
      <c r="DJ48" s="164">
        <v>0.15</v>
      </c>
      <c r="DK48" s="164">
        <v>2.7E-2</v>
      </c>
      <c r="DL48" s="164">
        <v>1.6E-2</v>
      </c>
      <c r="DM48" s="164">
        <v>3.04</v>
      </c>
      <c r="DN48" s="164">
        <v>0.26</v>
      </c>
      <c r="DQ48" s="164">
        <v>4.03</v>
      </c>
      <c r="DR48" s="164">
        <v>0.3</v>
      </c>
      <c r="DS48" s="164">
        <v>1.48</v>
      </c>
      <c r="DT48" s="164">
        <v>0.16</v>
      </c>
    </row>
    <row r="49" spans="1:124" x14ac:dyDescent="0.35">
      <c r="A49" s="173" t="s">
        <v>779</v>
      </c>
      <c r="C49" s="135">
        <v>3.7637</v>
      </c>
      <c r="D49" s="135">
        <v>12.8269</v>
      </c>
      <c r="E49" s="135">
        <v>0.50449999999999995</v>
      </c>
      <c r="F49" s="135">
        <v>4.1059000000000001</v>
      </c>
      <c r="G49" s="135">
        <v>2.3481000000000001</v>
      </c>
      <c r="H49" s="135">
        <v>1.5322</v>
      </c>
      <c r="I49" s="174">
        <v>63.591700000000003</v>
      </c>
      <c r="J49" s="135">
        <v>1.0552999999999999</v>
      </c>
      <c r="K49" s="135">
        <v>8.2684999999999995</v>
      </c>
      <c r="L49" s="135">
        <v>0.1479</v>
      </c>
      <c r="M49" s="135">
        <v>2.0799999999999999E-2</v>
      </c>
      <c r="N49" s="135">
        <v>6.8500000000000005E-2</v>
      </c>
      <c r="O49" s="135">
        <v>98.233999999999995</v>
      </c>
    </row>
    <row r="50" spans="1:124" x14ac:dyDescent="0.35">
      <c r="A50" s="173" t="s">
        <v>779</v>
      </c>
      <c r="C50" s="135">
        <v>3.4279000000000002</v>
      </c>
      <c r="D50" s="135">
        <v>12.564399999999999</v>
      </c>
      <c r="E50" s="135">
        <v>0.41</v>
      </c>
      <c r="F50" s="135">
        <v>3.9527999999999999</v>
      </c>
      <c r="G50" s="135">
        <v>2.4119999999999999</v>
      </c>
      <c r="H50" s="135">
        <v>1.5567</v>
      </c>
      <c r="I50" s="174">
        <v>64.299599999999998</v>
      </c>
      <c r="J50" s="135">
        <v>1.1101000000000001</v>
      </c>
      <c r="K50" s="135">
        <v>8.4017999999999997</v>
      </c>
      <c r="L50" s="135">
        <v>0.1825</v>
      </c>
      <c r="M50" s="135">
        <v>2.3699999999999999E-2</v>
      </c>
      <c r="N50" s="135">
        <v>7.1199999999999999E-2</v>
      </c>
      <c r="O50" s="135">
        <v>98.412599999999998</v>
      </c>
    </row>
    <row r="51" spans="1:124" x14ac:dyDescent="0.35">
      <c r="A51" s="173" t="s">
        <v>779</v>
      </c>
      <c r="C51" s="135">
        <f t="shared" ref="C51:O51" si="6">AVERAGE(C49:C50)</f>
        <v>3.5958000000000001</v>
      </c>
      <c r="D51" s="135">
        <f t="shared" si="6"/>
        <v>12.695650000000001</v>
      </c>
      <c r="E51" s="135">
        <f t="shared" si="6"/>
        <v>0.45724999999999993</v>
      </c>
      <c r="F51" s="135">
        <f t="shared" si="6"/>
        <v>4.02935</v>
      </c>
      <c r="G51" s="135">
        <f t="shared" si="6"/>
        <v>2.3800499999999998</v>
      </c>
      <c r="H51" s="135">
        <f t="shared" si="6"/>
        <v>1.5444499999999999</v>
      </c>
      <c r="I51" s="135">
        <f t="shared" si="6"/>
        <v>63.945650000000001</v>
      </c>
      <c r="J51" s="135">
        <f t="shared" si="6"/>
        <v>1.0827</v>
      </c>
      <c r="K51" s="135">
        <f t="shared" si="6"/>
        <v>8.3351499999999987</v>
      </c>
      <c r="L51" s="135">
        <f t="shared" si="6"/>
        <v>0.16520000000000001</v>
      </c>
      <c r="M51" s="135">
        <f t="shared" si="6"/>
        <v>2.2249999999999999E-2</v>
      </c>
      <c r="N51" s="135">
        <f t="shared" si="6"/>
        <v>6.9849999999999995E-2</v>
      </c>
      <c r="O51" s="135">
        <f t="shared" si="6"/>
        <v>98.323299999999989</v>
      </c>
      <c r="U51" s="164" t="s">
        <v>812</v>
      </c>
      <c r="V51" s="164">
        <v>30</v>
      </c>
      <c r="W51" s="164" t="s">
        <v>464</v>
      </c>
      <c r="X51" s="164">
        <v>19.359000000000002</v>
      </c>
      <c r="Y51" s="164">
        <v>14</v>
      </c>
      <c r="Z51" s="164">
        <v>1.3</v>
      </c>
      <c r="AA51" s="164">
        <v>2.8</v>
      </c>
      <c r="AB51" s="164">
        <v>1.2</v>
      </c>
      <c r="AC51" s="164">
        <v>3.28</v>
      </c>
      <c r="AD51" s="164">
        <v>0.24</v>
      </c>
      <c r="AE51" s="164">
        <v>12020</v>
      </c>
      <c r="AF51" s="164">
        <v>880</v>
      </c>
      <c r="AG51" s="164">
        <v>11</v>
      </c>
      <c r="AH51" s="164">
        <v>1.4</v>
      </c>
      <c r="AI51" s="164">
        <v>6500</v>
      </c>
      <c r="AJ51" s="164">
        <v>570</v>
      </c>
      <c r="AK51" s="164">
        <v>42.5</v>
      </c>
      <c r="AL51" s="164">
        <v>3.7</v>
      </c>
      <c r="AO51" s="164">
        <v>1056</v>
      </c>
      <c r="AP51" s="164">
        <v>85</v>
      </c>
      <c r="AQ51" s="180">
        <v>55100</v>
      </c>
      <c r="AR51" s="180">
        <v>3600</v>
      </c>
      <c r="AS51" s="164">
        <v>9.4</v>
      </c>
      <c r="AT51" s="164">
        <v>1</v>
      </c>
      <c r="AU51" s="164">
        <v>1.8</v>
      </c>
      <c r="AV51" s="164">
        <v>1.1000000000000001</v>
      </c>
      <c r="AW51" s="164">
        <v>22.2</v>
      </c>
      <c r="AX51" s="164">
        <v>2.9</v>
      </c>
      <c r="AY51" s="164">
        <v>160</v>
      </c>
      <c r="AZ51" s="164">
        <v>12</v>
      </c>
      <c r="BA51" s="164">
        <v>28.9</v>
      </c>
      <c r="BB51" s="164">
        <v>2.4</v>
      </c>
      <c r="BC51" s="164">
        <v>1.08</v>
      </c>
      <c r="BD51" s="164">
        <v>0.5</v>
      </c>
      <c r="BE51" s="164">
        <v>34.6</v>
      </c>
      <c r="BF51" s="164">
        <v>2.2999999999999998</v>
      </c>
      <c r="BG51" s="164">
        <v>387</v>
      </c>
      <c r="BH51" s="164">
        <v>32</v>
      </c>
      <c r="BI51" s="164">
        <v>56.8</v>
      </c>
      <c r="BJ51" s="164">
        <v>4.8</v>
      </c>
      <c r="BK51" s="164">
        <v>504</v>
      </c>
      <c r="BL51" s="164">
        <v>40</v>
      </c>
      <c r="BM51" s="164">
        <v>40.299999999999997</v>
      </c>
      <c r="BN51" s="164">
        <v>2.9</v>
      </c>
      <c r="BO51" s="164">
        <v>3.06</v>
      </c>
      <c r="BP51" s="164">
        <v>0.49</v>
      </c>
      <c r="BS51" s="164">
        <v>0.151</v>
      </c>
      <c r="BT51" s="164">
        <v>7.0999999999999994E-2</v>
      </c>
      <c r="BU51" s="164">
        <v>4.6399999999999997</v>
      </c>
      <c r="BV51" s="164">
        <v>0.61</v>
      </c>
      <c r="BW51" s="164">
        <v>0.15</v>
      </c>
      <c r="BX51" s="164">
        <v>5.0999999999999997E-2</v>
      </c>
      <c r="BY51" s="164">
        <v>0.33100000000000002</v>
      </c>
      <c r="BZ51" s="164">
        <v>6.0999999999999999E-2</v>
      </c>
      <c r="CA51" s="164">
        <v>400</v>
      </c>
      <c r="CB51" s="164">
        <v>24</v>
      </c>
      <c r="CC51" s="164">
        <v>42.4</v>
      </c>
      <c r="CD51" s="164">
        <v>2.4</v>
      </c>
      <c r="CE51" s="164">
        <v>100.8</v>
      </c>
      <c r="CF51" s="164">
        <v>5.2</v>
      </c>
      <c r="CG51" s="164">
        <v>13.59</v>
      </c>
      <c r="CH51" s="164">
        <v>0.83</v>
      </c>
      <c r="CI51" s="164">
        <v>57.8</v>
      </c>
      <c r="CJ51" s="164">
        <v>3.8</v>
      </c>
      <c r="CK51" s="164">
        <v>13.1</v>
      </c>
      <c r="CL51" s="164">
        <v>1.2</v>
      </c>
      <c r="CM51" s="164">
        <v>4.26</v>
      </c>
      <c r="CN51" s="164">
        <v>0.4</v>
      </c>
      <c r="CO51" s="164">
        <v>12.8</v>
      </c>
      <c r="CP51" s="164">
        <v>1.3</v>
      </c>
      <c r="CQ51" s="164">
        <v>2.0099999999999998</v>
      </c>
      <c r="CR51" s="164">
        <v>0.16</v>
      </c>
      <c r="CS51" s="164">
        <v>11.15</v>
      </c>
      <c r="CT51" s="164">
        <v>0.73</v>
      </c>
      <c r="CU51" s="164">
        <v>2.3199999999999998</v>
      </c>
      <c r="CV51" s="164">
        <v>0.19</v>
      </c>
      <c r="CW51" s="164">
        <v>5.88</v>
      </c>
      <c r="CX51" s="164">
        <v>0.43</v>
      </c>
      <c r="CY51" s="164">
        <v>0.8</v>
      </c>
      <c r="CZ51" s="164">
        <v>0.13</v>
      </c>
      <c r="DA51" s="164">
        <v>5.73</v>
      </c>
      <c r="DB51" s="164">
        <v>0.59</v>
      </c>
      <c r="DC51" s="164">
        <v>0.84</v>
      </c>
      <c r="DD51" s="164">
        <v>0.12</v>
      </c>
      <c r="DE51" s="164">
        <v>12.8</v>
      </c>
      <c r="DF51" s="164">
        <v>1.2</v>
      </c>
      <c r="DG51" s="164">
        <v>2.15</v>
      </c>
      <c r="DH51" s="164">
        <v>0.28000000000000003</v>
      </c>
      <c r="DI51" s="164">
        <v>0.7</v>
      </c>
      <c r="DJ51" s="164">
        <v>0.16</v>
      </c>
      <c r="DK51" s="164">
        <v>7.0999999999999994E-2</v>
      </c>
      <c r="DL51" s="164">
        <v>3.1E-2</v>
      </c>
      <c r="DM51" s="164">
        <v>3.6</v>
      </c>
      <c r="DN51" s="164">
        <v>0.32</v>
      </c>
      <c r="DQ51" s="164">
        <v>3.96</v>
      </c>
      <c r="DR51" s="164">
        <v>0.33</v>
      </c>
      <c r="DS51" s="164">
        <v>1.42</v>
      </c>
      <c r="DT51" s="164">
        <v>0.14000000000000001</v>
      </c>
    </row>
    <row r="52" spans="1:124" x14ac:dyDescent="0.35">
      <c r="A52" s="173" t="s">
        <v>779</v>
      </c>
      <c r="C52" s="135">
        <v>3.7665999999999999</v>
      </c>
      <c r="D52" s="135">
        <v>12.3986</v>
      </c>
      <c r="E52" s="135">
        <v>0.5323</v>
      </c>
      <c r="F52" s="135">
        <v>3.9929000000000001</v>
      </c>
      <c r="G52" s="135">
        <v>2.3403</v>
      </c>
      <c r="H52" s="135">
        <v>1.5606</v>
      </c>
      <c r="I52" s="174">
        <v>64.319699999999997</v>
      </c>
      <c r="J52" s="135">
        <v>1.1379999999999999</v>
      </c>
      <c r="K52" s="135">
        <v>8.5578000000000003</v>
      </c>
      <c r="L52" s="135">
        <v>0.18410000000000001</v>
      </c>
      <c r="M52" s="135">
        <v>2.6700000000000002E-2</v>
      </c>
      <c r="N52" s="135">
        <v>6.0400000000000002E-2</v>
      </c>
      <c r="O52" s="135">
        <v>98.877799999999993</v>
      </c>
    </row>
    <row r="53" spans="1:124" x14ac:dyDescent="0.35">
      <c r="A53" s="173" t="s">
        <v>779</v>
      </c>
      <c r="C53" s="135">
        <v>3.7574000000000001</v>
      </c>
      <c r="D53" s="135">
        <v>12.6584</v>
      </c>
      <c r="E53" s="135">
        <v>0.7228</v>
      </c>
      <c r="F53" s="135">
        <v>4.2816000000000001</v>
      </c>
      <c r="G53" s="135">
        <v>2.3180000000000001</v>
      </c>
      <c r="H53" s="135">
        <v>1.5337000000000001</v>
      </c>
      <c r="I53" s="174">
        <v>64.124899999999997</v>
      </c>
      <c r="J53" s="135">
        <v>1.0348999999999999</v>
      </c>
      <c r="K53" s="135">
        <v>8.5701000000000001</v>
      </c>
      <c r="L53" s="135">
        <v>0.1414</v>
      </c>
      <c r="M53" s="135">
        <v>2.4400000000000002E-2</v>
      </c>
      <c r="N53" s="135">
        <v>6.6100000000000006E-2</v>
      </c>
      <c r="O53" s="135">
        <v>99.233699999999999</v>
      </c>
    </row>
    <row r="54" spans="1:124" x14ac:dyDescent="0.35">
      <c r="A54" s="173" t="s">
        <v>779</v>
      </c>
      <c r="C54" s="135">
        <f t="shared" ref="C54:O54" si="7">AVERAGE(C52:C53)</f>
        <v>3.762</v>
      </c>
      <c r="D54" s="135">
        <f t="shared" si="7"/>
        <v>12.528500000000001</v>
      </c>
      <c r="E54" s="135">
        <f t="shared" si="7"/>
        <v>0.62755000000000005</v>
      </c>
      <c r="F54" s="135">
        <f t="shared" si="7"/>
        <v>4.1372499999999999</v>
      </c>
      <c r="G54" s="135">
        <f t="shared" si="7"/>
        <v>2.3291500000000003</v>
      </c>
      <c r="H54" s="135">
        <f t="shared" si="7"/>
        <v>1.54715</v>
      </c>
      <c r="I54" s="135">
        <f t="shared" si="7"/>
        <v>64.22229999999999</v>
      </c>
      <c r="J54" s="135">
        <f t="shared" si="7"/>
        <v>1.0864499999999999</v>
      </c>
      <c r="K54" s="135">
        <f t="shared" si="7"/>
        <v>8.5639500000000002</v>
      </c>
      <c r="L54" s="135">
        <f t="shared" si="7"/>
        <v>0.16275000000000001</v>
      </c>
      <c r="M54" s="135">
        <f t="shared" si="7"/>
        <v>2.5550000000000003E-2</v>
      </c>
      <c r="N54" s="135">
        <f t="shared" si="7"/>
        <v>6.3250000000000001E-2</v>
      </c>
      <c r="O54" s="135">
        <f t="shared" si="7"/>
        <v>99.055749999999989</v>
      </c>
      <c r="U54" s="164" t="s">
        <v>812</v>
      </c>
      <c r="V54" s="164">
        <v>30</v>
      </c>
      <c r="W54" s="164" t="s">
        <v>464</v>
      </c>
      <c r="X54" s="164">
        <v>17.414000000000001</v>
      </c>
      <c r="Y54" s="164">
        <v>16.3</v>
      </c>
      <c r="Z54" s="164">
        <v>1.5</v>
      </c>
      <c r="AA54" s="164">
        <v>2.64</v>
      </c>
      <c r="AB54" s="164">
        <v>0.8</v>
      </c>
      <c r="AC54" s="164">
        <v>3.59</v>
      </c>
      <c r="AD54" s="164">
        <v>0.26</v>
      </c>
      <c r="AE54" s="180">
        <v>18700</v>
      </c>
      <c r="AF54" s="180">
        <v>1300</v>
      </c>
      <c r="AG54" s="164">
        <v>11.7</v>
      </c>
      <c r="AH54" s="164">
        <v>1.5</v>
      </c>
      <c r="AI54" s="180">
        <v>7800</v>
      </c>
      <c r="AJ54" s="180">
        <v>1100</v>
      </c>
      <c r="AK54" s="164">
        <v>51.6</v>
      </c>
      <c r="AL54" s="164">
        <v>7.6</v>
      </c>
      <c r="AO54" s="164">
        <v>1120</v>
      </c>
      <c r="AP54" s="164">
        <v>110</v>
      </c>
      <c r="AQ54" s="180">
        <v>57200</v>
      </c>
      <c r="AR54" s="180">
        <v>4900</v>
      </c>
      <c r="AS54" s="164">
        <v>8.81</v>
      </c>
      <c r="AT54" s="164">
        <v>0.89</v>
      </c>
      <c r="AU54" s="164">
        <v>1.32</v>
      </c>
      <c r="AV54" s="164">
        <v>0.73</v>
      </c>
      <c r="AW54" s="164">
        <v>23.7</v>
      </c>
      <c r="AX54" s="164">
        <v>2.7</v>
      </c>
      <c r="AY54" s="164">
        <v>185</v>
      </c>
      <c r="AZ54" s="164">
        <v>16</v>
      </c>
      <c r="BA54" s="164">
        <v>27.2</v>
      </c>
      <c r="BB54" s="164">
        <v>2.9</v>
      </c>
      <c r="BC54" s="164">
        <v>1.25</v>
      </c>
      <c r="BD54" s="164">
        <v>0.37</v>
      </c>
      <c r="BE54" s="164">
        <v>38.5</v>
      </c>
      <c r="BF54" s="164">
        <v>4.5</v>
      </c>
      <c r="BG54" s="164">
        <v>271</v>
      </c>
      <c r="BH54" s="164">
        <v>35</v>
      </c>
      <c r="BI54" s="164">
        <v>64.8</v>
      </c>
      <c r="BJ54" s="164">
        <v>8.9</v>
      </c>
      <c r="BK54" s="164">
        <v>663</v>
      </c>
      <c r="BL54" s="164">
        <v>94</v>
      </c>
      <c r="BM54" s="164">
        <v>49.4</v>
      </c>
      <c r="BN54" s="164">
        <v>5.7</v>
      </c>
      <c r="BO54" s="164">
        <v>3.04</v>
      </c>
      <c r="BP54" s="164">
        <v>0.46</v>
      </c>
      <c r="BS54" s="164">
        <v>0.127</v>
      </c>
      <c r="BT54" s="164">
        <v>3.4000000000000002E-2</v>
      </c>
      <c r="BU54" s="164">
        <v>5.42</v>
      </c>
      <c r="BV54" s="164">
        <v>0.86</v>
      </c>
      <c r="BW54" s="164">
        <v>0.153</v>
      </c>
      <c r="BX54" s="164">
        <v>6.4000000000000001E-2</v>
      </c>
      <c r="BY54" s="164">
        <v>0.42399999999999999</v>
      </c>
      <c r="BZ54" s="164">
        <v>7.6999999999999999E-2</v>
      </c>
      <c r="CA54" s="164">
        <v>398</v>
      </c>
      <c r="CB54" s="164">
        <v>31</v>
      </c>
      <c r="CC54" s="164">
        <v>43.2</v>
      </c>
      <c r="CD54" s="164">
        <v>2.9</v>
      </c>
      <c r="CE54" s="164">
        <v>121</v>
      </c>
      <c r="CF54" s="164">
        <v>7.1</v>
      </c>
      <c r="CG54" s="164">
        <v>16.7</v>
      </c>
      <c r="CH54" s="164">
        <v>1.2</v>
      </c>
      <c r="CI54" s="164">
        <v>64.7</v>
      </c>
      <c r="CJ54" s="164">
        <v>6.9</v>
      </c>
      <c r="CK54" s="164">
        <v>15.2</v>
      </c>
      <c r="CL54" s="164">
        <v>2</v>
      </c>
      <c r="CM54" s="164">
        <v>4.74</v>
      </c>
      <c r="CN54" s="164">
        <v>0.7</v>
      </c>
      <c r="CO54" s="164">
        <v>15.2</v>
      </c>
      <c r="CP54" s="164">
        <v>1.6</v>
      </c>
      <c r="CQ54" s="164">
        <v>2.2000000000000002</v>
      </c>
      <c r="CR54" s="164">
        <v>0.2</v>
      </c>
      <c r="CS54" s="164">
        <v>13.4</v>
      </c>
      <c r="CT54" s="164">
        <v>1.2</v>
      </c>
      <c r="CU54" s="164">
        <v>2.77</v>
      </c>
      <c r="CV54" s="164">
        <v>0.26</v>
      </c>
      <c r="CW54" s="164">
        <v>6.82</v>
      </c>
      <c r="CX54" s="164">
        <v>0.66</v>
      </c>
      <c r="CY54" s="164">
        <v>0.83</v>
      </c>
      <c r="CZ54" s="164">
        <v>0.14000000000000001</v>
      </c>
      <c r="DA54" s="164">
        <v>5.8</v>
      </c>
      <c r="DB54" s="164">
        <v>1</v>
      </c>
      <c r="DC54" s="164">
        <v>1</v>
      </c>
      <c r="DD54" s="164">
        <v>0.17</v>
      </c>
      <c r="DE54" s="164">
        <v>15</v>
      </c>
      <c r="DF54" s="164">
        <v>1.6</v>
      </c>
      <c r="DG54" s="164">
        <v>2.25</v>
      </c>
      <c r="DH54" s="164">
        <v>0.25</v>
      </c>
      <c r="DI54" s="164">
        <v>0.72</v>
      </c>
      <c r="DJ54" s="164">
        <v>0.16</v>
      </c>
      <c r="DK54" s="164">
        <v>7.0000000000000007E-2</v>
      </c>
      <c r="DL54" s="164">
        <v>0.02</v>
      </c>
      <c r="DM54" s="164">
        <v>4.13</v>
      </c>
      <c r="DN54" s="164">
        <v>0.72</v>
      </c>
      <c r="DQ54" s="164">
        <v>3.69</v>
      </c>
      <c r="DR54" s="164">
        <v>0.35</v>
      </c>
      <c r="DS54" s="164">
        <v>1.62</v>
      </c>
      <c r="DT54" s="164">
        <v>0.21</v>
      </c>
    </row>
    <row r="55" spans="1:124" x14ac:dyDescent="0.35">
      <c r="A55" s="173" t="s">
        <v>779</v>
      </c>
      <c r="C55" s="135">
        <v>3.7046999999999999</v>
      </c>
      <c r="D55" s="135">
        <v>12.343299999999999</v>
      </c>
      <c r="E55" s="135">
        <v>0.47489999999999999</v>
      </c>
      <c r="F55" s="135">
        <v>3.7172000000000001</v>
      </c>
      <c r="G55" s="135">
        <v>2.4992999999999999</v>
      </c>
      <c r="H55" s="135">
        <v>1.6206</v>
      </c>
      <c r="I55" s="174">
        <v>65.066999999999993</v>
      </c>
      <c r="J55" s="135">
        <v>1.0229999999999999</v>
      </c>
      <c r="K55" s="135">
        <v>8.3811999999999998</v>
      </c>
      <c r="L55" s="135">
        <v>0.1401</v>
      </c>
      <c r="M55" s="135">
        <v>1.0699999999999999E-2</v>
      </c>
      <c r="N55" s="135">
        <v>4.6899999999999997E-2</v>
      </c>
      <c r="O55" s="135">
        <v>99.028899999999993</v>
      </c>
    </row>
    <row r="56" spans="1:124" x14ac:dyDescent="0.35">
      <c r="A56" s="173" t="s">
        <v>779</v>
      </c>
      <c r="C56" s="135">
        <v>3.4344000000000001</v>
      </c>
      <c r="D56" s="135">
        <v>12.670299999999999</v>
      </c>
      <c r="E56" s="135">
        <v>0.54</v>
      </c>
      <c r="F56" s="135">
        <v>4.0446999999999997</v>
      </c>
      <c r="G56" s="135">
        <v>2.2949999999999999</v>
      </c>
      <c r="H56" s="135">
        <v>1.5911999999999999</v>
      </c>
      <c r="I56" s="174">
        <v>64.495800000000003</v>
      </c>
      <c r="J56" s="135">
        <v>1.0724</v>
      </c>
      <c r="K56" s="135">
        <v>8.4137000000000004</v>
      </c>
      <c r="L56" s="135">
        <v>0.20280000000000001</v>
      </c>
      <c r="M56" s="135">
        <v>0.02</v>
      </c>
      <c r="N56" s="135">
        <v>5.5199999999999999E-2</v>
      </c>
      <c r="O56" s="135">
        <v>98.835499999999996</v>
      </c>
    </row>
    <row r="57" spans="1:124" x14ac:dyDescent="0.35">
      <c r="A57" s="173" t="s">
        <v>779</v>
      </c>
      <c r="C57" s="135">
        <f t="shared" ref="C57:O57" si="8">AVERAGE(C55:C56)</f>
        <v>3.56955</v>
      </c>
      <c r="D57" s="135">
        <f t="shared" si="8"/>
        <v>12.506799999999998</v>
      </c>
      <c r="E57" s="135">
        <f t="shared" si="8"/>
        <v>0.50744999999999996</v>
      </c>
      <c r="F57" s="135">
        <f t="shared" si="8"/>
        <v>3.8809499999999999</v>
      </c>
      <c r="G57" s="135">
        <f t="shared" si="8"/>
        <v>2.3971499999999999</v>
      </c>
      <c r="H57" s="135">
        <f t="shared" si="8"/>
        <v>1.6059000000000001</v>
      </c>
      <c r="I57" s="135">
        <f t="shared" si="8"/>
        <v>64.781399999999991</v>
      </c>
      <c r="J57" s="135">
        <f t="shared" si="8"/>
        <v>1.0476999999999999</v>
      </c>
      <c r="K57" s="135">
        <f t="shared" si="8"/>
        <v>8.3974499999999992</v>
      </c>
      <c r="L57" s="135">
        <f t="shared" si="8"/>
        <v>0.17144999999999999</v>
      </c>
      <c r="M57" s="135">
        <f t="shared" si="8"/>
        <v>1.5349999999999999E-2</v>
      </c>
      <c r="N57" s="135">
        <f t="shared" si="8"/>
        <v>5.1049999999999998E-2</v>
      </c>
      <c r="O57" s="135">
        <f t="shared" si="8"/>
        <v>98.932199999999995</v>
      </c>
      <c r="U57" s="164" t="s">
        <v>812</v>
      </c>
      <c r="V57" s="164">
        <v>30</v>
      </c>
      <c r="W57" s="164" t="s">
        <v>464</v>
      </c>
      <c r="X57" s="164">
        <v>17.684999999999999</v>
      </c>
      <c r="Y57" s="164">
        <v>16.399999999999999</v>
      </c>
      <c r="Z57" s="164">
        <v>1.5</v>
      </c>
      <c r="AA57" s="164">
        <v>3.9</v>
      </c>
      <c r="AB57" s="164">
        <v>1.1000000000000001</v>
      </c>
      <c r="AC57" s="164">
        <v>3.53</v>
      </c>
      <c r="AD57" s="164">
        <v>0.43</v>
      </c>
      <c r="AE57" s="180">
        <v>15600</v>
      </c>
      <c r="AF57" s="180">
        <v>1200</v>
      </c>
      <c r="AG57" s="164">
        <v>17.100000000000001</v>
      </c>
      <c r="AH57" s="164">
        <v>1.8</v>
      </c>
      <c r="AI57" s="164">
        <v>8590</v>
      </c>
      <c r="AJ57" s="164">
        <v>990</v>
      </c>
      <c r="AK57" s="164">
        <v>58.8</v>
      </c>
      <c r="AL57" s="164">
        <v>4.7</v>
      </c>
      <c r="AO57" s="164">
        <v>1300</v>
      </c>
      <c r="AP57" s="164">
        <v>80</v>
      </c>
      <c r="AQ57" s="180">
        <v>70600</v>
      </c>
      <c r="AR57" s="180">
        <v>4900</v>
      </c>
      <c r="AS57" s="164">
        <v>12.6</v>
      </c>
      <c r="AT57" s="164">
        <v>1.6</v>
      </c>
      <c r="AU57" s="164">
        <v>2.4</v>
      </c>
      <c r="AV57" s="164">
        <v>1.5</v>
      </c>
      <c r="AW57" s="164">
        <v>23.5</v>
      </c>
      <c r="AX57" s="164">
        <v>2.8</v>
      </c>
      <c r="AY57" s="164">
        <v>196</v>
      </c>
      <c r="AZ57" s="164">
        <v>16</v>
      </c>
      <c r="BA57" s="164">
        <v>27.7</v>
      </c>
      <c r="BB57" s="164">
        <v>1.9</v>
      </c>
      <c r="BC57" s="164">
        <v>1.56</v>
      </c>
      <c r="BD57" s="164">
        <v>0.67</v>
      </c>
      <c r="BE57" s="164">
        <v>45.8</v>
      </c>
      <c r="BF57" s="164">
        <v>5.0999999999999996</v>
      </c>
      <c r="BG57" s="164">
        <v>315</v>
      </c>
      <c r="BH57" s="164">
        <v>32</v>
      </c>
      <c r="BI57" s="164">
        <v>72.5</v>
      </c>
      <c r="BJ57" s="164">
        <v>7.7</v>
      </c>
      <c r="BK57" s="164">
        <v>642</v>
      </c>
      <c r="BL57" s="164">
        <v>64</v>
      </c>
      <c r="BM57" s="164">
        <v>47.2</v>
      </c>
      <c r="BN57" s="164">
        <v>4.0999999999999996</v>
      </c>
      <c r="BO57" s="164">
        <v>3.75</v>
      </c>
      <c r="BP57" s="164">
        <v>0.62</v>
      </c>
      <c r="BS57" s="164">
        <v>0.11600000000000001</v>
      </c>
      <c r="BT57" s="164">
        <v>5.6000000000000001E-2</v>
      </c>
      <c r="BU57" s="164">
        <v>5.68</v>
      </c>
      <c r="BV57" s="164">
        <v>0.48</v>
      </c>
      <c r="BW57" s="164">
        <v>0.22</v>
      </c>
      <c r="BX57" s="164">
        <v>0.12</v>
      </c>
      <c r="BY57" s="164">
        <v>0.34799999999999998</v>
      </c>
      <c r="BZ57" s="164">
        <v>6.4000000000000001E-2</v>
      </c>
      <c r="CA57" s="164">
        <v>458</v>
      </c>
      <c r="CB57" s="164">
        <v>34</v>
      </c>
      <c r="CC57" s="164">
        <v>51.9</v>
      </c>
      <c r="CD57" s="164">
        <v>3.7</v>
      </c>
      <c r="CE57" s="164">
        <v>125.5</v>
      </c>
      <c r="CF57" s="164">
        <v>9.1</v>
      </c>
      <c r="CG57" s="164">
        <v>16.100000000000001</v>
      </c>
      <c r="CH57" s="164">
        <v>1.2</v>
      </c>
      <c r="CI57" s="164">
        <v>77.5</v>
      </c>
      <c r="CJ57" s="164">
        <v>8.3000000000000007</v>
      </c>
      <c r="CK57" s="164">
        <v>17.5</v>
      </c>
      <c r="CL57" s="164">
        <v>1.8</v>
      </c>
      <c r="CM57" s="164">
        <v>4.97</v>
      </c>
      <c r="CN57" s="164">
        <v>0.54</v>
      </c>
      <c r="CO57" s="164">
        <v>16.3</v>
      </c>
      <c r="CP57" s="164">
        <v>1.8</v>
      </c>
      <c r="CQ57" s="164">
        <v>2.69</v>
      </c>
      <c r="CR57" s="164">
        <v>0.28000000000000003</v>
      </c>
      <c r="CS57" s="164">
        <v>15.3</v>
      </c>
      <c r="CT57" s="164">
        <v>1.6</v>
      </c>
      <c r="CU57" s="164">
        <v>2.94</v>
      </c>
      <c r="CV57" s="164">
        <v>0.3</v>
      </c>
      <c r="CW57" s="164">
        <v>7.34</v>
      </c>
      <c r="CX57" s="164">
        <v>0.61</v>
      </c>
      <c r="CY57" s="164">
        <v>0.98</v>
      </c>
      <c r="CZ57" s="164">
        <v>0.14000000000000001</v>
      </c>
      <c r="DA57" s="164">
        <v>7.3</v>
      </c>
      <c r="DB57" s="164">
        <v>1</v>
      </c>
      <c r="DC57" s="164">
        <v>0.98</v>
      </c>
      <c r="DD57" s="164">
        <v>0.16</v>
      </c>
      <c r="DE57" s="164">
        <v>17.2</v>
      </c>
      <c r="DF57" s="164">
        <v>1.7</v>
      </c>
      <c r="DG57" s="164">
        <v>2.75</v>
      </c>
      <c r="DH57" s="164">
        <v>0.34</v>
      </c>
      <c r="DI57" s="164">
        <v>0.75</v>
      </c>
      <c r="DJ57" s="164">
        <v>0.18</v>
      </c>
      <c r="DK57" s="164">
        <v>8.2000000000000003E-2</v>
      </c>
      <c r="DL57" s="164">
        <v>3.6999999999999998E-2</v>
      </c>
      <c r="DM57" s="164">
        <v>3.8</v>
      </c>
      <c r="DN57" s="164">
        <v>0.43</v>
      </c>
      <c r="DQ57" s="164">
        <v>5.14</v>
      </c>
      <c r="DR57" s="164">
        <v>0.48</v>
      </c>
      <c r="DS57" s="164">
        <v>1.57</v>
      </c>
      <c r="DT57" s="164">
        <v>0.16</v>
      </c>
    </row>
    <row r="58" spans="1:124" x14ac:dyDescent="0.35">
      <c r="A58" s="173" t="s">
        <v>779</v>
      </c>
      <c r="C58" s="135">
        <v>3.6078999999999999</v>
      </c>
      <c r="D58" s="135">
        <v>12.3393</v>
      </c>
      <c r="E58" s="135">
        <v>0.61209999999999998</v>
      </c>
      <c r="F58" s="135">
        <v>3.9942000000000002</v>
      </c>
      <c r="G58" s="135">
        <v>2.3334999999999999</v>
      </c>
      <c r="H58" s="135">
        <v>1.5951</v>
      </c>
      <c r="I58" s="174">
        <v>64.705699999999993</v>
      </c>
      <c r="J58" s="135">
        <v>1.1266</v>
      </c>
      <c r="K58" s="135">
        <v>8.1897000000000002</v>
      </c>
      <c r="L58" s="135">
        <v>0.15809999999999999</v>
      </c>
      <c r="M58" s="135">
        <v>2.4299999999999999E-2</v>
      </c>
      <c r="N58" s="135">
        <v>5.2400000000000002E-2</v>
      </c>
      <c r="O58" s="135">
        <v>98.738799999999998</v>
      </c>
    </row>
    <row r="59" spans="1:124" x14ac:dyDescent="0.35">
      <c r="A59" s="173" t="s">
        <v>779</v>
      </c>
      <c r="C59" s="135">
        <v>3.5122</v>
      </c>
      <c r="D59" s="135">
        <v>12.4429</v>
      </c>
      <c r="E59" s="135">
        <v>0.59870000000000001</v>
      </c>
      <c r="F59" s="135">
        <v>4.0220000000000002</v>
      </c>
      <c r="G59" s="135">
        <v>2.3313000000000001</v>
      </c>
      <c r="H59" s="135">
        <v>1.5999000000000001</v>
      </c>
      <c r="I59" s="174">
        <v>63.581000000000003</v>
      </c>
      <c r="J59" s="135">
        <v>1.1016999999999999</v>
      </c>
      <c r="K59" s="135">
        <v>8.4573999999999998</v>
      </c>
      <c r="L59" s="135">
        <v>0.154</v>
      </c>
      <c r="M59" s="135">
        <v>2.35E-2</v>
      </c>
      <c r="N59" s="135">
        <v>5.3800000000000001E-2</v>
      </c>
      <c r="O59" s="135">
        <v>97.878399999999999</v>
      </c>
    </row>
    <row r="60" spans="1:124" x14ac:dyDescent="0.35">
      <c r="A60" s="173" t="s">
        <v>779</v>
      </c>
      <c r="C60" s="135">
        <f t="shared" ref="C60:O60" si="9">AVERAGE(C58:C59)</f>
        <v>3.5600499999999999</v>
      </c>
      <c r="D60" s="135">
        <f t="shared" si="9"/>
        <v>12.3911</v>
      </c>
      <c r="E60" s="135">
        <f t="shared" si="9"/>
        <v>0.60539999999999994</v>
      </c>
      <c r="F60" s="135">
        <f t="shared" si="9"/>
        <v>4.0081000000000007</v>
      </c>
      <c r="G60" s="135">
        <f t="shared" si="9"/>
        <v>2.3323999999999998</v>
      </c>
      <c r="H60" s="135">
        <f t="shared" si="9"/>
        <v>1.5975000000000001</v>
      </c>
      <c r="I60" s="135">
        <f t="shared" si="9"/>
        <v>64.143349999999998</v>
      </c>
      <c r="J60" s="135">
        <f t="shared" si="9"/>
        <v>1.11415</v>
      </c>
      <c r="K60" s="135">
        <f t="shared" si="9"/>
        <v>8.3235500000000009</v>
      </c>
      <c r="L60" s="135">
        <f t="shared" si="9"/>
        <v>0.15604999999999999</v>
      </c>
      <c r="M60" s="135">
        <f t="shared" si="9"/>
        <v>2.3899999999999998E-2</v>
      </c>
      <c r="N60" s="135">
        <f t="shared" si="9"/>
        <v>5.3100000000000001E-2</v>
      </c>
      <c r="O60" s="135">
        <f t="shared" si="9"/>
        <v>98.308599999999998</v>
      </c>
      <c r="U60" s="164" t="s">
        <v>812</v>
      </c>
      <c r="V60" s="164">
        <v>30</v>
      </c>
      <c r="W60" s="164" t="s">
        <v>464</v>
      </c>
      <c r="X60" s="164">
        <v>16.681000000000001</v>
      </c>
      <c r="Y60" s="164">
        <v>13.63</v>
      </c>
      <c r="Z60" s="164">
        <v>0.85</v>
      </c>
      <c r="AA60" s="164">
        <v>1.9</v>
      </c>
      <c r="AB60" s="164">
        <v>1.1000000000000001</v>
      </c>
      <c r="AC60" s="164">
        <v>3.29</v>
      </c>
      <c r="AD60" s="164">
        <v>0.22</v>
      </c>
      <c r="AE60" s="164">
        <v>13460</v>
      </c>
      <c r="AF60" s="164">
        <v>950</v>
      </c>
      <c r="AG60" s="164">
        <v>10.68</v>
      </c>
      <c r="AH60" s="164">
        <v>0.82</v>
      </c>
      <c r="AI60" s="164">
        <v>6830</v>
      </c>
      <c r="AJ60" s="164">
        <v>340</v>
      </c>
      <c r="AK60" s="164">
        <v>41.1</v>
      </c>
      <c r="AL60" s="164">
        <v>2.6</v>
      </c>
      <c r="AO60" s="164">
        <v>942</v>
      </c>
      <c r="AP60" s="164">
        <v>47</v>
      </c>
      <c r="AQ60" s="180">
        <v>52200</v>
      </c>
      <c r="AR60" s="180">
        <v>2300</v>
      </c>
      <c r="AS60" s="164">
        <v>8.4</v>
      </c>
      <c r="AT60" s="164">
        <v>0.65</v>
      </c>
      <c r="AW60" s="164">
        <v>20.8</v>
      </c>
      <c r="AX60" s="164">
        <v>2.2999999999999998</v>
      </c>
      <c r="AY60" s="164">
        <v>151</v>
      </c>
      <c r="AZ60" s="164">
        <v>11</v>
      </c>
      <c r="BA60" s="164">
        <v>27.9</v>
      </c>
      <c r="BB60" s="164">
        <v>1.7</v>
      </c>
      <c r="BC60" s="164">
        <v>1.32</v>
      </c>
      <c r="BD60" s="164">
        <v>0.56000000000000005</v>
      </c>
      <c r="BE60" s="164">
        <v>35.9</v>
      </c>
      <c r="BF60" s="164">
        <v>2.6</v>
      </c>
      <c r="BG60" s="164">
        <v>366</v>
      </c>
      <c r="BH60" s="164">
        <v>25</v>
      </c>
      <c r="BI60" s="164">
        <v>55.1</v>
      </c>
      <c r="BJ60" s="164">
        <v>3.4</v>
      </c>
      <c r="BK60" s="164">
        <v>519</v>
      </c>
      <c r="BL60" s="164">
        <v>29</v>
      </c>
      <c r="BM60" s="164">
        <v>40.200000000000003</v>
      </c>
      <c r="BN60" s="164">
        <v>2.5</v>
      </c>
      <c r="BO60" s="164">
        <v>3.09</v>
      </c>
      <c r="BP60" s="164">
        <v>0.85</v>
      </c>
      <c r="BS60" s="164">
        <v>6.6000000000000003E-2</v>
      </c>
      <c r="BT60" s="164">
        <v>3.4000000000000002E-2</v>
      </c>
      <c r="BU60" s="164">
        <v>4.33</v>
      </c>
      <c r="BV60" s="164">
        <v>0.43</v>
      </c>
      <c r="BW60" s="164">
        <v>0.14799999999999999</v>
      </c>
      <c r="BX60" s="164">
        <v>8.3000000000000004E-2</v>
      </c>
      <c r="BY60" s="164">
        <v>0.35799999999999998</v>
      </c>
      <c r="BZ60" s="164">
        <v>4.5999999999999999E-2</v>
      </c>
      <c r="CA60" s="164">
        <v>410</v>
      </c>
      <c r="CB60" s="164">
        <v>24</v>
      </c>
      <c r="CC60" s="164">
        <v>43.6</v>
      </c>
      <c r="CD60" s="164">
        <v>2.7</v>
      </c>
      <c r="CE60" s="164">
        <v>104.3</v>
      </c>
      <c r="CF60" s="164">
        <v>5.0999999999999996</v>
      </c>
      <c r="CG60" s="164">
        <v>13.72</v>
      </c>
      <c r="CH60" s="164">
        <v>0.75</v>
      </c>
      <c r="CI60" s="164">
        <v>60.9</v>
      </c>
      <c r="CJ60" s="164">
        <v>4</v>
      </c>
      <c r="CK60" s="164">
        <v>14.2</v>
      </c>
      <c r="CL60" s="164">
        <v>1.6</v>
      </c>
      <c r="CM60" s="164">
        <v>4.05</v>
      </c>
      <c r="CN60" s="164">
        <v>0.28000000000000003</v>
      </c>
      <c r="CO60" s="164">
        <v>12.7</v>
      </c>
      <c r="CP60" s="164">
        <v>1.8</v>
      </c>
      <c r="CQ60" s="164">
        <v>2.15</v>
      </c>
      <c r="CR60" s="164">
        <v>0.21</v>
      </c>
      <c r="CS60" s="164">
        <v>11.75</v>
      </c>
      <c r="CT60" s="164">
        <v>0.93</v>
      </c>
      <c r="CU60" s="164">
        <v>2.44</v>
      </c>
      <c r="CV60" s="164">
        <v>0.28000000000000003</v>
      </c>
      <c r="CW60" s="164">
        <v>6.1</v>
      </c>
      <c r="CX60" s="164">
        <v>0.61</v>
      </c>
      <c r="CY60" s="164">
        <v>0.83</v>
      </c>
      <c r="CZ60" s="164">
        <v>0.13</v>
      </c>
      <c r="DA60" s="164">
        <v>4.8600000000000003</v>
      </c>
      <c r="DB60" s="164">
        <v>0.62</v>
      </c>
      <c r="DC60" s="164">
        <v>0.69</v>
      </c>
      <c r="DD60" s="164">
        <v>0.13</v>
      </c>
      <c r="DE60" s="164">
        <v>14.4</v>
      </c>
      <c r="DF60" s="164">
        <v>1.5</v>
      </c>
      <c r="DG60" s="164">
        <v>2.46</v>
      </c>
      <c r="DH60" s="164">
        <v>0.28000000000000003</v>
      </c>
      <c r="DI60" s="164">
        <v>0.67</v>
      </c>
      <c r="DJ60" s="164">
        <v>0.14000000000000001</v>
      </c>
      <c r="DK60" s="164">
        <v>8.3000000000000004E-2</v>
      </c>
      <c r="DL60" s="164">
        <v>3.7999999999999999E-2</v>
      </c>
      <c r="DM60" s="164">
        <v>3.4</v>
      </c>
      <c r="DN60" s="164">
        <v>0.24</v>
      </c>
      <c r="DQ60" s="164">
        <v>3.96</v>
      </c>
      <c r="DR60" s="164">
        <v>0.37</v>
      </c>
      <c r="DS60" s="164">
        <v>1.32</v>
      </c>
      <c r="DT60" s="164">
        <v>0.16</v>
      </c>
    </row>
    <row r="61" spans="1:124" x14ac:dyDescent="0.35">
      <c r="A61" s="173" t="s">
        <v>779</v>
      </c>
      <c r="C61" s="135">
        <v>3.4748999999999999</v>
      </c>
      <c r="D61" s="135">
        <v>12.3375</v>
      </c>
      <c r="E61" s="135">
        <v>0.49249999999999999</v>
      </c>
      <c r="F61" s="135">
        <v>3.8732000000000002</v>
      </c>
      <c r="G61" s="135">
        <v>2.3713000000000002</v>
      </c>
      <c r="H61" s="135">
        <v>1.5113000000000001</v>
      </c>
      <c r="I61" s="174">
        <v>64.4358</v>
      </c>
      <c r="J61" s="135">
        <v>1.0597000000000001</v>
      </c>
      <c r="K61" s="135">
        <v>7.9143999999999997</v>
      </c>
      <c r="L61" s="135">
        <v>0.14360000000000001</v>
      </c>
      <c r="M61" s="135">
        <v>0.02</v>
      </c>
      <c r="N61" s="135">
        <v>4.3900000000000002E-2</v>
      </c>
      <c r="O61" s="135">
        <v>97.678100000000001</v>
      </c>
    </row>
    <row r="62" spans="1:124" x14ac:dyDescent="0.35">
      <c r="A62" s="173" t="s">
        <v>779</v>
      </c>
      <c r="C62" s="135">
        <v>3.5691000000000002</v>
      </c>
      <c r="D62" s="135">
        <v>12.22</v>
      </c>
      <c r="E62" s="135">
        <v>0.50560000000000005</v>
      </c>
      <c r="F62" s="135">
        <v>3.8159999999999998</v>
      </c>
      <c r="G62" s="135">
        <v>2.3856999999999999</v>
      </c>
      <c r="H62" s="135">
        <v>1.56</v>
      </c>
      <c r="I62" s="174">
        <v>64.532799999999995</v>
      </c>
      <c r="J62" s="135">
        <v>1.1107</v>
      </c>
      <c r="K62" s="135">
        <v>8.2957000000000001</v>
      </c>
      <c r="L62" s="135">
        <v>0.22869999999999999</v>
      </c>
      <c r="M62" s="135">
        <v>1.9400000000000001E-2</v>
      </c>
      <c r="N62" s="135">
        <v>4.3799999999999999E-2</v>
      </c>
      <c r="O62" s="135">
        <v>98.287400000000005</v>
      </c>
    </row>
    <row r="63" spans="1:124" x14ac:dyDescent="0.35">
      <c r="A63" s="173" t="s">
        <v>779</v>
      </c>
      <c r="C63" s="135">
        <v>4.0509000000000004</v>
      </c>
      <c r="D63" s="135">
        <v>13.430199999999999</v>
      </c>
      <c r="E63" s="135">
        <v>0.48180000000000001</v>
      </c>
      <c r="F63" s="135">
        <v>4.3693</v>
      </c>
      <c r="G63" s="135">
        <v>2.3418000000000001</v>
      </c>
      <c r="H63" s="135">
        <v>1.4323999999999999</v>
      </c>
      <c r="I63" s="174">
        <v>63.656599999999997</v>
      </c>
      <c r="J63" s="135">
        <v>1.0276000000000001</v>
      </c>
      <c r="K63" s="135">
        <v>7.8494000000000002</v>
      </c>
      <c r="L63" s="135">
        <v>0.157</v>
      </c>
      <c r="M63" s="135">
        <v>2.7900000000000001E-2</v>
      </c>
      <c r="N63" s="135">
        <v>6.4799999999999996E-2</v>
      </c>
      <c r="O63" s="135">
        <v>98.889700000000005</v>
      </c>
    </row>
    <row r="64" spans="1:124" x14ac:dyDescent="0.35">
      <c r="A64" s="173" t="s">
        <v>779</v>
      </c>
      <c r="C64" s="135">
        <v>3.8412999999999999</v>
      </c>
      <c r="D64" s="135">
        <v>12.521599999999999</v>
      </c>
      <c r="E64" s="135">
        <v>0.56879999999999997</v>
      </c>
      <c r="F64" s="135">
        <v>3.9228000000000001</v>
      </c>
      <c r="G64" s="135">
        <v>2.4903</v>
      </c>
      <c r="H64" s="135">
        <v>1.5457000000000001</v>
      </c>
      <c r="I64" s="174">
        <v>64.241399999999999</v>
      </c>
      <c r="J64" s="135">
        <v>1.0615000000000001</v>
      </c>
      <c r="K64" s="135">
        <v>8.3318999999999992</v>
      </c>
      <c r="L64" s="135">
        <v>0.1055</v>
      </c>
      <c r="M64" s="135">
        <v>2.8000000000000001E-2</v>
      </c>
      <c r="N64" s="135">
        <v>7.3800000000000004E-2</v>
      </c>
      <c r="O64" s="135">
        <v>98.732399999999998</v>
      </c>
    </row>
    <row r="65" spans="1:124" x14ac:dyDescent="0.35">
      <c r="A65" s="173" t="s">
        <v>779</v>
      </c>
      <c r="C65" s="135">
        <f t="shared" ref="C65:O65" si="10">AVERAGE(C63:C64)</f>
        <v>3.9461000000000004</v>
      </c>
      <c r="D65" s="135">
        <f t="shared" si="10"/>
        <v>12.975899999999999</v>
      </c>
      <c r="E65" s="135">
        <f t="shared" si="10"/>
        <v>0.52529999999999999</v>
      </c>
      <c r="F65" s="135">
        <f t="shared" si="10"/>
        <v>4.1460499999999998</v>
      </c>
      <c r="G65" s="135">
        <f t="shared" si="10"/>
        <v>2.4160500000000003</v>
      </c>
      <c r="H65" s="135">
        <f t="shared" si="10"/>
        <v>1.48905</v>
      </c>
      <c r="I65" s="135">
        <f t="shared" si="10"/>
        <v>63.948999999999998</v>
      </c>
      <c r="J65" s="135">
        <f t="shared" si="10"/>
        <v>1.0445500000000001</v>
      </c>
      <c r="K65" s="135">
        <f t="shared" si="10"/>
        <v>8.0906500000000001</v>
      </c>
      <c r="L65" s="135">
        <f t="shared" si="10"/>
        <v>0.13125000000000001</v>
      </c>
      <c r="M65" s="135">
        <f t="shared" si="10"/>
        <v>2.7950000000000003E-2</v>
      </c>
      <c r="N65" s="135">
        <f t="shared" si="10"/>
        <v>6.93E-2</v>
      </c>
      <c r="O65" s="135">
        <f t="shared" si="10"/>
        <v>98.811049999999994</v>
      </c>
      <c r="U65" s="164" t="s">
        <v>812</v>
      </c>
      <c r="V65" s="164">
        <v>30</v>
      </c>
      <c r="W65" s="164" t="s">
        <v>464</v>
      </c>
      <c r="X65" s="164">
        <v>20.135999999999999</v>
      </c>
      <c r="Y65" s="164">
        <v>16.5</v>
      </c>
      <c r="Z65" s="164">
        <v>0.88</v>
      </c>
      <c r="AA65" s="164">
        <v>3.04</v>
      </c>
      <c r="AB65" s="164">
        <v>0.77</v>
      </c>
      <c r="AC65" s="164">
        <v>3.84</v>
      </c>
      <c r="AD65" s="164">
        <v>0.18</v>
      </c>
      <c r="AE65" s="180">
        <v>19000</v>
      </c>
      <c r="AF65" s="180">
        <v>1100</v>
      </c>
      <c r="AG65" s="164">
        <v>11.52</v>
      </c>
      <c r="AH65" s="164">
        <v>0.82</v>
      </c>
      <c r="AI65" s="164">
        <v>7830</v>
      </c>
      <c r="AJ65" s="164">
        <v>330</v>
      </c>
      <c r="AK65" s="164">
        <v>45.7</v>
      </c>
      <c r="AL65" s="164">
        <v>2.1</v>
      </c>
      <c r="AO65" s="164">
        <v>1143</v>
      </c>
      <c r="AP65" s="164">
        <v>43</v>
      </c>
      <c r="AQ65" s="180">
        <v>61800</v>
      </c>
      <c r="AR65" s="180">
        <v>2400</v>
      </c>
      <c r="AS65" s="164">
        <v>8.9499999999999993</v>
      </c>
      <c r="AT65" s="164">
        <v>0.7</v>
      </c>
      <c r="AW65" s="164">
        <v>25</v>
      </c>
      <c r="AX65" s="164">
        <v>2.5</v>
      </c>
      <c r="AY65" s="164">
        <v>185</v>
      </c>
      <c r="AZ65" s="164">
        <v>13</v>
      </c>
      <c r="BA65" s="164">
        <v>28.7</v>
      </c>
      <c r="BB65" s="164">
        <v>1.6</v>
      </c>
      <c r="BC65" s="164">
        <v>1.87</v>
      </c>
      <c r="BD65" s="164">
        <v>0.46</v>
      </c>
      <c r="BE65" s="164">
        <v>41.6</v>
      </c>
      <c r="BF65" s="164">
        <v>1.8</v>
      </c>
      <c r="BG65" s="164">
        <v>268</v>
      </c>
      <c r="BH65" s="164">
        <v>11</v>
      </c>
      <c r="BI65" s="164">
        <v>69.099999999999994</v>
      </c>
      <c r="BJ65" s="164">
        <v>2.2999999999999998</v>
      </c>
      <c r="BK65" s="164">
        <v>640</v>
      </c>
      <c r="BL65" s="164">
        <v>24</v>
      </c>
      <c r="BM65" s="164">
        <v>49.9</v>
      </c>
      <c r="BN65" s="164">
        <v>1.8</v>
      </c>
      <c r="BO65" s="164">
        <v>3.82</v>
      </c>
      <c r="BP65" s="164">
        <v>0.49</v>
      </c>
      <c r="BS65" s="164">
        <v>0.128</v>
      </c>
      <c r="BT65" s="164">
        <v>4.7E-2</v>
      </c>
      <c r="BU65" s="164">
        <v>6.36</v>
      </c>
      <c r="BV65" s="164">
        <v>0.65</v>
      </c>
      <c r="BW65" s="164">
        <v>0.13</v>
      </c>
      <c r="BX65" s="164">
        <v>6.4000000000000001E-2</v>
      </c>
      <c r="BY65" s="164">
        <v>0.41699999999999998</v>
      </c>
      <c r="BZ65" s="164">
        <v>5.1999999999999998E-2</v>
      </c>
      <c r="CA65" s="164">
        <v>434</v>
      </c>
      <c r="CB65" s="164">
        <v>16</v>
      </c>
      <c r="CC65" s="164">
        <v>49.5</v>
      </c>
      <c r="CD65" s="164">
        <v>1.3</v>
      </c>
      <c r="CE65" s="164">
        <v>124.6</v>
      </c>
      <c r="CF65" s="164">
        <v>4</v>
      </c>
      <c r="CG65" s="164">
        <v>16.75</v>
      </c>
      <c r="CH65" s="164">
        <v>0.66</v>
      </c>
      <c r="CI65" s="164">
        <v>72.400000000000006</v>
      </c>
      <c r="CJ65" s="164">
        <v>3</v>
      </c>
      <c r="CK65" s="164">
        <v>17.3</v>
      </c>
      <c r="CL65" s="164">
        <v>1.2</v>
      </c>
      <c r="CM65" s="164">
        <v>4.5999999999999996</v>
      </c>
      <c r="CN65" s="164">
        <v>0.36</v>
      </c>
      <c r="CO65" s="164">
        <v>16.899999999999999</v>
      </c>
      <c r="CP65" s="164">
        <v>1.1000000000000001</v>
      </c>
      <c r="CQ65" s="164">
        <v>2.62</v>
      </c>
      <c r="CR65" s="164">
        <v>0.2</v>
      </c>
      <c r="CS65" s="164">
        <v>13.63</v>
      </c>
      <c r="CT65" s="164">
        <v>0.67</v>
      </c>
      <c r="CU65" s="164">
        <v>2.82</v>
      </c>
      <c r="CV65" s="164">
        <v>0.21</v>
      </c>
      <c r="CW65" s="164">
        <v>7.37</v>
      </c>
      <c r="CX65" s="164">
        <v>0.37</v>
      </c>
      <c r="CY65" s="164">
        <v>0.87</v>
      </c>
      <c r="CZ65" s="164">
        <v>0.11</v>
      </c>
      <c r="DA65" s="164">
        <v>6.71</v>
      </c>
      <c r="DB65" s="164">
        <v>0.55000000000000004</v>
      </c>
      <c r="DC65" s="164">
        <v>0.85</v>
      </c>
      <c r="DD65" s="164">
        <v>9.9000000000000005E-2</v>
      </c>
      <c r="DE65" s="164">
        <v>16.489999999999998</v>
      </c>
      <c r="DF65" s="164">
        <v>0.85</v>
      </c>
      <c r="DG65" s="164">
        <v>2.61</v>
      </c>
      <c r="DH65" s="164">
        <v>0.14000000000000001</v>
      </c>
      <c r="DI65" s="164">
        <v>0.78</v>
      </c>
      <c r="DJ65" s="164">
        <v>0.16</v>
      </c>
      <c r="DK65" s="164">
        <v>7.4999999999999997E-2</v>
      </c>
      <c r="DL65" s="164">
        <v>2.1000000000000001E-2</v>
      </c>
      <c r="DM65" s="164">
        <v>3.85</v>
      </c>
      <c r="DN65" s="164">
        <v>0.26</v>
      </c>
      <c r="DQ65" s="164">
        <v>4.78</v>
      </c>
      <c r="DR65" s="164">
        <v>0.3</v>
      </c>
      <c r="DS65" s="164">
        <v>1.68</v>
      </c>
      <c r="DT65" s="164">
        <v>0.14000000000000001</v>
      </c>
    </row>
    <row r="66" spans="1:124" x14ac:dyDescent="0.35">
      <c r="A66" s="173" t="s">
        <v>568</v>
      </c>
      <c r="C66" s="135">
        <v>2.8816999999999999</v>
      </c>
      <c r="D66" s="135">
        <v>12.107200000000001</v>
      </c>
      <c r="E66" s="135">
        <v>0.53569999999999995</v>
      </c>
      <c r="F66" s="135">
        <v>8.2482000000000006</v>
      </c>
      <c r="G66" s="135">
        <v>1.0396000000000001</v>
      </c>
      <c r="H66" s="135">
        <v>4.2973999999999997</v>
      </c>
      <c r="I66" s="174">
        <v>50.402299999999997</v>
      </c>
      <c r="J66" s="135">
        <v>4.2008000000000001</v>
      </c>
      <c r="K66" s="135">
        <v>13.5063</v>
      </c>
      <c r="L66" s="135">
        <v>0.1852</v>
      </c>
      <c r="M66" s="135">
        <v>3.1699999999999999E-2</v>
      </c>
      <c r="N66" s="135">
        <v>2.5100000000000001E-2</v>
      </c>
      <c r="O66" s="135">
        <v>97.461100000000002</v>
      </c>
    </row>
    <row r="67" spans="1:124" x14ac:dyDescent="0.35">
      <c r="A67" s="173" t="s">
        <v>568</v>
      </c>
      <c r="C67" s="135">
        <v>3.0568</v>
      </c>
      <c r="D67" s="135">
        <v>12.270899999999999</v>
      </c>
      <c r="E67" s="135">
        <v>0.5302</v>
      </c>
      <c r="F67" s="135">
        <v>8.4878999999999998</v>
      </c>
      <c r="G67" s="135">
        <v>1.0108999999999999</v>
      </c>
      <c r="H67" s="135">
        <v>4.2519999999999998</v>
      </c>
      <c r="I67" s="174">
        <v>50.5139</v>
      </c>
      <c r="J67" s="135">
        <v>4.2199</v>
      </c>
      <c r="K67" s="135">
        <v>13.3849</v>
      </c>
      <c r="L67" s="135">
        <v>0.23219999999999999</v>
      </c>
      <c r="M67" s="135">
        <v>3.5999999999999997E-2</v>
      </c>
      <c r="N67" s="135">
        <v>2.5399999999999999E-2</v>
      </c>
      <c r="O67" s="135">
        <v>98.021000000000001</v>
      </c>
    </row>
    <row r="68" spans="1:124" x14ac:dyDescent="0.35">
      <c r="A68" s="173" t="s">
        <v>568</v>
      </c>
      <c r="C68" s="135">
        <v>2.9962</v>
      </c>
      <c r="D68" s="135">
        <v>12.079700000000001</v>
      </c>
      <c r="E68" s="135">
        <v>0.53869999999999996</v>
      </c>
      <c r="F68" s="135">
        <v>8.2479999999999993</v>
      </c>
      <c r="G68" s="135">
        <v>1.0194000000000001</v>
      </c>
      <c r="H68" s="135">
        <v>4.3441000000000001</v>
      </c>
      <c r="I68" s="174">
        <v>50.408000000000001</v>
      </c>
      <c r="J68" s="135">
        <v>4.0909000000000004</v>
      </c>
      <c r="K68" s="135">
        <v>13.1623</v>
      </c>
      <c r="L68" s="135">
        <v>0.2248</v>
      </c>
      <c r="M68" s="135">
        <v>2.92E-2</v>
      </c>
      <c r="N68" s="135">
        <v>2.2100000000000002E-2</v>
      </c>
      <c r="O68" s="135">
        <v>97.163399999999996</v>
      </c>
    </row>
    <row r="69" spans="1:124" x14ac:dyDescent="0.35">
      <c r="A69" s="173" t="s">
        <v>568</v>
      </c>
      <c r="C69" s="135">
        <v>2.8224</v>
      </c>
      <c r="D69" s="135">
        <v>12.074</v>
      </c>
      <c r="E69" s="135">
        <v>0.55830000000000002</v>
      </c>
      <c r="F69" s="135">
        <v>8.3980999999999995</v>
      </c>
      <c r="G69" s="135">
        <v>1.028</v>
      </c>
      <c r="H69" s="135">
        <v>4.3300999999999998</v>
      </c>
      <c r="I69" s="174">
        <v>50.593299999999999</v>
      </c>
      <c r="J69" s="135">
        <v>4.1824000000000003</v>
      </c>
      <c r="K69" s="135">
        <v>13.630800000000001</v>
      </c>
      <c r="L69" s="135">
        <v>0.2077</v>
      </c>
      <c r="M69" s="135">
        <v>2.9499999999999998E-2</v>
      </c>
      <c r="N69" s="135">
        <v>2.2100000000000002E-2</v>
      </c>
      <c r="O69" s="135">
        <v>97.8767</v>
      </c>
    </row>
    <row r="70" spans="1:124" x14ac:dyDescent="0.35">
      <c r="A70" s="173" t="s">
        <v>568</v>
      </c>
      <c r="C70" s="135">
        <v>3.0381999999999998</v>
      </c>
      <c r="D70" s="135">
        <v>12.2669</v>
      </c>
      <c r="E70" s="135">
        <v>0.54520000000000002</v>
      </c>
      <c r="F70" s="135">
        <v>8.4090000000000007</v>
      </c>
      <c r="G70" s="135">
        <v>0.99390000000000001</v>
      </c>
      <c r="H70" s="135">
        <v>4.2138999999999998</v>
      </c>
      <c r="I70" s="174">
        <v>50.470100000000002</v>
      </c>
      <c r="J70" s="135">
        <v>4.2629000000000001</v>
      </c>
      <c r="K70" s="135">
        <v>13.3881</v>
      </c>
      <c r="L70" s="135">
        <v>0.21840000000000001</v>
      </c>
      <c r="M70" s="135">
        <v>3.9800000000000002E-2</v>
      </c>
      <c r="N70" s="135">
        <v>2.2499999999999999E-2</v>
      </c>
      <c r="O70" s="135">
        <v>97.868899999999996</v>
      </c>
    </row>
    <row r="71" spans="1:124" x14ac:dyDescent="0.35">
      <c r="A71" s="173" t="s">
        <v>568</v>
      </c>
      <c r="C71" s="135">
        <v>2.9201000000000001</v>
      </c>
      <c r="D71" s="135">
        <v>12.204700000000001</v>
      </c>
      <c r="E71" s="135">
        <v>0.56299999999999994</v>
      </c>
      <c r="F71" s="135">
        <v>8.2714999999999996</v>
      </c>
      <c r="G71" s="135">
        <v>0.97609999999999997</v>
      </c>
      <c r="H71" s="135">
        <v>4.2225999999999999</v>
      </c>
      <c r="I71" s="174">
        <v>50.467500000000001</v>
      </c>
      <c r="J71" s="135">
        <v>4.2403000000000004</v>
      </c>
      <c r="K71" s="135">
        <v>13.6767</v>
      </c>
      <c r="L71" s="135">
        <v>0.2288</v>
      </c>
      <c r="M71" s="135">
        <v>3.0599999999999999E-2</v>
      </c>
      <c r="N71" s="135">
        <v>2.1899999999999999E-2</v>
      </c>
      <c r="O71" s="135">
        <v>97.823700000000002</v>
      </c>
    </row>
    <row r="72" spans="1:124" x14ac:dyDescent="0.35">
      <c r="A72" s="173" t="s">
        <v>568</v>
      </c>
      <c r="C72" s="135">
        <v>2.9281000000000001</v>
      </c>
      <c r="D72" s="135">
        <v>12.4856</v>
      </c>
      <c r="E72" s="135">
        <v>0.53649999999999998</v>
      </c>
      <c r="F72" s="135">
        <v>8.5717999999999996</v>
      </c>
      <c r="G72" s="135">
        <v>0.9597</v>
      </c>
      <c r="H72" s="135">
        <v>4.0834999999999999</v>
      </c>
      <c r="I72" s="174">
        <v>50.511600000000001</v>
      </c>
      <c r="J72" s="135">
        <v>4.3787000000000003</v>
      </c>
      <c r="K72" s="135">
        <v>13.017200000000001</v>
      </c>
      <c r="L72" s="135">
        <v>0.2364</v>
      </c>
      <c r="M72" s="135">
        <v>3.2399999999999998E-2</v>
      </c>
      <c r="N72" s="135">
        <v>2.1000000000000001E-2</v>
      </c>
      <c r="O72" s="135">
        <v>97.7624</v>
      </c>
    </row>
    <row r="73" spans="1:124" x14ac:dyDescent="0.35">
      <c r="A73" s="173" t="s">
        <v>568</v>
      </c>
      <c r="C73" s="135">
        <v>2.9725999999999999</v>
      </c>
      <c r="D73" s="135">
        <v>12.4815</v>
      </c>
      <c r="E73" s="135">
        <v>0.4869</v>
      </c>
      <c r="F73" s="135">
        <v>8.2985000000000007</v>
      </c>
      <c r="G73" s="135">
        <v>0.95409999999999995</v>
      </c>
      <c r="H73" s="135">
        <v>4.1185</v>
      </c>
      <c r="I73" s="174">
        <v>50.584699999999998</v>
      </c>
      <c r="J73" s="135">
        <v>4.2500999999999998</v>
      </c>
      <c r="K73" s="135">
        <v>12.9214</v>
      </c>
      <c r="L73" s="135">
        <v>0.18640000000000001</v>
      </c>
      <c r="M73" s="135">
        <v>4.4400000000000002E-2</v>
      </c>
      <c r="N73" s="135">
        <v>2.1000000000000001E-2</v>
      </c>
      <c r="O73" s="135">
        <v>97.3202</v>
      </c>
    </row>
    <row r="74" spans="1:124" x14ac:dyDescent="0.35">
      <c r="A74" s="173" t="s">
        <v>568</v>
      </c>
      <c r="C74" s="135">
        <f t="shared" ref="C74:O74" si="11">AVERAGE(C72:C73)</f>
        <v>2.9503500000000003</v>
      </c>
      <c r="D74" s="135">
        <f t="shared" si="11"/>
        <v>12.483550000000001</v>
      </c>
      <c r="E74" s="135">
        <f t="shared" si="11"/>
        <v>0.51170000000000004</v>
      </c>
      <c r="F74" s="135">
        <f t="shared" si="11"/>
        <v>8.4351500000000001</v>
      </c>
      <c r="G74" s="135">
        <f t="shared" si="11"/>
        <v>0.95689999999999997</v>
      </c>
      <c r="H74" s="135">
        <f t="shared" si="11"/>
        <v>4.101</v>
      </c>
      <c r="I74" s="135">
        <f t="shared" si="11"/>
        <v>50.54815</v>
      </c>
      <c r="J74" s="135">
        <f t="shared" si="11"/>
        <v>4.3144</v>
      </c>
      <c r="K74" s="135">
        <f t="shared" si="11"/>
        <v>12.9693</v>
      </c>
      <c r="L74" s="135">
        <f t="shared" si="11"/>
        <v>0.2114</v>
      </c>
      <c r="M74" s="135">
        <f t="shared" si="11"/>
        <v>3.8400000000000004E-2</v>
      </c>
      <c r="N74" s="135">
        <f t="shared" si="11"/>
        <v>2.1000000000000001E-2</v>
      </c>
      <c r="O74" s="135">
        <f t="shared" si="11"/>
        <v>97.541300000000007</v>
      </c>
      <c r="U74" s="164" t="s">
        <v>811</v>
      </c>
      <c r="V74" s="164">
        <v>50</v>
      </c>
      <c r="W74" s="164" t="s">
        <v>453</v>
      </c>
      <c r="X74" s="164">
        <v>19.515999999999998</v>
      </c>
      <c r="Y74" s="164">
        <v>7.54</v>
      </c>
      <c r="Z74" s="164">
        <v>0.39</v>
      </c>
      <c r="AA74" s="164">
        <v>1.29</v>
      </c>
      <c r="AB74" s="164">
        <v>0.47</v>
      </c>
      <c r="AC74" s="164">
        <v>3.04</v>
      </c>
      <c r="AD74" s="164">
        <v>0.1</v>
      </c>
      <c r="AE74" s="164">
        <v>7550</v>
      </c>
      <c r="AF74" s="164">
        <v>230</v>
      </c>
      <c r="AG74" s="164">
        <v>29.75</v>
      </c>
      <c r="AH74" s="164">
        <v>0.75</v>
      </c>
      <c r="AI74" s="180">
        <v>26100</v>
      </c>
      <c r="AJ74" s="180">
        <v>1200</v>
      </c>
      <c r="AK74" s="164">
        <v>440</v>
      </c>
      <c r="AL74" s="164">
        <v>21</v>
      </c>
      <c r="AM74" s="164">
        <v>21.4</v>
      </c>
      <c r="AN74" s="164">
        <v>2.2000000000000002</v>
      </c>
      <c r="AO74" s="164">
        <v>1412</v>
      </c>
      <c r="AP74" s="164">
        <v>59</v>
      </c>
      <c r="AQ74" s="180">
        <v>121900</v>
      </c>
      <c r="AR74" s="180">
        <v>4500</v>
      </c>
      <c r="AS74" s="164">
        <v>44.3</v>
      </c>
      <c r="AT74" s="164">
        <v>1.6</v>
      </c>
      <c r="AU74" s="164">
        <v>55.7</v>
      </c>
      <c r="AV74" s="164">
        <v>2.8</v>
      </c>
      <c r="AW74" s="164">
        <v>132.6</v>
      </c>
      <c r="AX74" s="164">
        <v>6.2</v>
      </c>
      <c r="AY74" s="164">
        <v>168</v>
      </c>
      <c r="AZ74" s="164">
        <v>10</v>
      </c>
      <c r="BA74" s="164">
        <v>24.3</v>
      </c>
      <c r="BB74" s="164">
        <v>1.6</v>
      </c>
      <c r="BC74" s="164">
        <v>1.48</v>
      </c>
      <c r="BD74" s="164">
        <v>0.24</v>
      </c>
      <c r="BE74" s="164">
        <v>17.760000000000002</v>
      </c>
      <c r="BF74" s="164">
        <v>0.56999999999999995</v>
      </c>
      <c r="BG74" s="164">
        <v>413</v>
      </c>
      <c r="BH74" s="164">
        <v>15</v>
      </c>
      <c r="BI74" s="164">
        <v>44.7</v>
      </c>
      <c r="BJ74" s="164">
        <v>1.9</v>
      </c>
      <c r="BK74" s="164">
        <v>301</v>
      </c>
      <c r="BL74" s="164">
        <v>14</v>
      </c>
      <c r="BM74" s="164">
        <v>28.3</v>
      </c>
      <c r="BN74" s="164">
        <v>1.5</v>
      </c>
      <c r="BO74" s="164">
        <v>1.58</v>
      </c>
      <c r="BP74" s="164">
        <v>0.28000000000000003</v>
      </c>
      <c r="BQ74" s="164">
        <v>0.2</v>
      </c>
      <c r="BR74" s="164">
        <v>0.14000000000000001</v>
      </c>
      <c r="BS74" s="164">
        <v>0.12</v>
      </c>
      <c r="BT74" s="164">
        <v>2.7E-2</v>
      </c>
      <c r="BU74" s="164">
        <v>2.75</v>
      </c>
      <c r="BV74" s="164">
        <v>0.27</v>
      </c>
      <c r="BW74" s="164">
        <v>5.5E-2</v>
      </c>
      <c r="BX74" s="164">
        <v>2.5999999999999999E-2</v>
      </c>
      <c r="BY74" s="164">
        <v>0.18099999999999999</v>
      </c>
      <c r="BZ74" s="164">
        <v>2.3E-2</v>
      </c>
      <c r="CA74" s="164">
        <v>209.5</v>
      </c>
      <c r="CB74" s="164">
        <v>8.1999999999999993</v>
      </c>
      <c r="CC74" s="164">
        <v>26.7</v>
      </c>
      <c r="CD74" s="164">
        <v>1.2</v>
      </c>
      <c r="CE74" s="164">
        <v>63.5</v>
      </c>
      <c r="CF74" s="164">
        <v>2.6</v>
      </c>
      <c r="CG74" s="164">
        <v>8.27</v>
      </c>
      <c r="CH74" s="164">
        <v>0.31</v>
      </c>
      <c r="CI74" s="164">
        <v>38.700000000000003</v>
      </c>
      <c r="CJ74" s="164">
        <v>1.6</v>
      </c>
      <c r="CK74" s="164">
        <v>11.11</v>
      </c>
      <c r="CL74" s="164">
        <v>0.68</v>
      </c>
      <c r="CM74" s="164">
        <v>3.17</v>
      </c>
      <c r="CN74" s="164">
        <v>0.21</v>
      </c>
      <c r="CO74" s="164">
        <v>10.029999999999999</v>
      </c>
      <c r="CP74" s="164">
        <v>0.68</v>
      </c>
      <c r="CQ74" s="164">
        <v>1.4379999999999999</v>
      </c>
      <c r="CR74" s="164">
        <v>7.3999999999999996E-2</v>
      </c>
      <c r="CS74" s="164">
        <v>9.36</v>
      </c>
      <c r="CT74" s="164">
        <v>0.53</v>
      </c>
      <c r="CU74" s="164">
        <v>1.792</v>
      </c>
      <c r="CV74" s="164">
        <v>8.2000000000000003E-2</v>
      </c>
      <c r="CW74" s="164">
        <v>4.17</v>
      </c>
      <c r="CX74" s="164">
        <v>0.23</v>
      </c>
      <c r="CY74" s="164">
        <v>0.53600000000000003</v>
      </c>
      <c r="CZ74" s="164">
        <v>4.2999999999999997E-2</v>
      </c>
      <c r="DA74" s="164">
        <v>3.89</v>
      </c>
      <c r="DB74" s="164">
        <v>0.4</v>
      </c>
      <c r="DC74" s="164">
        <v>0.48699999999999999</v>
      </c>
      <c r="DD74" s="164">
        <v>5.6000000000000001E-2</v>
      </c>
      <c r="DE74" s="164">
        <v>7.01</v>
      </c>
      <c r="DF74" s="164">
        <v>0.56999999999999995</v>
      </c>
      <c r="DG74" s="164">
        <v>1.77</v>
      </c>
      <c r="DH74" s="164">
        <v>0.12</v>
      </c>
      <c r="DI74" s="164">
        <v>0.39</v>
      </c>
      <c r="DJ74" s="164">
        <v>7.8E-2</v>
      </c>
      <c r="DK74" s="164">
        <v>4.7E-2</v>
      </c>
      <c r="DL74" s="164">
        <v>1.4999999999999999E-2</v>
      </c>
      <c r="DM74" s="164">
        <v>1.99</v>
      </c>
      <c r="DN74" s="164">
        <v>0.14000000000000001</v>
      </c>
      <c r="DQ74" s="164">
        <v>2.15</v>
      </c>
      <c r="DR74" s="164">
        <v>0.15</v>
      </c>
      <c r="DS74" s="164">
        <v>0.66600000000000004</v>
      </c>
      <c r="DT74" s="164">
        <v>7.0000000000000007E-2</v>
      </c>
    </row>
    <row r="75" spans="1:124" x14ac:dyDescent="0.35">
      <c r="A75" s="173" t="s">
        <v>568</v>
      </c>
      <c r="C75" s="135">
        <v>3.0613999999999999</v>
      </c>
      <c r="D75" s="135">
        <v>12.4857</v>
      </c>
      <c r="E75" s="135">
        <v>0.48149999999999998</v>
      </c>
      <c r="F75" s="135">
        <v>8.3233999999999995</v>
      </c>
      <c r="G75" s="135">
        <v>0.88380000000000003</v>
      </c>
      <c r="H75" s="135">
        <v>4.1181000000000001</v>
      </c>
      <c r="I75" s="174">
        <v>50.066000000000003</v>
      </c>
      <c r="J75" s="135">
        <v>4.3811</v>
      </c>
      <c r="K75" s="135">
        <v>13.1487</v>
      </c>
      <c r="L75" s="135">
        <v>0.25679999999999997</v>
      </c>
      <c r="M75" s="135">
        <v>3.2899999999999999E-2</v>
      </c>
      <c r="N75" s="135">
        <v>2.0899999999999998E-2</v>
      </c>
      <c r="O75" s="135">
        <v>97.260499999999993</v>
      </c>
    </row>
    <row r="76" spans="1:124" x14ac:dyDescent="0.35">
      <c r="A76" s="173" t="s">
        <v>568</v>
      </c>
      <c r="C76" s="135">
        <v>3.0686</v>
      </c>
      <c r="D76" s="135">
        <v>12.5784</v>
      </c>
      <c r="E76" s="135">
        <v>0.53139999999999998</v>
      </c>
      <c r="F76" s="135">
        <v>8.5164000000000009</v>
      </c>
      <c r="G76" s="135">
        <v>0.97799999999999998</v>
      </c>
      <c r="H76" s="135">
        <v>4.1120000000000001</v>
      </c>
      <c r="I76" s="174">
        <v>50.499499999999998</v>
      </c>
      <c r="J76" s="135">
        <v>4.3570000000000002</v>
      </c>
      <c r="K76" s="135">
        <v>13.066599999999999</v>
      </c>
      <c r="L76" s="135">
        <v>0.1918</v>
      </c>
      <c r="M76" s="135">
        <v>3.8899999999999997E-2</v>
      </c>
      <c r="N76" s="135">
        <v>2.0799999999999999E-2</v>
      </c>
      <c r="O76" s="135">
        <v>97.959299999999999</v>
      </c>
    </row>
    <row r="77" spans="1:124" x14ac:dyDescent="0.35">
      <c r="A77" s="173" t="s">
        <v>568</v>
      </c>
      <c r="C77" s="135">
        <f t="shared" ref="C77:O77" si="12">AVERAGE(C75:C76)</f>
        <v>3.0649999999999999</v>
      </c>
      <c r="D77" s="135">
        <f t="shared" si="12"/>
        <v>12.53205</v>
      </c>
      <c r="E77" s="135">
        <f t="shared" si="12"/>
        <v>0.50644999999999996</v>
      </c>
      <c r="F77" s="135">
        <f t="shared" si="12"/>
        <v>8.4199000000000002</v>
      </c>
      <c r="G77" s="135">
        <f t="shared" si="12"/>
        <v>0.93090000000000006</v>
      </c>
      <c r="H77" s="135">
        <f t="shared" si="12"/>
        <v>4.1150500000000001</v>
      </c>
      <c r="I77" s="135">
        <f t="shared" si="12"/>
        <v>50.28275</v>
      </c>
      <c r="J77" s="135">
        <f t="shared" si="12"/>
        <v>4.3690499999999997</v>
      </c>
      <c r="K77" s="135">
        <f t="shared" si="12"/>
        <v>13.10765</v>
      </c>
      <c r="L77" s="135">
        <f t="shared" si="12"/>
        <v>0.2243</v>
      </c>
      <c r="M77" s="135">
        <f t="shared" si="12"/>
        <v>3.5900000000000001E-2</v>
      </c>
      <c r="N77" s="135">
        <f t="shared" si="12"/>
        <v>2.085E-2</v>
      </c>
      <c r="O77" s="135">
        <f t="shared" si="12"/>
        <v>97.609899999999996</v>
      </c>
      <c r="U77" s="164" t="s">
        <v>811</v>
      </c>
      <c r="V77" s="164">
        <v>50</v>
      </c>
      <c r="W77" s="164" t="s">
        <v>453</v>
      </c>
      <c r="X77" s="164">
        <v>18.920999999999999</v>
      </c>
      <c r="Y77" s="164">
        <v>7.24</v>
      </c>
      <c r="Z77" s="164">
        <v>0.86</v>
      </c>
      <c r="AA77" s="164">
        <v>1.33</v>
      </c>
      <c r="AB77" s="164">
        <v>0.4</v>
      </c>
      <c r="AC77" s="164">
        <v>3.24</v>
      </c>
      <c r="AD77" s="164">
        <v>0.6</v>
      </c>
      <c r="AE77" s="164">
        <v>7250</v>
      </c>
      <c r="AF77" s="164">
        <v>320</v>
      </c>
      <c r="AG77" s="164">
        <v>29.5</v>
      </c>
      <c r="AH77" s="164">
        <v>1.5</v>
      </c>
      <c r="AI77" s="180">
        <v>24200</v>
      </c>
      <c r="AJ77" s="180">
        <v>2400</v>
      </c>
      <c r="AK77" s="164">
        <v>384</v>
      </c>
      <c r="AL77" s="164">
        <v>37</v>
      </c>
      <c r="AM77" s="164">
        <v>18.7</v>
      </c>
      <c r="AN77" s="164">
        <v>3.2</v>
      </c>
      <c r="AO77" s="164">
        <v>1450</v>
      </c>
      <c r="AP77" s="164">
        <v>220</v>
      </c>
      <c r="AQ77" s="180">
        <v>131000</v>
      </c>
      <c r="AR77" s="180">
        <v>23000</v>
      </c>
      <c r="AS77" s="164">
        <v>42.9</v>
      </c>
      <c r="AT77" s="164">
        <v>7.3</v>
      </c>
      <c r="AU77" s="164">
        <v>52.4</v>
      </c>
      <c r="AV77" s="164">
        <v>8.6</v>
      </c>
      <c r="AW77" s="164">
        <v>126</v>
      </c>
      <c r="AX77" s="164">
        <v>19</v>
      </c>
      <c r="AY77" s="164">
        <v>144</v>
      </c>
      <c r="AZ77" s="164">
        <v>13</v>
      </c>
      <c r="BA77" s="164">
        <v>22.8</v>
      </c>
      <c r="BB77" s="164">
        <v>1.9</v>
      </c>
      <c r="BC77" s="164">
        <v>1.78</v>
      </c>
      <c r="BD77" s="164">
        <v>0.28000000000000003</v>
      </c>
      <c r="BE77" s="164">
        <v>17</v>
      </c>
      <c r="BF77" s="164">
        <v>1.2</v>
      </c>
      <c r="BG77" s="164">
        <v>371</v>
      </c>
      <c r="BH77" s="164">
        <v>28</v>
      </c>
      <c r="BI77" s="164">
        <v>40.9</v>
      </c>
      <c r="BJ77" s="164">
        <v>3.9</v>
      </c>
      <c r="BK77" s="164">
        <v>273</v>
      </c>
      <c r="BL77" s="164">
        <v>25</v>
      </c>
      <c r="BM77" s="164">
        <v>26.5</v>
      </c>
      <c r="BN77" s="164">
        <v>3.3</v>
      </c>
      <c r="BO77" s="164">
        <v>1.7</v>
      </c>
      <c r="BP77" s="164">
        <v>0.33</v>
      </c>
      <c r="BQ77" s="164">
        <v>0.19</v>
      </c>
      <c r="BR77" s="164">
        <v>0.11</v>
      </c>
      <c r="BS77" s="164">
        <v>0.125</v>
      </c>
      <c r="BT77" s="164">
        <v>2.1999999999999999E-2</v>
      </c>
      <c r="BU77" s="164">
        <v>2.5499999999999998</v>
      </c>
      <c r="BV77" s="164">
        <v>0.28999999999999998</v>
      </c>
      <c r="BW77" s="164">
        <v>5.1999999999999998E-2</v>
      </c>
      <c r="BX77" s="164">
        <v>2.8000000000000001E-2</v>
      </c>
      <c r="BY77" s="164">
        <v>0.17399999999999999</v>
      </c>
      <c r="BZ77" s="164">
        <v>2.8000000000000001E-2</v>
      </c>
      <c r="CA77" s="164">
        <v>231</v>
      </c>
      <c r="CB77" s="164">
        <v>36</v>
      </c>
      <c r="CC77" s="164">
        <v>28.8</v>
      </c>
      <c r="CD77" s="164">
        <v>5.6</v>
      </c>
      <c r="CE77" s="164">
        <v>58.4</v>
      </c>
      <c r="CF77" s="164">
        <v>8.1999999999999993</v>
      </c>
      <c r="CG77" s="164">
        <v>8.0500000000000007</v>
      </c>
      <c r="CH77" s="164">
        <v>0.68</v>
      </c>
      <c r="CI77" s="164">
        <v>42.2</v>
      </c>
      <c r="CJ77" s="164">
        <v>3</v>
      </c>
      <c r="CK77" s="164">
        <v>11</v>
      </c>
      <c r="CL77" s="164">
        <v>0.99</v>
      </c>
      <c r="CM77" s="164">
        <v>3.1</v>
      </c>
      <c r="CN77" s="164">
        <v>0.25</v>
      </c>
      <c r="CO77" s="164">
        <v>9.5</v>
      </c>
      <c r="CP77" s="164">
        <v>1.3</v>
      </c>
      <c r="CQ77" s="164">
        <v>1.57</v>
      </c>
      <c r="CR77" s="164">
        <v>0.28000000000000003</v>
      </c>
      <c r="CS77" s="164">
        <v>9.5</v>
      </c>
      <c r="CT77" s="164">
        <v>1.6</v>
      </c>
      <c r="CU77" s="164">
        <v>1.64</v>
      </c>
      <c r="CV77" s="164">
        <v>0.24</v>
      </c>
      <c r="CW77" s="164">
        <v>4.41</v>
      </c>
      <c r="CX77" s="164">
        <v>0.45</v>
      </c>
      <c r="CY77" s="164">
        <v>0.59499999999999997</v>
      </c>
      <c r="CZ77" s="164">
        <v>6.2E-2</v>
      </c>
      <c r="DA77" s="164">
        <v>3.53</v>
      </c>
      <c r="DB77" s="164">
        <v>0.49</v>
      </c>
      <c r="DC77" s="164">
        <v>0.436</v>
      </c>
      <c r="DD77" s="164">
        <v>5.3999999999999999E-2</v>
      </c>
      <c r="DE77" s="164">
        <v>7.6</v>
      </c>
      <c r="DF77" s="164">
        <v>1.1000000000000001</v>
      </c>
      <c r="DG77" s="164">
        <v>1.85</v>
      </c>
      <c r="DH77" s="164">
        <v>0.31</v>
      </c>
      <c r="DI77" s="164">
        <v>0.34799999999999998</v>
      </c>
      <c r="DJ77" s="164">
        <v>7.4999999999999997E-2</v>
      </c>
      <c r="DK77" s="164">
        <v>3.4000000000000002E-2</v>
      </c>
      <c r="DL77" s="164">
        <v>1.2E-2</v>
      </c>
      <c r="DM77" s="164">
        <v>1.77</v>
      </c>
      <c r="DN77" s="164">
        <v>0.14000000000000001</v>
      </c>
      <c r="DQ77" s="164">
        <v>2.15</v>
      </c>
      <c r="DR77" s="164">
        <v>0.36</v>
      </c>
      <c r="DS77" s="164">
        <v>0.64</v>
      </c>
      <c r="DT77" s="164">
        <v>0.11</v>
      </c>
    </row>
    <row r="78" spans="1:124" x14ac:dyDescent="0.35">
      <c r="A78" s="173" t="s">
        <v>568</v>
      </c>
      <c r="C78" s="135">
        <v>2.9096000000000002</v>
      </c>
      <c r="D78" s="135">
        <v>12.270200000000001</v>
      </c>
      <c r="E78" s="135">
        <v>0.47560000000000002</v>
      </c>
      <c r="F78" s="135">
        <v>8.3389000000000006</v>
      </c>
      <c r="G78" s="135">
        <v>1.0104</v>
      </c>
      <c r="H78" s="135">
        <v>4.2469000000000001</v>
      </c>
      <c r="I78" s="174">
        <v>50.663400000000003</v>
      </c>
      <c r="J78" s="135">
        <v>4.2114000000000003</v>
      </c>
      <c r="K78" s="135">
        <v>13.1105</v>
      </c>
      <c r="L78" s="135">
        <v>0.2049</v>
      </c>
      <c r="M78" s="135">
        <v>3.1800000000000002E-2</v>
      </c>
      <c r="N78" s="135">
        <v>2.3900000000000001E-2</v>
      </c>
      <c r="O78" s="135">
        <v>97.497399999999999</v>
      </c>
    </row>
    <row r="79" spans="1:124" x14ac:dyDescent="0.35">
      <c r="A79" s="173" t="s">
        <v>568</v>
      </c>
      <c r="C79" s="135">
        <v>2.9512999999999998</v>
      </c>
      <c r="D79" s="135">
        <v>12.3094</v>
      </c>
      <c r="E79" s="135">
        <v>0.48809999999999998</v>
      </c>
      <c r="F79" s="135">
        <v>8.3788</v>
      </c>
      <c r="G79" s="135">
        <v>0.98709999999999998</v>
      </c>
      <c r="H79" s="135">
        <v>4.2046000000000001</v>
      </c>
      <c r="I79" s="174">
        <v>51.372599999999998</v>
      </c>
      <c r="J79" s="135">
        <v>4.33</v>
      </c>
      <c r="K79" s="135">
        <v>13.4909</v>
      </c>
      <c r="L79" s="135">
        <v>0.22170000000000001</v>
      </c>
      <c r="M79" s="135">
        <v>3.7699999999999997E-2</v>
      </c>
      <c r="N79" s="135">
        <v>1.9099999999999999E-2</v>
      </c>
      <c r="O79" s="135">
        <v>98.791399999999996</v>
      </c>
    </row>
    <row r="80" spans="1:124" x14ac:dyDescent="0.35">
      <c r="A80" s="173" t="s">
        <v>568</v>
      </c>
      <c r="C80" s="135">
        <f t="shared" ref="C80:O80" si="13">AVERAGE(C78:C79)</f>
        <v>2.93045</v>
      </c>
      <c r="D80" s="135">
        <f t="shared" si="13"/>
        <v>12.2898</v>
      </c>
      <c r="E80" s="135">
        <f t="shared" si="13"/>
        <v>0.48185</v>
      </c>
      <c r="F80" s="135">
        <f t="shared" si="13"/>
        <v>8.3588500000000003</v>
      </c>
      <c r="G80" s="135">
        <f t="shared" si="13"/>
        <v>0.99875000000000003</v>
      </c>
      <c r="H80" s="135">
        <f t="shared" si="13"/>
        <v>4.2257499999999997</v>
      </c>
      <c r="I80" s="135">
        <f t="shared" si="13"/>
        <v>51.018000000000001</v>
      </c>
      <c r="J80" s="135">
        <f t="shared" si="13"/>
        <v>4.2706999999999997</v>
      </c>
      <c r="K80" s="135">
        <f t="shared" si="13"/>
        <v>13.300699999999999</v>
      </c>
      <c r="L80" s="135">
        <f t="shared" si="13"/>
        <v>0.21329999999999999</v>
      </c>
      <c r="M80" s="135">
        <f t="shared" si="13"/>
        <v>3.4750000000000003E-2</v>
      </c>
      <c r="N80" s="135">
        <f t="shared" si="13"/>
        <v>2.1499999999999998E-2</v>
      </c>
      <c r="O80" s="135">
        <f t="shared" si="13"/>
        <v>98.14439999999999</v>
      </c>
      <c r="U80" s="164" t="s">
        <v>811</v>
      </c>
      <c r="V80" s="164">
        <v>50</v>
      </c>
      <c r="W80" s="164" t="s">
        <v>453</v>
      </c>
      <c r="X80" s="164">
        <v>18.378</v>
      </c>
      <c r="Y80" s="164">
        <v>8.35</v>
      </c>
      <c r="Z80" s="164">
        <v>0.53</v>
      </c>
      <c r="AA80" s="164">
        <v>1.68</v>
      </c>
      <c r="AB80" s="164">
        <v>0.69</v>
      </c>
      <c r="AC80" s="164">
        <v>2.92</v>
      </c>
      <c r="AD80" s="164">
        <v>0.14000000000000001</v>
      </c>
      <c r="AE80" s="164">
        <v>8520</v>
      </c>
      <c r="AF80" s="164">
        <v>360</v>
      </c>
      <c r="AG80" s="164">
        <v>29.3</v>
      </c>
      <c r="AH80" s="164">
        <v>1.2</v>
      </c>
      <c r="AI80" s="164">
        <v>27020</v>
      </c>
      <c r="AJ80" s="164">
        <v>650</v>
      </c>
      <c r="AK80" s="164">
        <v>481</v>
      </c>
      <c r="AL80" s="164">
        <v>17</v>
      </c>
      <c r="AM80" s="164">
        <v>18.899999999999999</v>
      </c>
      <c r="AN80" s="164">
        <v>2.1</v>
      </c>
      <c r="AO80" s="164">
        <v>1517</v>
      </c>
      <c r="AP80" s="164">
        <v>54</v>
      </c>
      <c r="AQ80" s="180">
        <v>128400</v>
      </c>
      <c r="AR80" s="180">
        <v>5000</v>
      </c>
      <c r="AS80" s="164">
        <v>42.1</v>
      </c>
      <c r="AT80" s="164">
        <v>1.8</v>
      </c>
      <c r="AU80" s="164">
        <v>50.2</v>
      </c>
      <c r="AV80" s="164">
        <v>2.7</v>
      </c>
      <c r="AW80" s="164">
        <v>150.4</v>
      </c>
      <c r="AX80" s="164">
        <v>7.8</v>
      </c>
      <c r="AY80" s="164">
        <v>194</v>
      </c>
      <c r="AZ80" s="164">
        <v>14</v>
      </c>
      <c r="BA80" s="164">
        <v>26.6</v>
      </c>
      <c r="BB80" s="164">
        <v>1.5</v>
      </c>
      <c r="BC80" s="164">
        <v>1.74</v>
      </c>
      <c r="BD80" s="164">
        <v>0.35</v>
      </c>
      <c r="BE80" s="164">
        <v>19.5</v>
      </c>
      <c r="BF80" s="164">
        <v>1.1000000000000001</v>
      </c>
      <c r="BG80" s="164">
        <v>399</v>
      </c>
      <c r="BH80" s="164">
        <v>18</v>
      </c>
      <c r="BI80" s="164">
        <v>47.4</v>
      </c>
      <c r="BJ80" s="164">
        <v>2.1</v>
      </c>
      <c r="BK80" s="164">
        <v>324</v>
      </c>
      <c r="BL80" s="164">
        <v>15</v>
      </c>
      <c r="BM80" s="164">
        <v>31.5</v>
      </c>
      <c r="BN80" s="164">
        <v>1.2</v>
      </c>
      <c r="BO80" s="164">
        <v>1.62</v>
      </c>
      <c r="BP80" s="164">
        <v>0.31</v>
      </c>
      <c r="BQ80" s="164">
        <v>0.12</v>
      </c>
      <c r="BR80" s="164">
        <v>0.11</v>
      </c>
      <c r="BS80" s="164">
        <v>0.16900000000000001</v>
      </c>
      <c r="BT80" s="164">
        <v>3.6999999999999998E-2</v>
      </c>
      <c r="BU80" s="164">
        <v>2.93</v>
      </c>
      <c r="BV80" s="164">
        <v>0.28999999999999998</v>
      </c>
      <c r="BW80" s="164">
        <v>4.5999999999999999E-2</v>
      </c>
      <c r="BX80" s="164">
        <v>2.4E-2</v>
      </c>
      <c r="BY80" s="164">
        <v>0.187</v>
      </c>
      <c r="BZ80" s="164">
        <v>2.8000000000000001E-2</v>
      </c>
      <c r="CA80" s="164">
        <v>228.8</v>
      </c>
      <c r="CB80" s="164">
        <v>9.8000000000000007</v>
      </c>
      <c r="CC80" s="164">
        <v>27.8</v>
      </c>
      <c r="CD80" s="164">
        <v>1.2</v>
      </c>
      <c r="CE80" s="164">
        <v>69.599999999999994</v>
      </c>
      <c r="CF80" s="164">
        <v>2.9</v>
      </c>
      <c r="CG80" s="164">
        <v>9.3699999999999992</v>
      </c>
      <c r="CH80" s="164">
        <v>0.45</v>
      </c>
      <c r="CI80" s="164">
        <v>40.799999999999997</v>
      </c>
      <c r="CJ80" s="164">
        <v>1.3</v>
      </c>
      <c r="CK80" s="164">
        <v>10.59</v>
      </c>
      <c r="CL80" s="164">
        <v>0.72</v>
      </c>
      <c r="CM80" s="164">
        <v>3.71</v>
      </c>
      <c r="CN80" s="164">
        <v>0.24</v>
      </c>
      <c r="CO80" s="164">
        <v>10.72</v>
      </c>
      <c r="CP80" s="164">
        <v>0.69</v>
      </c>
      <c r="CQ80" s="164">
        <v>1.504</v>
      </c>
      <c r="CR80" s="164">
        <v>9.1999999999999998E-2</v>
      </c>
      <c r="CS80" s="164">
        <v>9.52</v>
      </c>
      <c r="CT80" s="164">
        <v>0.45</v>
      </c>
      <c r="CU80" s="164">
        <v>1.91</v>
      </c>
      <c r="CV80" s="164">
        <v>0.11</v>
      </c>
      <c r="CW80" s="164">
        <v>4.3499999999999996</v>
      </c>
      <c r="CX80" s="164">
        <v>0.31</v>
      </c>
      <c r="CY80" s="164">
        <v>0.58499999999999996</v>
      </c>
      <c r="CZ80" s="164">
        <v>0.06</v>
      </c>
      <c r="DA80" s="164">
        <v>4.12</v>
      </c>
      <c r="DB80" s="164">
        <v>0.28000000000000003</v>
      </c>
      <c r="DC80" s="164">
        <v>0.502</v>
      </c>
      <c r="DD80" s="164">
        <v>5.6000000000000001E-2</v>
      </c>
      <c r="DE80" s="164">
        <v>8.09</v>
      </c>
      <c r="DF80" s="164">
        <v>0.48</v>
      </c>
      <c r="DG80" s="164">
        <v>1.84</v>
      </c>
      <c r="DH80" s="164">
        <v>0.13</v>
      </c>
      <c r="DI80" s="164">
        <v>0.35</v>
      </c>
      <c r="DJ80" s="164">
        <v>6.6000000000000003E-2</v>
      </c>
      <c r="DK80" s="164">
        <v>0.05</v>
      </c>
      <c r="DL80" s="164">
        <v>1.4999999999999999E-2</v>
      </c>
      <c r="DM80" s="164">
        <v>1.97</v>
      </c>
      <c r="DN80" s="164">
        <v>0.11</v>
      </c>
      <c r="DQ80" s="164">
        <v>2.1</v>
      </c>
      <c r="DR80" s="164">
        <v>0.18</v>
      </c>
      <c r="DS80" s="164">
        <v>0.76</v>
      </c>
      <c r="DT80" s="164">
        <v>8.4000000000000005E-2</v>
      </c>
    </row>
    <row r="81" spans="1:124" x14ac:dyDescent="0.35">
      <c r="A81" s="173" t="s">
        <v>568</v>
      </c>
      <c r="C81" s="135">
        <v>3.0451000000000001</v>
      </c>
      <c r="D81" s="135">
        <v>12.296900000000001</v>
      </c>
      <c r="E81" s="135">
        <v>0.47099999999999997</v>
      </c>
      <c r="F81" s="135">
        <v>8.3767999999999994</v>
      </c>
      <c r="G81" s="135">
        <v>0.96609999999999996</v>
      </c>
      <c r="H81" s="135">
        <v>4.1448</v>
      </c>
      <c r="I81" s="174">
        <v>50.578600000000002</v>
      </c>
      <c r="J81" s="135">
        <v>4.3319000000000001</v>
      </c>
      <c r="K81" s="135">
        <v>13.3126</v>
      </c>
      <c r="L81" s="135">
        <v>0.19889999999999999</v>
      </c>
      <c r="M81" s="135">
        <v>4.2200000000000001E-2</v>
      </c>
      <c r="N81" s="135">
        <v>2.2200000000000001E-2</v>
      </c>
      <c r="O81" s="135">
        <v>97.787000000000006</v>
      </c>
    </row>
    <row r="82" spans="1:124" x14ac:dyDescent="0.35">
      <c r="A82" s="173" t="s">
        <v>568</v>
      </c>
      <c r="C82" s="135">
        <v>2.9731000000000001</v>
      </c>
      <c r="D82" s="135">
        <v>12.380699999999999</v>
      </c>
      <c r="E82" s="135">
        <v>0.52049999999999996</v>
      </c>
      <c r="F82" s="135">
        <v>8.4414999999999996</v>
      </c>
      <c r="G82" s="135">
        <v>0.94610000000000005</v>
      </c>
      <c r="H82" s="135">
        <v>4.1601999999999997</v>
      </c>
      <c r="I82" s="174">
        <v>50.933300000000003</v>
      </c>
      <c r="J82" s="135">
        <v>4.2413999999999996</v>
      </c>
      <c r="K82" s="135">
        <v>13.631</v>
      </c>
      <c r="L82" s="135">
        <v>0.1857</v>
      </c>
      <c r="M82" s="135">
        <v>4.24E-2</v>
      </c>
      <c r="N82" s="135">
        <v>2.1000000000000001E-2</v>
      </c>
      <c r="O82" s="135">
        <v>98.477000000000004</v>
      </c>
    </row>
    <row r="83" spans="1:124" x14ac:dyDescent="0.35">
      <c r="A83" s="173" t="s">
        <v>568</v>
      </c>
      <c r="C83" s="135">
        <f t="shared" ref="C83:O83" si="14">AVERAGE(C81:C82)</f>
        <v>3.0091000000000001</v>
      </c>
      <c r="D83" s="135">
        <f t="shared" si="14"/>
        <v>12.338799999999999</v>
      </c>
      <c r="E83" s="135">
        <f t="shared" si="14"/>
        <v>0.49574999999999997</v>
      </c>
      <c r="F83" s="135">
        <f t="shared" si="14"/>
        <v>8.4091500000000003</v>
      </c>
      <c r="G83" s="135">
        <f t="shared" si="14"/>
        <v>0.95609999999999995</v>
      </c>
      <c r="H83" s="135">
        <f t="shared" si="14"/>
        <v>4.1524999999999999</v>
      </c>
      <c r="I83" s="135">
        <f t="shared" si="14"/>
        <v>50.755949999999999</v>
      </c>
      <c r="J83" s="135">
        <f t="shared" si="14"/>
        <v>4.2866499999999998</v>
      </c>
      <c r="K83" s="135">
        <f t="shared" si="14"/>
        <v>13.4718</v>
      </c>
      <c r="L83" s="135">
        <f t="shared" si="14"/>
        <v>0.1923</v>
      </c>
      <c r="M83" s="135">
        <f t="shared" si="14"/>
        <v>4.2300000000000004E-2</v>
      </c>
      <c r="N83" s="135">
        <f t="shared" si="14"/>
        <v>2.1600000000000001E-2</v>
      </c>
      <c r="O83" s="135">
        <f t="shared" si="14"/>
        <v>98.132000000000005</v>
      </c>
      <c r="U83" s="164" t="s">
        <v>811</v>
      </c>
      <c r="V83" s="164">
        <v>50</v>
      </c>
      <c r="W83" s="164" t="s">
        <v>453</v>
      </c>
      <c r="X83" s="164">
        <v>21.042000000000002</v>
      </c>
      <c r="Y83" s="164">
        <v>7.6</v>
      </c>
      <c r="Z83" s="164">
        <v>0.55000000000000004</v>
      </c>
      <c r="AA83" s="164">
        <v>1.7</v>
      </c>
      <c r="AB83" s="164">
        <v>0.52</v>
      </c>
      <c r="AC83" s="164">
        <v>3.01</v>
      </c>
      <c r="AD83" s="164">
        <v>0.16</v>
      </c>
      <c r="AE83" s="164">
        <v>7450</v>
      </c>
      <c r="AF83" s="164">
        <v>330</v>
      </c>
      <c r="AG83" s="164">
        <v>29.4</v>
      </c>
      <c r="AH83" s="164">
        <v>1.4</v>
      </c>
      <c r="AI83" s="180">
        <v>24700</v>
      </c>
      <c r="AJ83" s="180">
        <v>1100</v>
      </c>
      <c r="AK83" s="164">
        <v>401</v>
      </c>
      <c r="AL83" s="164">
        <v>17</v>
      </c>
      <c r="AM83" s="164">
        <v>16.899999999999999</v>
      </c>
      <c r="AN83" s="164">
        <v>1.5</v>
      </c>
      <c r="AO83" s="164">
        <v>1405</v>
      </c>
      <c r="AP83" s="164">
        <v>80</v>
      </c>
      <c r="AQ83" s="180">
        <v>123400</v>
      </c>
      <c r="AR83" s="180">
        <v>7600</v>
      </c>
      <c r="AS83" s="164">
        <v>43.3</v>
      </c>
      <c r="AT83" s="164">
        <v>2.4</v>
      </c>
      <c r="AU83" s="164">
        <v>50.9</v>
      </c>
      <c r="AV83" s="164">
        <v>3.9</v>
      </c>
      <c r="AW83" s="164">
        <v>121.6</v>
      </c>
      <c r="AX83" s="164">
        <v>5.4</v>
      </c>
      <c r="AY83" s="164">
        <v>152.69999999999999</v>
      </c>
      <c r="AZ83" s="164">
        <v>7.8</v>
      </c>
      <c r="BA83" s="164">
        <v>22.8</v>
      </c>
      <c r="BB83" s="164">
        <v>1.1000000000000001</v>
      </c>
      <c r="BC83" s="164">
        <v>1.35</v>
      </c>
      <c r="BD83" s="164">
        <v>0.28999999999999998</v>
      </c>
      <c r="BE83" s="164">
        <v>18.43</v>
      </c>
      <c r="BF83" s="164">
        <v>0.8</v>
      </c>
      <c r="BG83" s="164">
        <v>383</v>
      </c>
      <c r="BH83" s="164">
        <v>15</v>
      </c>
      <c r="BI83" s="164">
        <v>41.1</v>
      </c>
      <c r="BJ83" s="164">
        <v>1.5</v>
      </c>
      <c r="BK83" s="164">
        <v>267.60000000000002</v>
      </c>
      <c r="BL83" s="164">
        <v>9.9</v>
      </c>
      <c r="BM83" s="164">
        <v>26</v>
      </c>
      <c r="BN83" s="164">
        <v>1.1000000000000001</v>
      </c>
      <c r="BO83" s="164">
        <v>1.61</v>
      </c>
      <c r="BP83" s="164">
        <v>0.23</v>
      </c>
      <c r="BQ83" s="164">
        <v>0.106</v>
      </c>
      <c r="BR83" s="164">
        <v>6.9000000000000006E-2</v>
      </c>
      <c r="BS83" s="164">
        <v>0.13</v>
      </c>
      <c r="BT83" s="164">
        <v>2.1999999999999999E-2</v>
      </c>
      <c r="BU83" s="164">
        <v>2.68</v>
      </c>
      <c r="BV83" s="164">
        <v>0.26</v>
      </c>
      <c r="BW83" s="164">
        <v>7.0000000000000007E-2</v>
      </c>
      <c r="BX83" s="164">
        <v>2.7E-2</v>
      </c>
      <c r="BY83" s="164">
        <v>0.17599999999999999</v>
      </c>
      <c r="BZ83" s="164">
        <v>1.9E-2</v>
      </c>
      <c r="CA83" s="164">
        <v>219</v>
      </c>
      <c r="CB83" s="164">
        <v>12</v>
      </c>
      <c r="CC83" s="164">
        <v>25.5</v>
      </c>
      <c r="CD83" s="164">
        <v>1.1000000000000001</v>
      </c>
      <c r="CE83" s="164">
        <v>58.5</v>
      </c>
      <c r="CF83" s="164">
        <v>2.4</v>
      </c>
      <c r="CG83" s="164">
        <v>7.89</v>
      </c>
      <c r="CH83" s="164">
        <v>0.44</v>
      </c>
      <c r="CI83" s="164">
        <v>39.700000000000003</v>
      </c>
      <c r="CJ83" s="164">
        <v>2</v>
      </c>
      <c r="CK83" s="164">
        <v>10.5</v>
      </c>
      <c r="CL83" s="164">
        <v>0.61</v>
      </c>
      <c r="CM83" s="164">
        <v>2.99</v>
      </c>
      <c r="CN83" s="164">
        <v>0.18</v>
      </c>
      <c r="CO83" s="164">
        <v>9.1999999999999993</v>
      </c>
      <c r="CP83" s="164">
        <v>0.77</v>
      </c>
      <c r="CQ83" s="164">
        <v>1.47</v>
      </c>
      <c r="CR83" s="164">
        <v>0.1</v>
      </c>
      <c r="CS83" s="164">
        <v>9.08</v>
      </c>
      <c r="CT83" s="164">
        <v>0.56000000000000005</v>
      </c>
      <c r="CU83" s="164">
        <v>1.4259999999999999</v>
      </c>
      <c r="CV83" s="164">
        <v>9.1999999999999998E-2</v>
      </c>
      <c r="CW83" s="164">
        <v>3.85</v>
      </c>
      <c r="CX83" s="164">
        <v>0.31</v>
      </c>
      <c r="CY83" s="164">
        <v>0.55700000000000005</v>
      </c>
      <c r="CZ83" s="164">
        <v>4.7E-2</v>
      </c>
      <c r="DA83" s="164">
        <v>3.61</v>
      </c>
      <c r="DB83" s="164">
        <v>0.32</v>
      </c>
      <c r="DC83" s="164">
        <v>0.45100000000000001</v>
      </c>
      <c r="DD83" s="164">
        <v>5.0999999999999997E-2</v>
      </c>
      <c r="DE83" s="164">
        <v>6.99</v>
      </c>
      <c r="DF83" s="164">
        <v>0.51</v>
      </c>
      <c r="DG83" s="164">
        <v>1.82</v>
      </c>
      <c r="DH83" s="164">
        <v>0.11</v>
      </c>
      <c r="DI83" s="164">
        <v>0.39700000000000002</v>
      </c>
      <c r="DJ83" s="164">
        <v>6.8000000000000005E-2</v>
      </c>
      <c r="DK83" s="164">
        <v>4.2999999999999997E-2</v>
      </c>
      <c r="DL83" s="164">
        <v>1.4E-2</v>
      </c>
      <c r="DM83" s="164">
        <v>1.79</v>
      </c>
      <c r="DN83" s="164">
        <v>0.15</v>
      </c>
      <c r="DO83" s="164">
        <v>1.3599999999999999E-2</v>
      </c>
      <c r="DP83" s="164">
        <v>7.4000000000000003E-3</v>
      </c>
      <c r="DQ83" s="164">
        <v>2.02</v>
      </c>
      <c r="DR83" s="164">
        <v>0.13</v>
      </c>
      <c r="DS83" s="164">
        <v>0.59499999999999997</v>
      </c>
      <c r="DT83" s="164">
        <v>5.7000000000000002E-2</v>
      </c>
    </row>
    <row r="84" spans="1:124" x14ac:dyDescent="0.35">
      <c r="A84" s="173" t="s">
        <v>568</v>
      </c>
      <c r="C84" s="135">
        <v>3.0501</v>
      </c>
      <c r="D84" s="135">
        <v>12.0909</v>
      </c>
      <c r="E84" s="135">
        <v>0.50980000000000003</v>
      </c>
      <c r="F84" s="135">
        <v>8.3109000000000002</v>
      </c>
      <c r="G84" s="135">
        <v>1.0245</v>
      </c>
      <c r="H84" s="135">
        <v>4.2723000000000004</v>
      </c>
      <c r="I84" s="174">
        <v>50.230699999999999</v>
      </c>
      <c r="J84" s="135">
        <v>4.2617000000000003</v>
      </c>
      <c r="K84" s="135">
        <v>13.257199999999999</v>
      </c>
      <c r="L84" s="135">
        <v>0.11840000000000001</v>
      </c>
      <c r="M84" s="135">
        <v>4.0500000000000001E-2</v>
      </c>
      <c r="N84" s="135">
        <v>1.9199999999999998E-2</v>
      </c>
      <c r="O84" s="135">
        <v>97.186199999999999</v>
      </c>
    </row>
    <row r="85" spans="1:124" x14ac:dyDescent="0.35">
      <c r="A85" s="173" t="s">
        <v>568</v>
      </c>
      <c r="C85" s="135">
        <v>2.8176999999999999</v>
      </c>
      <c r="D85" s="135">
        <v>12.029199999999999</v>
      </c>
      <c r="E85" s="135">
        <v>0.46360000000000001</v>
      </c>
      <c r="F85" s="135">
        <v>8.2683</v>
      </c>
      <c r="G85" s="135">
        <v>1.0165</v>
      </c>
      <c r="H85" s="135">
        <v>4.2582000000000004</v>
      </c>
      <c r="I85" s="174">
        <v>50.867800000000003</v>
      </c>
      <c r="J85" s="135">
        <v>4.2827999999999999</v>
      </c>
      <c r="K85" s="135">
        <v>13.632199999999999</v>
      </c>
      <c r="L85" s="135">
        <v>0.16109999999999999</v>
      </c>
      <c r="M85" s="135">
        <v>3.5400000000000001E-2</v>
      </c>
      <c r="N85" s="135">
        <v>2.29E-2</v>
      </c>
      <c r="O85" s="135">
        <v>97.855599999999995</v>
      </c>
    </row>
    <row r="86" spans="1:124" x14ac:dyDescent="0.35">
      <c r="A86" s="173" t="s">
        <v>568</v>
      </c>
      <c r="C86" s="135">
        <f t="shared" ref="C86:O86" si="15">AVERAGE(C84:C85)</f>
        <v>2.9339</v>
      </c>
      <c r="D86" s="135">
        <f t="shared" si="15"/>
        <v>12.06005</v>
      </c>
      <c r="E86" s="135">
        <f t="shared" si="15"/>
        <v>0.48670000000000002</v>
      </c>
      <c r="F86" s="135">
        <f t="shared" si="15"/>
        <v>8.2896000000000001</v>
      </c>
      <c r="G86" s="135">
        <f t="shared" si="15"/>
        <v>1.0205</v>
      </c>
      <c r="H86" s="135">
        <f t="shared" si="15"/>
        <v>4.26525</v>
      </c>
      <c r="I86" s="135">
        <f t="shared" si="15"/>
        <v>50.549250000000001</v>
      </c>
      <c r="J86" s="135">
        <f t="shared" si="15"/>
        <v>4.2722499999999997</v>
      </c>
      <c r="K86" s="135">
        <f t="shared" si="15"/>
        <v>13.444699999999999</v>
      </c>
      <c r="L86" s="135">
        <f t="shared" si="15"/>
        <v>0.13974999999999999</v>
      </c>
      <c r="M86" s="135">
        <f t="shared" si="15"/>
        <v>3.7949999999999998E-2</v>
      </c>
      <c r="N86" s="135">
        <f t="shared" si="15"/>
        <v>2.1049999999999999E-2</v>
      </c>
      <c r="O86" s="135">
        <f t="shared" si="15"/>
        <v>97.520899999999997</v>
      </c>
      <c r="U86" s="164" t="s">
        <v>811</v>
      </c>
      <c r="V86" s="164">
        <v>50</v>
      </c>
      <c r="W86" s="164" t="s">
        <v>453</v>
      </c>
      <c r="X86" s="164">
        <v>21.218</v>
      </c>
      <c r="Y86" s="164">
        <v>7.65</v>
      </c>
      <c r="Z86" s="164">
        <v>0.44</v>
      </c>
      <c r="AA86" s="164">
        <v>1.61</v>
      </c>
      <c r="AB86" s="164">
        <v>0.54</v>
      </c>
      <c r="AC86" s="164">
        <v>2.7970000000000002</v>
      </c>
      <c r="AD86" s="164">
        <v>9.5000000000000001E-2</v>
      </c>
      <c r="AE86" s="164">
        <v>7960</v>
      </c>
      <c r="AF86" s="164">
        <v>220</v>
      </c>
      <c r="AG86" s="164">
        <v>28.21</v>
      </c>
      <c r="AH86" s="164">
        <v>0.9</v>
      </c>
      <c r="AI86" s="164">
        <v>24400</v>
      </c>
      <c r="AJ86" s="164">
        <v>740</v>
      </c>
      <c r="AK86" s="164">
        <v>410</v>
      </c>
      <c r="AL86" s="164">
        <v>12</v>
      </c>
      <c r="AM86" s="164">
        <v>17.2</v>
      </c>
      <c r="AN86" s="164">
        <v>1.7</v>
      </c>
      <c r="AO86" s="164">
        <v>1458</v>
      </c>
      <c r="AP86" s="164">
        <v>55</v>
      </c>
      <c r="AQ86" s="180">
        <v>125900</v>
      </c>
      <c r="AR86" s="180">
        <v>4700</v>
      </c>
      <c r="AS86" s="164">
        <v>41.6</v>
      </c>
      <c r="AT86" s="164">
        <v>1.7</v>
      </c>
      <c r="AU86" s="164">
        <v>47.6</v>
      </c>
      <c r="AV86" s="164">
        <v>2.9</v>
      </c>
      <c r="AW86" s="164">
        <v>127.2</v>
      </c>
      <c r="AX86" s="164">
        <v>4.5999999999999996</v>
      </c>
      <c r="AY86" s="164">
        <v>161.4</v>
      </c>
      <c r="AZ86" s="164">
        <v>7.6</v>
      </c>
      <c r="BA86" s="164">
        <v>23.8</v>
      </c>
      <c r="BB86" s="164">
        <v>1.3</v>
      </c>
      <c r="BC86" s="164">
        <v>1.57</v>
      </c>
      <c r="BD86" s="164">
        <v>0.28999999999999998</v>
      </c>
      <c r="BE86" s="164">
        <v>18.440000000000001</v>
      </c>
      <c r="BF86" s="164">
        <v>0.81</v>
      </c>
      <c r="BG86" s="164">
        <v>370</v>
      </c>
      <c r="BH86" s="164">
        <v>9.8000000000000007</v>
      </c>
      <c r="BI86" s="164">
        <v>40.6</v>
      </c>
      <c r="BJ86" s="164">
        <v>1.3</v>
      </c>
      <c r="BK86" s="164">
        <v>280.8</v>
      </c>
      <c r="BL86" s="164">
        <v>7</v>
      </c>
      <c r="BM86" s="164">
        <v>28.34</v>
      </c>
      <c r="BN86" s="164">
        <v>0.78</v>
      </c>
      <c r="BO86" s="164">
        <v>1.53</v>
      </c>
      <c r="BP86" s="164">
        <v>0.24</v>
      </c>
      <c r="BS86" s="164">
        <v>0.11799999999999999</v>
      </c>
      <c r="BT86" s="164">
        <v>2.3E-2</v>
      </c>
      <c r="BU86" s="164">
        <v>2.66</v>
      </c>
      <c r="BV86" s="164">
        <v>0.25</v>
      </c>
      <c r="BW86" s="164">
        <v>5.8999999999999997E-2</v>
      </c>
      <c r="BX86" s="164">
        <v>0.03</v>
      </c>
      <c r="BY86" s="164">
        <v>0.16800000000000001</v>
      </c>
      <c r="BZ86" s="164">
        <v>1.9E-2</v>
      </c>
      <c r="CA86" s="164">
        <v>221.4</v>
      </c>
      <c r="CB86" s="164">
        <v>9.6999999999999993</v>
      </c>
      <c r="CC86" s="164">
        <v>25.7</v>
      </c>
      <c r="CD86" s="164">
        <v>1</v>
      </c>
      <c r="CE86" s="164">
        <v>59.7</v>
      </c>
      <c r="CF86" s="164">
        <v>2.2000000000000002</v>
      </c>
      <c r="CG86" s="164">
        <v>8.49</v>
      </c>
      <c r="CH86" s="164">
        <v>0.34</v>
      </c>
      <c r="CI86" s="164">
        <v>38.9</v>
      </c>
      <c r="CJ86" s="164">
        <v>1.2</v>
      </c>
      <c r="CK86" s="164">
        <v>10.48</v>
      </c>
      <c r="CL86" s="164">
        <v>0.57999999999999996</v>
      </c>
      <c r="CM86" s="164">
        <v>3.12</v>
      </c>
      <c r="CN86" s="164">
        <v>0.15</v>
      </c>
      <c r="CO86" s="164">
        <v>10.25</v>
      </c>
      <c r="CP86" s="164">
        <v>0.6</v>
      </c>
      <c r="CQ86" s="164">
        <v>1.5529999999999999</v>
      </c>
      <c r="CR86" s="164">
        <v>8.7999999999999995E-2</v>
      </c>
      <c r="CS86" s="164">
        <v>8.84</v>
      </c>
      <c r="CT86" s="164">
        <v>0.59</v>
      </c>
      <c r="CU86" s="164">
        <v>1.536</v>
      </c>
      <c r="CV86" s="164">
        <v>7.6999999999999999E-2</v>
      </c>
      <c r="CW86" s="164">
        <v>4.1500000000000004</v>
      </c>
      <c r="CX86" s="164">
        <v>0.22</v>
      </c>
      <c r="CY86" s="164">
        <v>0.50600000000000001</v>
      </c>
      <c r="CZ86" s="164">
        <v>0.04</v>
      </c>
      <c r="DA86" s="164">
        <v>3.5</v>
      </c>
      <c r="DB86" s="164">
        <v>0.39</v>
      </c>
      <c r="DC86" s="164">
        <v>0.42699999999999999</v>
      </c>
      <c r="DD86" s="164">
        <v>5.3999999999999999E-2</v>
      </c>
      <c r="DE86" s="164">
        <v>7.81</v>
      </c>
      <c r="DF86" s="164">
        <v>0.54</v>
      </c>
      <c r="DG86" s="164">
        <v>1.84</v>
      </c>
      <c r="DH86" s="164">
        <v>0.11</v>
      </c>
      <c r="DI86" s="164">
        <v>0.34799999999999998</v>
      </c>
      <c r="DJ86" s="164">
        <v>7.0999999999999994E-2</v>
      </c>
      <c r="DK86" s="164">
        <v>4.3999999999999997E-2</v>
      </c>
      <c r="DL86" s="164">
        <v>1.4999999999999999E-2</v>
      </c>
      <c r="DM86" s="164">
        <v>1.89</v>
      </c>
      <c r="DN86" s="164">
        <v>0.15</v>
      </c>
      <c r="DO86" s="164">
        <v>1.84E-2</v>
      </c>
      <c r="DP86" s="164">
        <v>9.1000000000000004E-3</v>
      </c>
      <c r="DQ86" s="164">
        <v>2.0099999999999998</v>
      </c>
      <c r="DR86" s="164">
        <v>0.14000000000000001</v>
      </c>
      <c r="DS86" s="164">
        <v>0.63700000000000001</v>
      </c>
      <c r="DT86" s="164">
        <v>6.6000000000000003E-2</v>
      </c>
    </row>
    <row r="87" spans="1:124" x14ac:dyDescent="0.35">
      <c r="A87" s="173" t="s">
        <v>462</v>
      </c>
      <c r="C87" s="135">
        <v>2.4618000000000002</v>
      </c>
      <c r="D87" s="135">
        <v>12.895300000000001</v>
      </c>
      <c r="E87" s="135">
        <v>0.28749999999999998</v>
      </c>
      <c r="F87" s="135">
        <v>10.2012</v>
      </c>
      <c r="G87" s="135">
        <v>0.57779999999999998</v>
      </c>
      <c r="H87" s="135">
        <v>2.8740999999999999</v>
      </c>
      <c r="I87" s="174">
        <v>50.134599999999999</v>
      </c>
      <c r="J87" s="135">
        <v>5.8681999999999999</v>
      </c>
      <c r="K87" s="135">
        <v>11.8696</v>
      </c>
      <c r="L87" s="135">
        <v>0.18140000000000001</v>
      </c>
      <c r="M87" s="135">
        <v>2.92E-2</v>
      </c>
      <c r="N87" s="135">
        <v>1.32E-2</v>
      </c>
      <c r="O87" s="135">
        <v>97.393900000000002</v>
      </c>
    </row>
    <row r="88" spans="1:124" x14ac:dyDescent="0.35">
      <c r="A88" s="173" t="s">
        <v>462</v>
      </c>
      <c r="C88" s="135">
        <v>2.6206</v>
      </c>
      <c r="D88" s="135">
        <v>12.9818</v>
      </c>
      <c r="E88" s="135">
        <v>0.27589999999999998</v>
      </c>
      <c r="F88" s="135">
        <v>10.1806</v>
      </c>
      <c r="G88" s="135">
        <v>0.52059999999999995</v>
      </c>
      <c r="H88" s="135">
        <v>2.8765000000000001</v>
      </c>
      <c r="I88" s="174">
        <v>50.523299999999999</v>
      </c>
      <c r="J88" s="135">
        <v>5.8673000000000002</v>
      </c>
      <c r="K88" s="135">
        <v>11.3536</v>
      </c>
      <c r="L88" s="135">
        <v>0.1454</v>
      </c>
      <c r="M88" s="135">
        <v>2.35E-2</v>
      </c>
      <c r="N88" s="135">
        <v>8.8999999999999999E-3</v>
      </c>
      <c r="O88" s="135">
        <v>97.378100000000003</v>
      </c>
    </row>
    <row r="89" spans="1:124" x14ac:dyDescent="0.35">
      <c r="A89" s="173" t="s">
        <v>462</v>
      </c>
      <c r="C89" s="135">
        <v>2.1722000000000001</v>
      </c>
      <c r="D89" s="135">
        <v>13.329000000000001</v>
      </c>
      <c r="E89" s="135">
        <v>0.26929999999999998</v>
      </c>
      <c r="F89" s="135">
        <v>10.040800000000001</v>
      </c>
      <c r="G89" s="135">
        <v>0.55649999999999999</v>
      </c>
      <c r="H89" s="135">
        <v>2.9055</v>
      </c>
      <c r="I89" s="174">
        <v>51.584000000000003</v>
      </c>
      <c r="J89" s="135">
        <v>5.8449999999999998</v>
      </c>
      <c r="K89" s="135">
        <v>11.5014</v>
      </c>
      <c r="L89" s="135">
        <v>0.2286</v>
      </c>
      <c r="M89" s="135">
        <v>5.5300000000000002E-2</v>
      </c>
      <c r="N89" s="135">
        <v>1.04E-2</v>
      </c>
      <c r="O89" s="135">
        <v>98.497799999999998</v>
      </c>
      <c r="U89" s="164" t="s">
        <v>811</v>
      </c>
      <c r="V89" s="164">
        <v>50</v>
      </c>
      <c r="W89" s="164" t="s">
        <v>453</v>
      </c>
      <c r="X89" s="164">
        <v>23.094999999999999</v>
      </c>
      <c r="Y89" s="164">
        <v>5.2</v>
      </c>
      <c r="Z89" s="164">
        <v>0.3</v>
      </c>
      <c r="AA89" s="164">
        <v>1.03</v>
      </c>
      <c r="AB89" s="164">
        <v>0.47</v>
      </c>
      <c r="AC89" s="164">
        <v>2.29</v>
      </c>
      <c r="AD89" s="164">
        <v>0.12</v>
      </c>
      <c r="AE89" s="164">
        <v>4490</v>
      </c>
      <c r="AF89" s="164">
        <v>140</v>
      </c>
      <c r="AG89" s="164">
        <v>30.73</v>
      </c>
      <c r="AH89" s="164">
        <v>0.84</v>
      </c>
      <c r="AI89" s="164">
        <v>17540</v>
      </c>
      <c r="AJ89" s="164">
        <v>470</v>
      </c>
      <c r="AK89" s="164">
        <v>356</v>
      </c>
      <c r="AL89" s="164">
        <v>17</v>
      </c>
      <c r="AM89" s="164">
        <v>161.4</v>
      </c>
      <c r="AN89" s="164">
        <v>8.3000000000000007</v>
      </c>
      <c r="AO89" s="164">
        <v>1395</v>
      </c>
      <c r="AP89" s="164">
        <v>57</v>
      </c>
      <c r="AQ89" s="180">
        <v>108800</v>
      </c>
      <c r="AR89" s="180">
        <v>3500</v>
      </c>
      <c r="AS89" s="164">
        <v>43.5</v>
      </c>
      <c r="AT89" s="164">
        <v>1.6</v>
      </c>
      <c r="AU89" s="164">
        <v>76.2</v>
      </c>
      <c r="AV89" s="164">
        <v>4</v>
      </c>
      <c r="AW89" s="164">
        <v>135.9</v>
      </c>
      <c r="AX89" s="164">
        <v>5.7</v>
      </c>
      <c r="AY89" s="164">
        <v>138.1</v>
      </c>
      <c r="AZ89" s="164">
        <v>6.9</v>
      </c>
      <c r="BA89" s="164">
        <v>22.3</v>
      </c>
      <c r="BB89" s="164">
        <v>0.97</v>
      </c>
      <c r="BC89" s="164">
        <v>1.72</v>
      </c>
      <c r="BD89" s="164">
        <v>0.31</v>
      </c>
      <c r="BE89" s="164">
        <v>9.68</v>
      </c>
      <c r="BF89" s="164">
        <v>0.41</v>
      </c>
      <c r="BG89" s="164">
        <v>343</v>
      </c>
      <c r="BH89" s="164">
        <v>14</v>
      </c>
      <c r="BI89" s="164">
        <v>27.9</v>
      </c>
      <c r="BJ89" s="164">
        <v>1.1000000000000001</v>
      </c>
      <c r="BK89" s="164">
        <v>166</v>
      </c>
      <c r="BL89" s="164">
        <v>6.1</v>
      </c>
      <c r="BM89" s="164">
        <v>15.54</v>
      </c>
      <c r="BN89" s="164">
        <v>0.76</v>
      </c>
      <c r="BO89" s="164">
        <v>0.88</v>
      </c>
      <c r="BP89" s="164">
        <v>0.14000000000000001</v>
      </c>
      <c r="BQ89" s="164">
        <v>0.16</v>
      </c>
      <c r="BR89" s="164">
        <v>0.11</v>
      </c>
      <c r="BS89" s="164">
        <v>0.123</v>
      </c>
      <c r="BT89" s="164">
        <v>0.03</v>
      </c>
      <c r="BU89" s="164">
        <v>1.67</v>
      </c>
      <c r="BV89" s="164">
        <v>0.16</v>
      </c>
      <c r="BW89" s="164">
        <v>3.3000000000000002E-2</v>
      </c>
      <c r="BX89" s="164">
        <v>2.5000000000000001E-2</v>
      </c>
      <c r="BY89" s="164">
        <v>9.5000000000000001E-2</v>
      </c>
      <c r="BZ89" s="164">
        <v>1.6E-2</v>
      </c>
      <c r="CA89" s="164">
        <v>122</v>
      </c>
      <c r="CB89" s="164">
        <v>4.5999999999999996</v>
      </c>
      <c r="CC89" s="164">
        <v>13.76</v>
      </c>
      <c r="CD89" s="164">
        <v>0.61</v>
      </c>
      <c r="CE89" s="164">
        <v>35.299999999999997</v>
      </c>
      <c r="CF89" s="164">
        <v>1.2</v>
      </c>
      <c r="CG89" s="164">
        <v>4.8099999999999996</v>
      </c>
      <c r="CH89" s="164">
        <v>0.23</v>
      </c>
      <c r="CI89" s="164">
        <v>22.26</v>
      </c>
      <c r="CJ89" s="164">
        <v>0.98</v>
      </c>
      <c r="CK89" s="164">
        <v>6.98</v>
      </c>
      <c r="CL89" s="164">
        <v>0.54</v>
      </c>
      <c r="CM89" s="164">
        <v>2.2400000000000002</v>
      </c>
      <c r="CN89" s="164">
        <v>0.18</v>
      </c>
      <c r="CO89" s="164">
        <v>6.03</v>
      </c>
      <c r="CP89" s="164">
        <v>0.51</v>
      </c>
      <c r="CQ89" s="164">
        <v>0.96799999999999997</v>
      </c>
      <c r="CR89" s="164">
        <v>0.08</v>
      </c>
      <c r="CS89" s="164">
        <v>5.68</v>
      </c>
      <c r="CT89" s="164">
        <v>0.42</v>
      </c>
      <c r="CU89" s="164">
        <v>1.052</v>
      </c>
      <c r="CV89" s="164">
        <v>7.4999999999999997E-2</v>
      </c>
      <c r="CW89" s="164">
        <v>2.82</v>
      </c>
      <c r="CX89" s="164">
        <v>0.18</v>
      </c>
      <c r="CY89" s="164">
        <v>0.31</v>
      </c>
      <c r="CZ89" s="164">
        <v>3.6999999999999998E-2</v>
      </c>
      <c r="DA89" s="164">
        <v>2.29</v>
      </c>
      <c r="DB89" s="164">
        <v>0.22</v>
      </c>
      <c r="DC89" s="164">
        <v>0.36799999999999999</v>
      </c>
      <c r="DD89" s="164">
        <v>4.2999999999999997E-2</v>
      </c>
      <c r="DE89" s="164">
        <v>4.24</v>
      </c>
      <c r="DF89" s="164">
        <v>0.36</v>
      </c>
      <c r="DG89" s="164">
        <v>0.91200000000000003</v>
      </c>
      <c r="DH89" s="164">
        <v>8.3000000000000004E-2</v>
      </c>
      <c r="DI89" s="164">
        <v>0.219</v>
      </c>
      <c r="DJ89" s="164">
        <v>4.5999999999999999E-2</v>
      </c>
      <c r="DK89" s="164">
        <v>2.2599999999999999E-2</v>
      </c>
      <c r="DL89" s="164">
        <v>8.6999999999999994E-3</v>
      </c>
      <c r="DM89" s="164">
        <v>1.1299999999999999</v>
      </c>
      <c r="DN89" s="164">
        <v>8.2000000000000003E-2</v>
      </c>
      <c r="DQ89" s="164">
        <v>1.0680000000000001</v>
      </c>
      <c r="DR89" s="164">
        <v>9.7000000000000003E-2</v>
      </c>
      <c r="DS89" s="164">
        <v>0.33900000000000002</v>
      </c>
      <c r="DT89" s="164">
        <v>4.2000000000000003E-2</v>
      </c>
    </row>
    <row r="90" spans="1:124" x14ac:dyDescent="0.35">
      <c r="A90" s="173" t="s">
        <v>462</v>
      </c>
      <c r="C90" s="135">
        <v>2.5087999999999999</v>
      </c>
      <c r="D90" s="135">
        <v>13.222200000000001</v>
      </c>
      <c r="E90" s="135">
        <v>0.2913</v>
      </c>
      <c r="F90" s="135">
        <v>10.337899999999999</v>
      </c>
      <c r="G90" s="135">
        <v>0.58199999999999996</v>
      </c>
      <c r="H90" s="135">
        <v>2.8650000000000002</v>
      </c>
      <c r="I90" s="174">
        <v>50.665199999999999</v>
      </c>
      <c r="J90" s="135">
        <v>6.0507999999999997</v>
      </c>
      <c r="K90" s="135">
        <v>11.4171</v>
      </c>
      <c r="L90" s="135">
        <v>0.12280000000000001</v>
      </c>
      <c r="M90" s="135">
        <v>3.04E-2</v>
      </c>
      <c r="N90" s="135">
        <v>0.01</v>
      </c>
      <c r="O90" s="135">
        <v>98.103499999999997</v>
      </c>
    </row>
    <row r="91" spans="1:124" x14ac:dyDescent="0.35">
      <c r="A91" s="173" t="s">
        <v>462</v>
      </c>
      <c r="C91" s="135">
        <v>2.5514999999999999</v>
      </c>
      <c r="D91" s="135">
        <v>13.151199999999999</v>
      </c>
      <c r="E91" s="135">
        <v>0.26629999999999998</v>
      </c>
      <c r="F91" s="135">
        <v>10.2895</v>
      </c>
      <c r="G91" s="135">
        <v>0.51390000000000002</v>
      </c>
      <c r="H91" s="135">
        <v>2.8372000000000002</v>
      </c>
      <c r="I91" s="174">
        <v>50.994100000000003</v>
      </c>
      <c r="J91" s="135">
        <v>6.0061999999999998</v>
      </c>
      <c r="K91" s="135">
        <v>11.6911</v>
      </c>
      <c r="L91" s="135">
        <v>0.26550000000000001</v>
      </c>
      <c r="M91" s="135">
        <v>4.5900000000000003E-2</v>
      </c>
      <c r="N91" s="135">
        <v>7.0000000000000001E-3</v>
      </c>
      <c r="O91" s="135">
        <v>98.619299999999996</v>
      </c>
    </row>
    <row r="92" spans="1:124" x14ac:dyDescent="0.35">
      <c r="A92" s="173" t="s">
        <v>462</v>
      </c>
      <c r="C92" s="135">
        <f t="shared" ref="C92:O92" si="16">AVERAGE(C90:C91)</f>
        <v>2.5301499999999999</v>
      </c>
      <c r="D92" s="135">
        <f t="shared" si="16"/>
        <v>13.1867</v>
      </c>
      <c r="E92" s="135">
        <f t="shared" si="16"/>
        <v>0.27879999999999999</v>
      </c>
      <c r="F92" s="135">
        <f t="shared" si="16"/>
        <v>10.313700000000001</v>
      </c>
      <c r="G92" s="135">
        <f t="shared" si="16"/>
        <v>0.54794999999999994</v>
      </c>
      <c r="H92" s="135">
        <f t="shared" si="16"/>
        <v>2.8511000000000002</v>
      </c>
      <c r="I92" s="135">
        <f t="shared" si="16"/>
        <v>50.829650000000001</v>
      </c>
      <c r="J92" s="135">
        <f t="shared" si="16"/>
        <v>6.0284999999999993</v>
      </c>
      <c r="K92" s="135">
        <f t="shared" si="16"/>
        <v>11.5541</v>
      </c>
      <c r="L92" s="135">
        <f t="shared" si="16"/>
        <v>0.19415000000000002</v>
      </c>
      <c r="M92" s="135">
        <f t="shared" si="16"/>
        <v>3.8150000000000003E-2</v>
      </c>
      <c r="N92" s="135">
        <f t="shared" si="16"/>
        <v>8.5000000000000006E-3</v>
      </c>
      <c r="O92" s="135">
        <f t="shared" si="16"/>
        <v>98.361400000000003</v>
      </c>
      <c r="U92" s="164" t="s">
        <v>811</v>
      </c>
      <c r="V92" s="164">
        <v>50</v>
      </c>
      <c r="W92" s="164" t="s">
        <v>453</v>
      </c>
      <c r="X92" s="164">
        <v>21.417999999999999</v>
      </c>
      <c r="Y92" s="164">
        <v>5.55</v>
      </c>
      <c r="Z92" s="164">
        <v>0.37</v>
      </c>
      <c r="AA92" s="164">
        <v>0.76</v>
      </c>
      <c r="AB92" s="164">
        <v>0.36</v>
      </c>
      <c r="AC92" s="164">
        <v>2.44</v>
      </c>
      <c r="AD92" s="164">
        <v>0.13</v>
      </c>
      <c r="AE92" s="164">
        <v>4510</v>
      </c>
      <c r="AF92" s="164">
        <v>130</v>
      </c>
      <c r="AG92" s="164">
        <v>31.7</v>
      </c>
      <c r="AH92" s="164">
        <v>1.1000000000000001</v>
      </c>
      <c r="AI92" s="164">
        <v>16920</v>
      </c>
      <c r="AJ92" s="164">
        <v>500</v>
      </c>
      <c r="AK92" s="164">
        <v>340</v>
      </c>
      <c r="AL92" s="164">
        <v>10</v>
      </c>
      <c r="AM92" s="164">
        <v>174</v>
      </c>
      <c r="AN92" s="164">
        <v>10</v>
      </c>
      <c r="AO92" s="164">
        <v>1386</v>
      </c>
      <c r="AP92" s="164">
        <v>55</v>
      </c>
      <c r="AQ92" s="180">
        <v>112600</v>
      </c>
      <c r="AR92" s="180">
        <v>4300</v>
      </c>
      <c r="AS92" s="164">
        <v>44.9</v>
      </c>
      <c r="AT92" s="164">
        <v>1.8</v>
      </c>
      <c r="AU92" s="164">
        <v>79.2</v>
      </c>
      <c r="AV92" s="164">
        <v>3.6</v>
      </c>
      <c r="AW92" s="164">
        <v>157.9</v>
      </c>
      <c r="AX92" s="164">
        <v>7.9</v>
      </c>
      <c r="AY92" s="164">
        <v>134.69999999999999</v>
      </c>
      <c r="AZ92" s="164">
        <v>6.9</v>
      </c>
      <c r="BA92" s="164">
        <v>21.2</v>
      </c>
      <c r="BB92" s="164">
        <v>1</v>
      </c>
      <c r="BC92" s="164">
        <v>1.6</v>
      </c>
      <c r="BD92" s="164">
        <v>0.31</v>
      </c>
      <c r="BE92" s="164">
        <v>9.68</v>
      </c>
      <c r="BF92" s="164">
        <v>0.51</v>
      </c>
      <c r="BG92" s="164">
        <v>347</v>
      </c>
      <c r="BH92" s="164">
        <v>13</v>
      </c>
      <c r="BI92" s="164">
        <v>27.1</v>
      </c>
      <c r="BJ92" s="164">
        <v>1.1000000000000001</v>
      </c>
      <c r="BK92" s="164">
        <v>160.9</v>
      </c>
      <c r="BL92" s="164">
        <v>5.7</v>
      </c>
      <c r="BM92" s="164">
        <v>15.88</v>
      </c>
      <c r="BN92" s="164">
        <v>0.71</v>
      </c>
      <c r="BO92" s="164">
        <v>0.91</v>
      </c>
      <c r="BP92" s="164">
        <v>0.16</v>
      </c>
      <c r="BS92" s="164">
        <v>9.8000000000000004E-2</v>
      </c>
      <c r="BT92" s="164">
        <v>1.7000000000000001E-2</v>
      </c>
      <c r="BU92" s="164">
        <v>1.77</v>
      </c>
      <c r="BV92" s="164">
        <v>0.2</v>
      </c>
      <c r="BW92" s="164">
        <v>4.3999999999999997E-2</v>
      </c>
      <c r="BX92" s="164">
        <v>2.1999999999999999E-2</v>
      </c>
      <c r="BY92" s="164">
        <v>9.9000000000000005E-2</v>
      </c>
      <c r="BZ92" s="164">
        <v>0.02</v>
      </c>
      <c r="CA92" s="164">
        <v>126.6</v>
      </c>
      <c r="CB92" s="164">
        <v>4.3</v>
      </c>
      <c r="CC92" s="164">
        <v>13.87</v>
      </c>
      <c r="CD92" s="164">
        <v>0.5</v>
      </c>
      <c r="CE92" s="164">
        <v>34.6</v>
      </c>
      <c r="CF92" s="164">
        <v>1.2</v>
      </c>
      <c r="CG92" s="164">
        <v>4.87</v>
      </c>
      <c r="CH92" s="164">
        <v>0.21</v>
      </c>
      <c r="CI92" s="164">
        <v>23.4</v>
      </c>
      <c r="CJ92" s="164">
        <v>1.1000000000000001</v>
      </c>
      <c r="CK92" s="164">
        <v>6.37</v>
      </c>
      <c r="CL92" s="164">
        <v>0.51</v>
      </c>
      <c r="CM92" s="164">
        <v>2.2400000000000002</v>
      </c>
      <c r="CN92" s="164">
        <v>0.14000000000000001</v>
      </c>
      <c r="CO92" s="164">
        <v>6.25</v>
      </c>
      <c r="CP92" s="164">
        <v>0.48</v>
      </c>
      <c r="CQ92" s="164">
        <v>0.89400000000000002</v>
      </c>
      <c r="CR92" s="164">
        <v>9.1999999999999998E-2</v>
      </c>
      <c r="CS92" s="164">
        <v>5.59</v>
      </c>
      <c r="CT92" s="164">
        <v>0.44</v>
      </c>
      <c r="CU92" s="164">
        <v>1.07</v>
      </c>
      <c r="CV92" s="164">
        <v>7.5999999999999998E-2</v>
      </c>
      <c r="CW92" s="164">
        <v>2.77</v>
      </c>
      <c r="CX92" s="164">
        <v>0.2</v>
      </c>
      <c r="CY92" s="164">
        <v>0.38</v>
      </c>
      <c r="CZ92" s="164">
        <v>5.8000000000000003E-2</v>
      </c>
      <c r="DA92" s="164">
        <v>2.2999999999999998</v>
      </c>
      <c r="DB92" s="164">
        <v>0.26</v>
      </c>
      <c r="DC92" s="164">
        <v>0.372</v>
      </c>
      <c r="DD92" s="164">
        <v>4.9000000000000002E-2</v>
      </c>
      <c r="DE92" s="164">
        <v>4.41</v>
      </c>
      <c r="DF92" s="164">
        <v>0.41</v>
      </c>
      <c r="DG92" s="164">
        <v>0.97399999999999998</v>
      </c>
      <c r="DH92" s="164">
        <v>0.08</v>
      </c>
      <c r="DI92" s="164">
        <v>0.20300000000000001</v>
      </c>
      <c r="DJ92" s="164">
        <v>5.2999999999999999E-2</v>
      </c>
      <c r="DK92" s="164">
        <v>1.9300000000000001E-2</v>
      </c>
      <c r="DL92" s="164">
        <v>9.4999999999999998E-3</v>
      </c>
      <c r="DM92" s="164">
        <v>1.18</v>
      </c>
      <c r="DN92" s="164">
        <v>9.0999999999999998E-2</v>
      </c>
      <c r="DQ92" s="164">
        <v>1.08</v>
      </c>
      <c r="DR92" s="164">
        <v>0.12</v>
      </c>
      <c r="DS92" s="164">
        <v>0.33500000000000002</v>
      </c>
      <c r="DT92" s="164">
        <v>4.8000000000000001E-2</v>
      </c>
    </row>
    <row r="93" spans="1:124" x14ac:dyDescent="0.35">
      <c r="A93" s="173" t="s">
        <v>462</v>
      </c>
      <c r="C93" s="135">
        <v>2.5684999999999998</v>
      </c>
      <c r="D93" s="135">
        <v>13.242000000000001</v>
      </c>
      <c r="E93" s="135">
        <v>0.2923</v>
      </c>
      <c r="F93" s="135">
        <v>10.278700000000001</v>
      </c>
      <c r="G93" s="135">
        <v>0.51649999999999996</v>
      </c>
      <c r="H93" s="135">
        <v>2.8357999999999999</v>
      </c>
      <c r="I93" s="174">
        <v>51.281199999999998</v>
      </c>
      <c r="J93" s="135">
        <v>5.9120999999999997</v>
      </c>
      <c r="K93" s="135">
        <v>11.4131</v>
      </c>
      <c r="L93" s="135">
        <v>0.26790000000000003</v>
      </c>
      <c r="M93" s="135">
        <v>6.3899999999999998E-2</v>
      </c>
      <c r="N93" s="135">
        <v>1.26E-2</v>
      </c>
      <c r="O93" s="135">
        <v>98.684600000000003</v>
      </c>
    </row>
    <row r="94" spans="1:124" x14ac:dyDescent="0.35">
      <c r="A94" s="173" t="s">
        <v>462</v>
      </c>
      <c r="C94" s="135">
        <v>2.6324000000000001</v>
      </c>
      <c r="D94" s="135">
        <v>13.1508</v>
      </c>
      <c r="E94" s="135">
        <v>0.30030000000000001</v>
      </c>
      <c r="F94" s="135">
        <v>10.154500000000001</v>
      </c>
      <c r="G94" s="135">
        <v>0.54730000000000001</v>
      </c>
      <c r="H94" s="135">
        <v>2.9235000000000002</v>
      </c>
      <c r="I94" s="174">
        <v>50.7669</v>
      </c>
      <c r="J94" s="135">
        <v>5.8582999999999998</v>
      </c>
      <c r="K94" s="135">
        <v>11.6579</v>
      </c>
      <c r="L94" s="135">
        <v>0.1648</v>
      </c>
      <c r="M94" s="135">
        <v>5.0999999999999997E-2</v>
      </c>
      <c r="N94" s="135">
        <v>9.5999999999999992E-3</v>
      </c>
      <c r="O94" s="135">
        <v>98.217200000000005</v>
      </c>
    </row>
    <row r="95" spans="1:124" x14ac:dyDescent="0.35">
      <c r="A95" s="173" t="s">
        <v>462</v>
      </c>
      <c r="C95" s="135">
        <f t="shared" ref="C95:O95" si="17">AVERAGE(C93:C94)</f>
        <v>2.6004499999999999</v>
      </c>
      <c r="D95" s="135">
        <f t="shared" si="17"/>
        <v>13.196400000000001</v>
      </c>
      <c r="E95" s="135">
        <f t="shared" si="17"/>
        <v>0.29630000000000001</v>
      </c>
      <c r="F95" s="135">
        <f t="shared" si="17"/>
        <v>10.2166</v>
      </c>
      <c r="G95" s="135">
        <f t="shared" si="17"/>
        <v>0.53190000000000004</v>
      </c>
      <c r="H95" s="135">
        <f t="shared" si="17"/>
        <v>2.8796499999999998</v>
      </c>
      <c r="I95" s="135">
        <f t="shared" si="17"/>
        <v>51.024050000000003</v>
      </c>
      <c r="J95" s="135">
        <f t="shared" si="17"/>
        <v>5.8851999999999993</v>
      </c>
      <c r="K95" s="135">
        <f t="shared" si="17"/>
        <v>11.535499999999999</v>
      </c>
      <c r="L95" s="135">
        <f t="shared" si="17"/>
        <v>0.21635000000000001</v>
      </c>
      <c r="M95" s="135">
        <f t="shared" si="17"/>
        <v>5.7450000000000001E-2</v>
      </c>
      <c r="N95" s="135">
        <f t="shared" si="17"/>
        <v>1.1099999999999999E-2</v>
      </c>
      <c r="O95" s="135">
        <f t="shared" si="17"/>
        <v>98.450900000000004</v>
      </c>
      <c r="U95" s="164" t="s">
        <v>811</v>
      </c>
      <c r="V95" s="164">
        <v>50</v>
      </c>
      <c r="W95" s="164" t="s">
        <v>453</v>
      </c>
      <c r="X95" s="164">
        <v>18.61</v>
      </c>
      <c r="Y95" s="164">
        <v>5.53</v>
      </c>
      <c r="Z95" s="164">
        <v>0.38</v>
      </c>
      <c r="AA95" s="164">
        <v>1.41</v>
      </c>
      <c r="AB95" s="164">
        <v>0.51</v>
      </c>
      <c r="AC95" s="164">
        <v>2.56</v>
      </c>
      <c r="AD95" s="164">
        <v>0.11</v>
      </c>
      <c r="AE95" s="164">
        <v>4400</v>
      </c>
      <c r="AF95" s="164">
        <v>150</v>
      </c>
      <c r="AG95" s="164">
        <v>32.700000000000003</v>
      </c>
      <c r="AH95" s="164">
        <v>1.1000000000000001</v>
      </c>
      <c r="AI95" s="164">
        <v>17790</v>
      </c>
      <c r="AJ95" s="164">
        <v>730</v>
      </c>
      <c r="AK95" s="164">
        <v>342</v>
      </c>
      <c r="AL95" s="164">
        <v>14</v>
      </c>
      <c r="AM95" s="164">
        <v>164.9</v>
      </c>
      <c r="AN95" s="164">
        <v>8.5</v>
      </c>
      <c r="AO95" s="164">
        <v>1339</v>
      </c>
      <c r="AP95" s="164">
        <v>53</v>
      </c>
      <c r="AQ95" s="180">
        <v>111600</v>
      </c>
      <c r="AR95" s="180">
        <v>5300</v>
      </c>
      <c r="AS95" s="164">
        <v>47</v>
      </c>
      <c r="AT95" s="164">
        <v>1.8</v>
      </c>
      <c r="AU95" s="164">
        <v>81</v>
      </c>
      <c r="AV95" s="164">
        <v>3.5</v>
      </c>
      <c r="AW95" s="164">
        <v>159.6</v>
      </c>
      <c r="AX95" s="164">
        <v>6.9</v>
      </c>
      <c r="AY95" s="164">
        <v>134.5</v>
      </c>
      <c r="AZ95" s="164">
        <v>8.6</v>
      </c>
      <c r="BA95" s="164">
        <v>21.4</v>
      </c>
      <c r="BB95" s="164">
        <v>1.2</v>
      </c>
      <c r="BC95" s="164">
        <v>1.59</v>
      </c>
      <c r="BD95" s="164">
        <v>0.28999999999999998</v>
      </c>
      <c r="BE95" s="164">
        <v>9.6300000000000008</v>
      </c>
      <c r="BF95" s="164">
        <v>0.6</v>
      </c>
      <c r="BG95" s="164">
        <v>368</v>
      </c>
      <c r="BH95" s="164">
        <v>15</v>
      </c>
      <c r="BI95" s="164">
        <v>29.7</v>
      </c>
      <c r="BJ95" s="164">
        <v>1.3</v>
      </c>
      <c r="BK95" s="164">
        <v>164.7</v>
      </c>
      <c r="BL95" s="164">
        <v>6.5</v>
      </c>
      <c r="BM95" s="164">
        <v>15.04</v>
      </c>
      <c r="BN95" s="164">
        <v>0.56999999999999995</v>
      </c>
      <c r="BO95" s="164">
        <v>0.81</v>
      </c>
      <c r="BP95" s="164">
        <v>0.2</v>
      </c>
      <c r="BQ95" s="164">
        <v>0.13700000000000001</v>
      </c>
      <c r="BR95" s="164">
        <v>9.9000000000000005E-2</v>
      </c>
      <c r="BS95" s="164">
        <v>9.4E-2</v>
      </c>
      <c r="BT95" s="164">
        <v>3.1E-2</v>
      </c>
      <c r="BU95" s="164">
        <v>1.72</v>
      </c>
      <c r="BV95" s="164">
        <v>0.21</v>
      </c>
      <c r="BY95" s="164">
        <v>8.1000000000000003E-2</v>
      </c>
      <c r="BZ95" s="164">
        <v>1.4999999999999999E-2</v>
      </c>
      <c r="CA95" s="164">
        <v>125.4</v>
      </c>
      <c r="CB95" s="164">
        <v>5.9</v>
      </c>
      <c r="CC95" s="164">
        <v>14.54</v>
      </c>
      <c r="CD95" s="164">
        <v>0.49</v>
      </c>
      <c r="CE95" s="164">
        <v>34.5</v>
      </c>
      <c r="CF95" s="164">
        <v>1.3</v>
      </c>
      <c r="CG95" s="164">
        <v>4.5999999999999996</v>
      </c>
      <c r="CH95" s="164">
        <v>0.25</v>
      </c>
      <c r="CI95" s="164">
        <v>22.9</v>
      </c>
      <c r="CJ95" s="164">
        <v>1.1000000000000001</v>
      </c>
      <c r="CK95" s="164">
        <v>6.24</v>
      </c>
      <c r="CL95" s="164">
        <v>0.46</v>
      </c>
      <c r="CM95" s="164">
        <v>2.15</v>
      </c>
      <c r="CN95" s="164">
        <v>0.14000000000000001</v>
      </c>
      <c r="CO95" s="164">
        <v>6.84</v>
      </c>
      <c r="CP95" s="164">
        <v>0.63</v>
      </c>
      <c r="CQ95" s="164">
        <v>0.99</v>
      </c>
      <c r="CR95" s="164">
        <v>0.1</v>
      </c>
      <c r="CS95" s="164">
        <v>6.22</v>
      </c>
      <c r="CT95" s="164">
        <v>0.43</v>
      </c>
      <c r="CU95" s="164">
        <v>1.1839999999999999</v>
      </c>
      <c r="CV95" s="164">
        <v>9.0999999999999998E-2</v>
      </c>
      <c r="CW95" s="164">
        <v>2.89</v>
      </c>
      <c r="CX95" s="164">
        <v>0.25</v>
      </c>
      <c r="CY95" s="164">
        <v>0.35099999999999998</v>
      </c>
      <c r="CZ95" s="164">
        <v>4.9000000000000002E-2</v>
      </c>
      <c r="DA95" s="164">
        <v>2.4700000000000002</v>
      </c>
      <c r="DB95" s="164">
        <v>0.32</v>
      </c>
      <c r="DC95" s="164">
        <v>0.29499999999999998</v>
      </c>
      <c r="DD95" s="164">
        <v>4.7E-2</v>
      </c>
      <c r="DE95" s="164">
        <v>4.5599999999999996</v>
      </c>
      <c r="DF95" s="164">
        <v>0.41</v>
      </c>
      <c r="DG95" s="164">
        <v>0.96499999999999997</v>
      </c>
      <c r="DH95" s="164">
        <v>9.6000000000000002E-2</v>
      </c>
      <c r="DI95" s="164">
        <v>0.192</v>
      </c>
      <c r="DJ95" s="164">
        <v>0.06</v>
      </c>
      <c r="DK95" s="164">
        <v>2.6599999999999999E-2</v>
      </c>
      <c r="DL95" s="164">
        <v>8.5000000000000006E-3</v>
      </c>
      <c r="DM95" s="164">
        <v>1.117</v>
      </c>
      <c r="DN95" s="164">
        <v>8.5999999999999993E-2</v>
      </c>
      <c r="DQ95" s="164">
        <v>1.0860000000000001</v>
      </c>
      <c r="DR95" s="164">
        <v>8.4000000000000005E-2</v>
      </c>
      <c r="DS95" s="164">
        <v>0.36199999999999999</v>
      </c>
      <c r="DT95" s="164">
        <v>3.7999999999999999E-2</v>
      </c>
    </row>
    <row r="96" spans="1:124" x14ac:dyDescent="0.35">
      <c r="A96" s="173" t="s">
        <v>462</v>
      </c>
      <c r="C96" s="135">
        <v>2.5819000000000001</v>
      </c>
      <c r="D96" s="135">
        <v>13.049799999999999</v>
      </c>
      <c r="E96" s="135">
        <v>0.36820000000000003</v>
      </c>
      <c r="F96" s="135">
        <v>10.1472</v>
      </c>
      <c r="G96" s="135">
        <v>0.59730000000000005</v>
      </c>
      <c r="H96" s="135">
        <v>2.8557000000000001</v>
      </c>
      <c r="I96" s="174">
        <v>49.810200000000002</v>
      </c>
      <c r="J96" s="135">
        <v>5.9341999999999997</v>
      </c>
      <c r="K96" s="135">
        <v>11.557499999999999</v>
      </c>
      <c r="L96" s="135">
        <v>0.1663</v>
      </c>
      <c r="M96" s="135">
        <v>3.5900000000000001E-2</v>
      </c>
      <c r="N96" s="135">
        <v>1.1599999999999999E-2</v>
      </c>
      <c r="O96" s="135">
        <v>97.115799999999993</v>
      </c>
    </row>
    <row r="97" spans="1:124" x14ac:dyDescent="0.35">
      <c r="A97" s="173" t="s">
        <v>462</v>
      </c>
      <c r="C97" s="135">
        <v>2.524</v>
      </c>
      <c r="D97" s="135">
        <v>12.9429</v>
      </c>
      <c r="E97" s="135">
        <v>0.27029999999999998</v>
      </c>
      <c r="F97" s="135">
        <v>10.176500000000001</v>
      </c>
      <c r="G97" s="135">
        <v>0.58399999999999996</v>
      </c>
      <c r="H97" s="135">
        <v>2.9081000000000001</v>
      </c>
      <c r="I97" s="174">
        <v>49.524500000000003</v>
      </c>
      <c r="J97" s="135">
        <v>6.0003000000000002</v>
      </c>
      <c r="K97" s="135">
        <v>11.555300000000001</v>
      </c>
      <c r="L97" s="135">
        <v>0.1216</v>
      </c>
      <c r="M97" s="135">
        <v>7.6999999999999999E-2</v>
      </c>
      <c r="N97" s="135">
        <v>8.2000000000000007E-3</v>
      </c>
      <c r="O97" s="135">
        <v>96.692800000000005</v>
      </c>
    </row>
    <row r="98" spans="1:124" x14ac:dyDescent="0.35">
      <c r="A98" s="173" t="s">
        <v>462</v>
      </c>
      <c r="C98" s="135">
        <v>2.4531000000000001</v>
      </c>
      <c r="D98" s="135">
        <v>12.838800000000001</v>
      </c>
      <c r="E98" s="135">
        <v>0.36890000000000001</v>
      </c>
      <c r="F98" s="135">
        <v>10.2927</v>
      </c>
      <c r="G98" s="135">
        <v>0.54249999999999998</v>
      </c>
      <c r="H98" s="135">
        <v>2.9039000000000001</v>
      </c>
      <c r="I98" s="174">
        <v>49.892099999999999</v>
      </c>
      <c r="J98" s="135">
        <v>6.0094000000000003</v>
      </c>
      <c r="K98" s="135">
        <v>11.4597</v>
      </c>
      <c r="L98" s="135">
        <v>0.22670000000000001</v>
      </c>
      <c r="M98" s="135">
        <v>7.5700000000000003E-2</v>
      </c>
      <c r="N98" s="135">
        <v>1.1900000000000001E-2</v>
      </c>
      <c r="O98" s="135">
        <v>97.075500000000005</v>
      </c>
    </row>
    <row r="99" spans="1:124" x14ac:dyDescent="0.35">
      <c r="A99" s="173" t="s">
        <v>462</v>
      </c>
      <c r="C99" s="135">
        <v>2.4466999999999999</v>
      </c>
      <c r="D99" s="135">
        <v>12.934699999999999</v>
      </c>
      <c r="E99" s="135">
        <v>0.27079999999999999</v>
      </c>
      <c r="F99" s="135">
        <v>10.296200000000001</v>
      </c>
      <c r="G99" s="135">
        <v>0.53439999999999999</v>
      </c>
      <c r="H99" s="135">
        <v>2.8704000000000001</v>
      </c>
      <c r="I99" s="174">
        <v>49.483699999999999</v>
      </c>
      <c r="J99" s="135">
        <v>5.9881000000000002</v>
      </c>
      <c r="K99" s="135">
        <v>11.303100000000001</v>
      </c>
      <c r="L99" s="135">
        <v>0.1956</v>
      </c>
      <c r="M99" s="135">
        <v>5.9900000000000002E-2</v>
      </c>
      <c r="N99" s="135">
        <v>7.1999999999999998E-3</v>
      </c>
      <c r="O99" s="135">
        <v>96.390900000000002</v>
      </c>
    </row>
    <row r="100" spans="1:124" x14ac:dyDescent="0.35">
      <c r="A100" s="173" t="s">
        <v>462</v>
      </c>
      <c r="C100" s="135">
        <f t="shared" ref="C100:O100" si="18">AVERAGE(C98:C99)</f>
        <v>2.4499</v>
      </c>
      <c r="D100" s="135">
        <f t="shared" si="18"/>
        <v>12.886749999999999</v>
      </c>
      <c r="E100" s="135">
        <f t="shared" si="18"/>
        <v>0.31984999999999997</v>
      </c>
      <c r="F100" s="135">
        <f t="shared" si="18"/>
        <v>10.294450000000001</v>
      </c>
      <c r="G100" s="135">
        <f t="shared" si="18"/>
        <v>0.53844999999999998</v>
      </c>
      <c r="H100" s="135">
        <f t="shared" si="18"/>
        <v>2.8871500000000001</v>
      </c>
      <c r="I100" s="135">
        <f t="shared" si="18"/>
        <v>49.687899999999999</v>
      </c>
      <c r="J100" s="135">
        <f t="shared" si="18"/>
        <v>5.9987500000000002</v>
      </c>
      <c r="K100" s="135">
        <f t="shared" si="18"/>
        <v>11.381399999999999</v>
      </c>
      <c r="L100" s="135">
        <f t="shared" si="18"/>
        <v>0.21115</v>
      </c>
      <c r="M100" s="135">
        <f t="shared" si="18"/>
        <v>6.7799999999999999E-2</v>
      </c>
      <c r="N100" s="135">
        <f t="shared" si="18"/>
        <v>9.5499999999999995E-3</v>
      </c>
      <c r="O100" s="135">
        <f t="shared" si="18"/>
        <v>96.733200000000011</v>
      </c>
      <c r="U100" s="164" t="s">
        <v>811</v>
      </c>
      <c r="V100" s="164">
        <v>50</v>
      </c>
      <c r="W100" s="164" t="s">
        <v>453</v>
      </c>
      <c r="X100" s="164">
        <v>18.777999999999999</v>
      </c>
      <c r="Y100" s="164">
        <v>5.69</v>
      </c>
      <c r="Z100" s="164">
        <v>0.47</v>
      </c>
      <c r="AA100" s="164">
        <v>1.32</v>
      </c>
      <c r="AB100" s="164">
        <v>0.6</v>
      </c>
      <c r="AC100" s="164">
        <v>2.44</v>
      </c>
      <c r="AD100" s="164">
        <v>0.11</v>
      </c>
      <c r="AE100" s="164">
        <v>4690</v>
      </c>
      <c r="AF100" s="164">
        <v>220</v>
      </c>
      <c r="AG100" s="164">
        <v>31.8</v>
      </c>
      <c r="AH100" s="164">
        <v>1.3</v>
      </c>
      <c r="AI100" s="164">
        <v>16700</v>
      </c>
      <c r="AJ100" s="164">
        <v>540</v>
      </c>
      <c r="AK100" s="164">
        <v>323</v>
      </c>
      <c r="AL100" s="164">
        <v>14</v>
      </c>
      <c r="AM100" s="164">
        <v>162</v>
      </c>
      <c r="AN100" s="164">
        <v>8.3000000000000007</v>
      </c>
      <c r="AO100" s="164">
        <v>1448</v>
      </c>
      <c r="AP100" s="164">
        <v>75</v>
      </c>
      <c r="AQ100" s="180">
        <v>116600</v>
      </c>
      <c r="AR100" s="180">
        <v>6900</v>
      </c>
      <c r="AS100" s="164">
        <v>46</v>
      </c>
      <c r="AT100" s="164">
        <v>2.1</v>
      </c>
      <c r="AU100" s="164">
        <v>74.400000000000006</v>
      </c>
      <c r="AV100" s="164">
        <v>3.8</v>
      </c>
      <c r="AW100" s="164">
        <v>146.30000000000001</v>
      </c>
      <c r="AX100" s="164">
        <v>8.6999999999999993</v>
      </c>
      <c r="AY100" s="164">
        <v>124.9</v>
      </c>
      <c r="AZ100" s="164">
        <v>5.9</v>
      </c>
      <c r="BA100" s="164">
        <v>21.8</v>
      </c>
      <c r="BB100" s="164">
        <v>1.8</v>
      </c>
      <c r="BC100" s="164">
        <v>1.52</v>
      </c>
      <c r="BD100" s="164">
        <v>0.3</v>
      </c>
      <c r="BE100" s="164">
        <v>10.51</v>
      </c>
      <c r="BF100" s="164">
        <v>0.65</v>
      </c>
      <c r="BG100" s="164">
        <v>345</v>
      </c>
      <c r="BH100" s="164">
        <v>15</v>
      </c>
      <c r="BI100" s="164">
        <v>25.8</v>
      </c>
      <c r="BJ100" s="164">
        <v>1.3</v>
      </c>
      <c r="BK100" s="164">
        <v>147.6</v>
      </c>
      <c r="BL100" s="164">
        <v>6.6</v>
      </c>
      <c r="BM100" s="164">
        <v>15.8</v>
      </c>
      <c r="BN100" s="164">
        <v>1.2</v>
      </c>
      <c r="BO100" s="164">
        <v>0.88</v>
      </c>
      <c r="BP100" s="164">
        <v>0.22</v>
      </c>
      <c r="BS100" s="164">
        <v>9.8000000000000004E-2</v>
      </c>
      <c r="BT100" s="164">
        <v>2.4E-2</v>
      </c>
      <c r="BU100" s="164">
        <v>1.66</v>
      </c>
      <c r="BV100" s="164">
        <v>0.2</v>
      </c>
      <c r="BY100" s="164">
        <v>9.1999999999999998E-2</v>
      </c>
      <c r="BZ100" s="164">
        <v>1.9E-2</v>
      </c>
      <c r="CA100" s="164">
        <v>128.1</v>
      </c>
      <c r="CB100" s="164">
        <v>8.1</v>
      </c>
      <c r="CC100" s="164">
        <v>13.59</v>
      </c>
      <c r="CD100" s="164">
        <v>0.62</v>
      </c>
      <c r="CE100" s="164">
        <v>33.200000000000003</v>
      </c>
      <c r="CF100" s="164">
        <v>2</v>
      </c>
      <c r="CG100" s="164">
        <v>4.8899999999999997</v>
      </c>
      <c r="CH100" s="164">
        <v>0.34</v>
      </c>
      <c r="CI100" s="164">
        <v>23</v>
      </c>
      <c r="CJ100" s="164">
        <v>1.5</v>
      </c>
      <c r="CK100" s="164">
        <v>5.71</v>
      </c>
      <c r="CL100" s="164">
        <v>0.36</v>
      </c>
      <c r="CM100" s="164">
        <v>1.99</v>
      </c>
      <c r="CN100" s="164">
        <v>0.14000000000000001</v>
      </c>
      <c r="CO100" s="164">
        <v>6.09</v>
      </c>
      <c r="CP100" s="164">
        <v>0.48</v>
      </c>
      <c r="CQ100" s="164">
        <v>0.98899999999999999</v>
      </c>
      <c r="CR100" s="164">
        <v>7.8E-2</v>
      </c>
      <c r="CS100" s="164">
        <v>5.3</v>
      </c>
      <c r="CT100" s="164">
        <v>0.42</v>
      </c>
      <c r="CU100" s="164">
        <v>0.96299999999999997</v>
      </c>
      <c r="CV100" s="164">
        <v>0.09</v>
      </c>
      <c r="CW100" s="164">
        <v>2.79</v>
      </c>
      <c r="CX100" s="164">
        <v>0.31</v>
      </c>
      <c r="CY100" s="164">
        <v>0.378</v>
      </c>
      <c r="CZ100" s="164">
        <v>4.1000000000000002E-2</v>
      </c>
      <c r="DA100" s="164">
        <v>2.1800000000000002</v>
      </c>
      <c r="DB100" s="164">
        <v>0.22</v>
      </c>
      <c r="DC100" s="164">
        <v>0.27700000000000002</v>
      </c>
      <c r="DD100" s="164">
        <v>0.05</v>
      </c>
      <c r="DE100" s="164">
        <v>4.3</v>
      </c>
      <c r="DF100" s="164">
        <v>0.41</v>
      </c>
      <c r="DG100" s="164">
        <v>0.81399999999999995</v>
      </c>
      <c r="DH100" s="164">
        <v>7.8E-2</v>
      </c>
      <c r="DI100" s="164">
        <v>0.154</v>
      </c>
      <c r="DJ100" s="164">
        <v>5.2999999999999999E-2</v>
      </c>
      <c r="DK100" s="164">
        <v>2.9000000000000001E-2</v>
      </c>
      <c r="DL100" s="164">
        <v>1.2999999999999999E-2</v>
      </c>
      <c r="DM100" s="164">
        <v>1.1080000000000001</v>
      </c>
      <c r="DN100" s="164">
        <v>9.1999999999999998E-2</v>
      </c>
      <c r="DQ100" s="164">
        <v>1.07</v>
      </c>
      <c r="DR100" s="164">
        <v>0.12</v>
      </c>
      <c r="DS100" s="164">
        <v>0.36799999999999999</v>
      </c>
      <c r="DT100" s="164">
        <v>5.8999999999999997E-2</v>
      </c>
    </row>
    <row r="101" spans="1:124" x14ac:dyDescent="0.35">
      <c r="A101" s="173" t="s">
        <v>462</v>
      </c>
      <c r="C101" s="135">
        <v>2.5739000000000001</v>
      </c>
      <c r="D101" s="135">
        <v>13.2325</v>
      </c>
      <c r="E101" s="135">
        <v>0.31159999999999999</v>
      </c>
      <c r="F101" s="135">
        <v>10.1373</v>
      </c>
      <c r="G101" s="135">
        <v>0.54730000000000001</v>
      </c>
      <c r="H101" s="135">
        <v>2.8222999999999998</v>
      </c>
      <c r="I101" s="174">
        <v>50.617699999999999</v>
      </c>
      <c r="J101" s="135">
        <v>5.9173</v>
      </c>
      <c r="K101" s="135">
        <v>11.7653</v>
      </c>
      <c r="L101" s="135">
        <v>0.20280000000000001</v>
      </c>
      <c r="M101" s="135">
        <v>3.9E-2</v>
      </c>
      <c r="N101" s="135">
        <v>9.4000000000000004E-3</v>
      </c>
      <c r="O101" s="135">
        <v>98.176500000000004</v>
      </c>
    </row>
    <row r="102" spans="1:124" x14ac:dyDescent="0.35">
      <c r="A102" s="173" t="s">
        <v>462</v>
      </c>
      <c r="C102" s="135">
        <v>2.5257999999999998</v>
      </c>
      <c r="D102" s="135">
        <v>13.085000000000001</v>
      </c>
      <c r="E102" s="135">
        <v>0.2843</v>
      </c>
      <c r="F102" s="135">
        <v>10.2194</v>
      </c>
      <c r="G102" s="135">
        <v>0.53849999999999998</v>
      </c>
      <c r="H102" s="135">
        <v>2.8144999999999998</v>
      </c>
      <c r="I102" s="174">
        <v>50.982100000000003</v>
      </c>
      <c r="J102" s="135">
        <v>6.0495999999999999</v>
      </c>
      <c r="K102" s="135">
        <v>11.6972</v>
      </c>
      <c r="L102" s="135">
        <v>0.189</v>
      </c>
      <c r="M102" s="135">
        <v>5.1200000000000002E-2</v>
      </c>
      <c r="N102" s="135">
        <v>1.4E-2</v>
      </c>
      <c r="O102" s="135">
        <v>98.450599999999994</v>
      </c>
    </row>
    <row r="103" spans="1:124" x14ac:dyDescent="0.35">
      <c r="A103" s="173" t="s">
        <v>462</v>
      </c>
      <c r="C103" s="135">
        <f t="shared" ref="C103:O103" si="19">AVERAGE(C101:C102)</f>
        <v>2.5498500000000002</v>
      </c>
      <c r="D103" s="135">
        <f t="shared" si="19"/>
        <v>13.158750000000001</v>
      </c>
      <c r="E103" s="135">
        <f t="shared" si="19"/>
        <v>0.29794999999999999</v>
      </c>
      <c r="F103" s="135">
        <f t="shared" si="19"/>
        <v>10.17835</v>
      </c>
      <c r="G103" s="135">
        <f t="shared" si="19"/>
        <v>0.54289999999999994</v>
      </c>
      <c r="H103" s="135">
        <f t="shared" si="19"/>
        <v>2.8183999999999996</v>
      </c>
      <c r="I103" s="135">
        <f t="shared" si="19"/>
        <v>50.799900000000001</v>
      </c>
      <c r="J103" s="135">
        <f t="shared" si="19"/>
        <v>5.9834499999999995</v>
      </c>
      <c r="K103" s="135">
        <f t="shared" si="19"/>
        <v>11.731249999999999</v>
      </c>
      <c r="L103" s="135">
        <f t="shared" si="19"/>
        <v>0.19590000000000002</v>
      </c>
      <c r="M103" s="135">
        <f t="shared" si="19"/>
        <v>4.5100000000000001E-2</v>
      </c>
      <c r="N103" s="135">
        <f t="shared" si="19"/>
        <v>1.17E-2</v>
      </c>
      <c r="O103" s="135">
        <f t="shared" si="19"/>
        <v>98.313549999999992</v>
      </c>
      <c r="U103" s="164" t="s">
        <v>811</v>
      </c>
      <c r="V103" s="164">
        <v>50</v>
      </c>
      <c r="W103" s="164" t="s">
        <v>453</v>
      </c>
      <c r="X103" s="164">
        <v>13.551</v>
      </c>
      <c r="Y103" s="164">
        <v>5.76</v>
      </c>
      <c r="Z103" s="164">
        <v>0.39</v>
      </c>
      <c r="AA103" s="164">
        <v>1.0900000000000001</v>
      </c>
      <c r="AB103" s="164">
        <v>0.69</v>
      </c>
      <c r="AC103" s="164">
        <v>2.4089999999999998</v>
      </c>
      <c r="AD103" s="164">
        <v>8.2000000000000003E-2</v>
      </c>
      <c r="AE103" s="164">
        <v>4420</v>
      </c>
      <c r="AF103" s="164">
        <v>140</v>
      </c>
      <c r="AG103" s="164">
        <v>32.119999999999997</v>
      </c>
      <c r="AH103" s="164">
        <v>0.98</v>
      </c>
      <c r="AI103" s="164">
        <v>17380</v>
      </c>
      <c r="AJ103" s="164">
        <v>640</v>
      </c>
      <c r="AK103" s="164">
        <v>352</v>
      </c>
      <c r="AL103" s="164">
        <v>16</v>
      </c>
      <c r="AM103" s="164">
        <v>170.8</v>
      </c>
      <c r="AN103" s="164">
        <v>7.4</v>
      </c>
      <c r="AO103" s="164">
        <v>1380</v>
      </c>
      <c r="AP103" s="164">
        <v>38</v>
      </c>
      <c r="AQ103" s="180">
        <v>110200</v>
      </c>
      <c r="AR103" s="180">
        <v>3600</v>
      </c>
      <c r="AS103" s="164">
        <v>44.8</v>
      </c>
      <c r="AT103" s="164">
        <v>2</v>
      </c>
      <c r="AU103" s="164">
        <v>76.8</v>
      </c>
      <c r="AV103" s="164">
        <v>4.2</v>
      </c>
      <c r="AW103" s="164">
        <v>162.4</v>
      </c>
      <c r="AX103" s="164">
        <v>7.5</v>
      </c>
      <c r="AY103" s="164">
        <v>140</v>
      </c>
      <c r="AZ103" s="164">
        <v>11</v>
      </c>
      <c r="BA103" s="164">
        <v>20.6</v>
      </c>
      <c r="BB103" s="164">
        <v>1.2</v>
      </c>
      <c r="BC103" s="164">
        <v>1.57</v>
      </c>
      <c r="BD103" s="164">
        <v>0.34</v>
      </c>
      <c r="BE103" s="164">
        <v>9.69</v>
      </c>
      <c r="BF103" s="164">
        <v>0.56999999999999995</v>
      </c>
      <c r="BG103" s="164">
        <v>353</v>
      </c>
      <c r="BH103" s="164">
        <v>14</v>
      </c>
      <c r="BI103" s="164">
        <v>28.4</v>
      </c>
      <c r="BJ103" s="164">
        <v>0.99</v>
      </c>
      <c r="BK103" s="164">
        <v>168.9</v>
      </c>
      <c r="BL103" s="164">
        <v>7.3</v>
      </c>
      <c r="BM103" s="164">
        <v>15.57</v>
      </c>
      <c r="BN103" s="164">
        <v>0.77</v>
      </c>
      <c r="BO103" s="164">
        <v>0.88</v>
      </c>
      <c r="BP103" s="164">
        <v>0.24</v>
      </c>
      <c r="BQ103" s="164">
        <v>0.16</v>
      </c>
      <c r="BR103" s="164">
        <v>0.14000000000000001</v>
      </c>
      <c r="BS103" s="164">
        <v>7.3999999999999996E-2</v>
      </c>
      <c r="BT103" s="164">
        <v>2.3E-2</v>
      </c>
      <c r="BU103" s="164">
        <v>1.67</v>
      </c>
      <c r="BV103" s="164">
        <v>0.21</v>
      </c>
      <c r="BW103" s="164">
        <v>4.7E-2</v>
      </c>
      <c r="BX103" s="164">
        <v>0.04</v>
      </c>
      <c r="BY103" s="164">
        <v>9.2999999999999999E-2</v>
      </c>
      <c r="BZ103" s="164">
        <v>0.02</v>
      </c>
      <c r="CA103" s="164">
        <v>124.2</v>
      </c>
      <c r="CB103" s="164">
        <v>4.3</v>
      </c>
      <c r="CC103" s="164">
        <v>14.19</v>
      </c>
      <c r="CD103" s="164">
        <v>0.51</v>
      </c>
      <c r="CE103" s="164">
        <v>35.9</v>
      </c>
      <c r="CF103" s="164">
        <v>1.3</v>
      </c>
      <c r="CG103" s="164">
        <v>4.9800000000000004</v>
      </c>
      <c r="CH103" s="164">
        <v>0.2</v>
      </c>
      <c r="CI103" s="164">
        <v>22.3</v>
      </c>
      <c r="CJ103" s="164">
        <v>1.2</v>
      </c>
      <c r="CK103" s="164">
        <v>6.23</v>
      </c>
      <c r="CL103" s="164">
        <v>0.75</v>
      </c>
      <c r="CM103" s="164">
        <v>2.27</v>
      </c>
      <c r="CN103" s="164">
        <v>0.18</v>
      </c>
      <c r="CO103" s="164">
        <v>6.03</v>
      </c>
      <c r="CP103" s="164">
        <v>0.51</v>
      </c>
      <c r="CQ103" s="164">
        <v>0.95099999999999996</v>
      </c>
      <c r="CR103" s="164">
        <v>7.1999999999999995E-2</v>
      </c>
      <c r="CS103" s="164">
        <v>5.96</v>
      </c>
      <c r="CT103" s="164">
        <v>0.49</v>
      </c>
      <c r="CU103" s="164">
        <v>1.1000000000000001</v>
      </c>
      <c r="CV103" s="164">
        <v>0.12</v>
      </c>
      <c r="CW103" s="164">
        <v>2.81</v>
      </c>
      <c r="CX103" s="164">
        <v>0.25</v>
      </c>
      <c r="CY103" s="164">
        <v>0.33200000000000002</v>
      </c>
      <c r="CZ103" s="164">
        <v>4.2000000000000003E-2</v>
      </c>
      <c r="DA103" s="164">
        <v>2.6</v>
      </c>
      <c r="DB103" s="164">
        <v>0.22</v>
      </c>
      <c r="DC103" s="164">
        <v>0.32900000000000001</v>
      </c>
      <c r="DD103" s="164">
        <v>5.7000000000000002E-2</v>
      </c>
      <c r="DE103" s="164">
        <v>4.22</v>
      </c>
      <c r="DF103" s="164">
        <v>0.3</v>
      </c>
      <c r="DG103" s="164">
        <v>0.88700000000000001</v>
      </c>
      <c r="DH103" s="164">
        <v>9.8000000000000004E-2</v>
      </c>
      <c r="DI103" s="164">
        <v>0.21199999999999999</v>
      </c>
      <c r="DJ103" s="164">
        <v>6.0999999999999999E-2</v>
      </c>
      <c r="DK103" s="164">
        <v>2.1999999999999999E-2</v>
      </c>
      <c r="DL103" s="164">
        <v>1.0999999999999999E-2</v>
      </c>
      <c r="DM103" s="164">
        <v>1.19</v>
      </c>
      <c r="DN103" s="164">
        <v>0.13</v>
      </c>
      <c r="DQ103" s="164">
        <v>1.07</v>
      </c>
      <c r="DR103" s="164">
        <v>0.11</v>
      </c>
      <c r="DS103" s="164">
        <v>0.33100000000000002</v>
      </c>
      <c r="DT103" s="164">
        <v>6.9000000000000006E-2</v>
      </c>
    </row>
    <row r="104" spans="1:124" x14ac:dyDescent="0.35">
      <c r="A104" s="173" t="s">
        <v>555</v>
      </c>
      <c r="C104" s="135">
        <v>2.4849999999999999</v>
      </c>
      <c r="D104" s="135">
        <v>13.408799999999999</v>
      </c>
      <c r="E104" s="135">
        <v>0.2324</v>
      </c>
      <c r="F104" s="135">
        <v>10.7</v>
      </c>
      <c r="G104" s="135">
        <v>0.49299999999999999</v>
      </c>
      <c r="H104" s="135">
        <v>2.5891999999999999</v>
      </c>
      <c r="I104" s="174">
        <v>50.285299999999999</v>
      </c>
      <c r="J104" s="135">
        <v>6.2008999999999999</v>
      </c>
      <c r="K104" s="135">
        <v>11.232699999999999</v>
      </c>
      <c r="L104" s="135">
        <v>0.1678</v>
      </c>
      <c r="M104" s="135">
        <v>1.7999999999999999E-2</v>
      </c>
      <c r="N104" s="135">
        <v>7.4000000000000003E-3</v>
      </c>
      <c r="O104" s="135">
        <v>97.820499999999996</v>
      </c>
    </row>
    <row r="105" spans="1:124" x14ac:dyDescent="0.35">
      <c r="A105" s="173" t="s">
        <v>555</v>
      </c>
      <c r="C105" s="135">
        <v>2.4047999999999998</v>
      </c>
      <c r="D105" s="135">
        <v>13.291</v>
      </c>
      <c r="E105" s="135">
        <v>0.29399999999999998</v>
      </c>
      <c r="F105" s="135">
        <v>10.6753</v>
      </c>
      <c r="G105" s="135">
        <v>0.49270000000000003</v>
      </c>
      <c r="H105" s="135">
        <v>2.5743999999999998</v>
      </c>
      <c r="I105" s="174">
        <v>50.024299999999997</v>
      </c>
      <c r="J105" s="135">
        <v>6.3247999999999998</v>
      </c>
      <c r="K105" s="135">
        <v>11.379099999999999</v>
      </c>
      <c r="L105" s="135">
        <v>0.1525</v>
      </c>
      <c r="M105" s="135">
        <v>2.53E-2</v>
      </c>
      <c r="N105" s="135">
        <v>7.1000000000000004E-3</v>
      </c>
      <c r="O105" s="135">
        <v>97.645300000000006</v>
      </c>
    </row>
    <row r="106" spans="1:124" x14ac:dyDescent="0.35">
      <c r="A106" s="173" t="s">
        <v>555</v>
      </c>
      <c r="C106" s="135">
        <f t="shared" ref="C106:O106" si="20">AVERAGE(C104:C105)</f>
        <v>2.4448999999999996</v>
      </c>
      <c r="D106" s="135">
        <f t="shared" si="20"/>
        <v>13.3499</v>
      </c>
      <c r="E106" s="135">
        <f t="shared" si="20"/>
        <v>0.26319999999999999</v>
      </c>
      <c r="F106" s="135">
        <f t="shared" si="20"/>
        <v>10.68765</v>
      </c>
      <c r="G106" s="135">
        <f t="shared" si="20"/>
        <v>0.49285000000000001</v>
      </c>
      <c r="H106" s="135">
        <f t="shared" si="20"/>
        <v>2.5817999999999999</v>
      </c>
      <c r="I106" s="135">
        <f t="shared" si="20"/>
        <v>50.154799999999994</v>
      </c>
      <c r="J106" s="135">
        <f t="shared" si="20"/>
        <v>6.2628500000000003</v>
      </c>
      <c r="K106" s="135">
        <f t="shared" si="20"/>
        <v>11.305899999999999</v>
      </c>
      <c r="L106" s="135">
        <f t="shared" si="20"/>
        <v>0.16015000000000001</v>
      </c>
      <c r="M106" s="135">
        <f t="shared" si="20"/>
        <v>2.1649999999999999E-2</v>
      </c>
      <c r="N106" s="135">
        <f t="shared" si="20"/>
        <v>7.2500000000000004E-3</v>
      </c>
      <c r="O106" s="135">
        <f t="shared" si="20"/>
        <v>97.732900000000001</v>
      </c>
      <c r="U106" s="164" t="s">
        <v>811</v>
      </c>
      <c r="V106" s="164">
        <v>50</v>
      </c>
      <c r="W106" s="164" t="s">
        <v>453</v>
      </c>
      <c r="X106" s="164">
        <v>20.152999999999999</v>
      </c>
      <c r="Y106" s="164">
        <v>4.8499999999999996</v>
      </c>
      <c r="Z106" s="164">
        <v>0.41</v>
      </c>
      <c r="AA106" s="164">
        <v>0.54</v>
      </c>
      <c r="AB106" s="164">
        <v>0.28000000000000003</v>
      </c>
      <c r="AC106" s="164">
        <v>2.38</v>
      </c>
      <c r="AD106" s="164">
        <v>0.13</v>
      </c>
      <c r="AE106" s="164">
        <v>4030</v>
      </c>
      <c r="AF106" s="164">
        <v>160</v>
      </c>
      <c r="AG106" s="164">
        <v>29</v>
      </c>
      <c r="AH106" s="164">
        <v>1.3</v>
      </c>
      <c r="AI106" s="164">
        <v>14810</v>
      </c>
      <c r="AJ106" s="164">
        <v>810</v>
      </c>
      <c r="AK106" s="164">
        <v>284</v>
      </c>
      <c r="AL106" s="164">
        <v>14</v>
      </c>
      <c r="AM106" s="164">
        <v>175.4</v>
      </c>
      <c r="AN106" s="164">
        <v>9.8000000000000007</v>
      </c>
      <c r="AO106" s="164">
        <v>1332</v>
      </c>
      <c r="AP106" s="164">
        <v>58</v>
      </c>
      <c r="AQ106" s="180">
        <v>107700</v>
      </c>
      <c r="AR106" s="180">
        <v>4000</v>
      </c>
      <c r="AS106" s="164">
        <v>42.7</v>
      </c>
      <c r="AT106" s="164">
        <v>2</v>
      </c>
      <c r="AU106" s="164">
        <v>89.1</v>
      </c>
      <c r="AV106" s="164">
        <v>4</v>
      </c>
      <c r="AW106" s="164">
        <v>130.9</v>
      </c>
      <c r="AX106" s="164">
        <v>6.8</v>
      </c>
      <c r="AY106" s="164">
        <v>117.8</v>
      </c>
      <c r="AZ106" s="164">
        <v>8.6999999999999993</v>
      </c>
      <c r="BA106" s="164">
        <v>20.7</v>
      </c>
      <c r="BB106" s="164">
        <v>1.4</v>
      </c>
      <c r="BC106" s="164">
        <v>1.62</v>
      </c>
      <c r="BD106" s="164">
        <v>0.24</v>
      </c>
      <c r="BE106" s="164">
        <v>8.85</v>
      </c>
      <c r="BF106" s="164">
        <v>0.53</v>
      </c>
      <c r="BG106" s="164">
        <v>320</v>
      </c>
      <c r="BH106" s="164">
        <v>15</v>
      </c>
      <c r="BI106" s="164">
        <v>21.6</v>
      </c>
      <c r="BJ106" s="164">
        <v>1</v>
      </c>
      <c r="BK106" s="164">
        <v>124.2</v>
      </c>
      <c r="BL106" s="164">
        <v>5</v>
      </c>
      <c r="BM106" s="164">
        <v>12.64</v>
      </c>
      <c r="BN106" s="164">
        <v>0.46</v>
      </c>
      <c r="BO106" s="164">
        <v>0.68</v>
      </c>
      <c r="BP106" s="164">
        <v>0.15</v>
      </c>
      <c r="BQ106" s="164">
        <v>8.1000000000000003E-2</v>
      </c>
      <c r="BR106" s="164">
        <v>6.3E-2</v>
      </c>
      <c r="BS106" s="164">
        <v>8.3000000000000004E-2</v>
      </c>
      <c r="BT106" s="164">
        <v>0.02</v>
      </c>
      <c r="BU106" s="164">
        <v>1.5</v>
      </c>
      <c r="BV106" s="164">
        <v>0.17</v>
      </c>
      <c r="BW106" s="164">
        <v>4.2000000000000003E-2</v>
      </c>
      <c r="BX106" s="164">
        <v>2.8000000000000001E-2</v>
      </c>
      <c r="BY106" s="164">
        <v>7.6999999999999999E-2</v>
      </c>
      <c r="BZ106" s="164">
        <v>1.7000000000000001E-2</v>
      </c>
      <c r="CA106" s="164">
        <v>111.9</v>
      </c>
      <c r="CB106" s="164">
        <v>5.4</v>
      </c>
      <c r="CC106" s="164">
        <v>11.13</v>
      </c>
      <c r="CD106" s="164">
        <v>0.54</v>
      </c>
      <c r="CE106" s="164">
        <v>28.1</v>
      </c>
      <c r="CF106" s="164">
        <v>1.3</v>
      </c>
      <c r="CG106" s="164">
        <v>4.0199999999999996</v>
      </c>
      <c r="CH106" s="164">
        <v>0.17</v>
      </c>
      <c r="CI106" s="164">
        <v>19.46</v>
      </c>
      <c r="CJ106" s="164">
        <v>0.91</v>
      </c>
      <c r="CK106" s="164">
        <v>5.04</v>
      </c>
      <c r="CL106" s="164">
        <v>0.41</v>
      </c>
      <c r="CM106" s="164">
        <v>1.71</v>
      </c>
      <c r="CN106" s="164">
        <v>0.12</v>
      </c>
      <c r="CO106" s="164">
        <v>5.19</v>
      </c>
      <c r="CP106" s="164">
        <v>0.41</v>
      </c>
      <c r="CQ106" s="164">
        <v>0.84399999999999997</v>
      </c>
      <c r="CR106" s="164">
        <v>5.6000000000000001E-2</v>
      </c>
      <c r="CS106" s="164">
        <v>4.84</v>
      </c>
      <c r="CT106" s="164">
        <v>0.34</v>
      </c>
      <c r="CU106" s="164">
        <v>0.89800000000000002</v>
      </c>
      <c r="CV106" s="164">
        <v>6.8000000000000005E-2</v>
      </c>
      <c r="CW106" s="164">
        <v>2.3199999999999998</v>
      </c>
      <c r="CX106" s="164">
        <v>0.19</v>
      </c>
      <c r="CY106" s="164">
        <v>0.33100000000000002</v>
      </c>
      <c r="CZ106" s="164">
        <v>3.4000000000000002E-2</v>
      </c>
      <c r="DA106" s="164">
        <v>1.92</v>
      </c>
      <c r="DB106" s="164">
        <v>0.18</v>
      </c>
      <c r="DC106" s="164">
        <v>0.24299999999999999</v>
      </c>
      <c r="DD106" s="164">
        <v>3.3000000000000002E-2</v>
      </c>
      <c r="DE106" s="164">
        <v>3.65</v>
      </c>
      <c r="DF106" s="164">
        <v>0.32</v>
      </c>
      <c r="DG106" s="164">
        <v>0.74299999999999999</v>
      </c>
      <c r="DH106" s="164">
        <v>6.6000000000000003E-2</v>
      </c>
      <c r="DI106" s="164">
        <v>0.129</v>
      </c>
      <c r="DJ106" s="164">
        <v>0.04</v>
      </c>
      <c r="DK106" s="164">
        <v>1.55E-2</v>
      </c>
      <c r="DL106" s="164">
        <v>8.9999999999999993E-3</v>
      </c>
      <c r="DM106" s="164">
        <v>0.94399999999999995</v>
      </c>
      <c r="DN106" s="164">
        <v>9.4E-2</v>
      </c>
      <c r="DO106" s="164">
        <v>1.0999999999999999E-2</v>
      </c>
      <c r="DP106" s="164">
        <v>6.1999999999999998E-3</v>
      </c>
      <c r="DQ106" s="164">
        <v>0.93300000000000005</v>
      </c>
      <c r="DR106" s="164">
        <v>9.1999999999999998E-2</v>
      </c>
      <c r="DS106" s="164">
        <v>0.26600000000000001</v>
      </c>
      <c r="DT106" s="164">
        <v>4.3999999999999997E-2</v>
      </c>
    </row>
    <row r="107" spans="1:124" x14ac:dyDescent="0.35">
      <c r="A107" s="173" t="s">
        <v>555</v>
      </c>
      <c r="C107" s="135">
        <v>2.3763000000000001</v>
      </c>
      <c r="D107" s="135">
        <v>13.3002</v>
      </c>
      <c r="E107" s="135">
        <v>0.247</v>
      </c>
      <c r="F107" s="135">
        <v>10.919</v>
      </c>
      <c r="G107" s="135">
        <v>0.48980000000000001</v>
      </c>
      <c r="H107" s="135">
        <v>2.5766</v>
      </c>
      <c r="I107" s="174">
        <v>50.923200000000001</v>
      </c>
      <c r="J107" s="135">
        <v>6.5571000000000002</v>
      </c>
      <c r="K107" s="135">
        <v>11.027900000000001</v>
      </c>
      <c r="L107" s="135">
        <v>0.21099999999999999</v>
      </c>
      <c r="M107" s="135">
        <v>2.3199999999999998E-2</v>
      </c>
      <c r="N107" s="135">
        <v>9.1999999999999998E-3</v>
      </c>
      <c r="O107" s="135">
        <v>98.660600000000002</v>
      </c>
    </row>
    <row r="108" spans="1:124" x14ac:dyDescent="0.35">
      <c r="A108" s="173" t="s">
        <v>555</v>
      </c>
      <c r="C108" s="135">
        <v>2.4112</v>
      </c>
      <c r="D108" s="135">
        <v>13.456200000000001</v>
      </c>
      <c r="E108" s="135">
        <v>0.24679999999999999</v>
      </c>
      <c r="F108" s="135">
        <v>10.7196</v>
      </c>
      <c r="G108" s="135">
        <v>0.5464</v>
      </c>
      <c r="H108" s="135">
        <v>2.5798000000000001</v>
      </c>
      <c r="I108" s="174">
        <v>51.150300000000001</v>
      </c>
      <c r="J108" s="135">
        <v>6.6654999999999998</v>
      </c>
      <c r="K108" s="135">
        <v>10.885300000000001</v>
      </c>
      <c r="L108" s="135">
        <v>0.22989999999999999</v>
      </c>
      <c r="M108" s="135">
        <v>2.46E-2</v>
      </c>
      <c r="N108" s="135">
        <v>4.7999999999999996E-3</v>
      </c>
      <c r="O108" s="135">
        <v>98.920400000000001</v>
      </c>
    </row>
    <row r="109" spans="1:124" x14ac:dyDescent="0.35">
      <c r="A109" s="173" t="s">
        <v>555</v>
      </c>
      <c r="C109" s="135">
        <f t="shared" ref="C109:O109" si="21">AVERAGE(C107:C108)</f>
        <v>2.3937499999999998</v>
      </c>
      <c r="D109" s="135">
        <f t="shared" si="21"/>
        <v>13.3782</v>
      </c>
      <c r="E109" s="135">
        <f t="shared" si="21"/>
        <v>0.24690000000000001</v>
      </c>
      <c r="F109" s="135">
        <f t="shared" si="21"/>
        <v>10.8193</v>
      </c>
      <c r="G109" s="135">
        <f t="shared" si="21"/>
        <v>0.5181</v>
      </c>
      <c r="H109" s="135">
        <f t="shared" si="21"/>
        <v>2.5781999999999998</v>
      </c>
      <c r="I109" s="135">
        <f t="shared" si="21"/>
        <v>51.036749999999998</v>
      </c>
      <c r="J109" s="135">
        <f t="shared" si="21"/>
        <v>6.6113</v>
      </c>
      <c r="K109" s="135">
        <f t="shared" si="21"/>
        <v>10.956600000000002</v>
      </c>
      <c r="L109" s="135">
        <f t="shared" si="21"/>
        <v>0.22044999999999998</v>
      </c>
      <c r="M109" s="135">
        <f t="shared" si="21"/>
        <v>2.3899999999999998E-2</v>
      </c>
      <c r="N109" s="135">
        <f t="shared" si="21"/>
        <v>6.9999999999999993E-3</v>
      </c>
      <c r="O109" s="135">
        <f t="shared" si="21"/>
        <v>98.790500000000009</v>
      </c>
      <c r="U109" s="164" t="s">
        <v>811</v>
      </c>
      <c r="V109" s="164">
        <v>50</v>
      </c>
      <c r="W109" s="164" t="s">
        <v>453</v>
      </c>
      <c r="X109" s="164">
        <v>20.524999999999999</v>
      </c>
      <c r="Y109" s="164">
        <v>5.36</v>
      </c>
      <c r="Z109" s="164">
        <v>0.32</v>
      </c>
      <c r="AA109" s="164">
        <v>0.57999999999999996</v>
      </c>
      <c r="AB109" s="164">
        <v>0.31</v>
      </c>
      <c r="AC109" s="164">
        <v>2.48</v>
      </c>
      <c r="AD109" s="164">
        <v>0.12</v>
      </c>
      <c r="AE109" s="164">
        <v>4070</v>
      </c>
      <c r="AF109" s="164">
        <v>130</v>
      </c>
      <c r="AG109" s="164">
        <v>33.1</v>
      </c>
      <c r="AH109" s="164">
        <v>1.9</v>
      </c>
      <c r="AI109" s="164">
        <v>17780</v>
      </c>
      <c r="AJ109" s="164">
        <v>940</v>
      </c>
      <c r="AK109" s="164">
        <v>330</v>
      </c>
      <c r="AL109" s="164">
        <v>16</v>
      </c>
      <c r="AM109" s="164">
        <v>177.6</v>
      </c>
      <c r="AN109" s="164">
        <v>8.8000000000000007</v>
      </c>
      <c r="AO109" s="164">
        <v>1350</v>
      </c>
      <c r="AP109" s="164">
        <v>55</v>
      </c>
      <c r="AQ109" s="180">
        <v>112800</v>
      </c>
      <c r="AR109" s="180">
        <v>5100</v>
      </c>
      <c r="AS109" s="164">
        <v>47.4</v>
      </c>
      <c r="AT109" s="164">
        <v>2.7</v>
      </c>
      <c r="AU109" s="164">
        <v>93.4</v>
      </c>
      <c r="AV109" s="164">
        <v>5.5</v>
      </c>
      <c r="AW109" s="164">
        <v>147.5</v>
      </c>
      <c r="AX109" s="164">
        <v>6.6</v>
      </c>
      <c r="AY109" s="164">
        <v>130.19999999999999</v>
      </c>
      <c r="AZ109" s="164">
        <v>5.9</v>
      </c>
      <c r="BA109" s="164">
        <v>21.6</v>
      </c>
      <c r="BB109" s="164">
        <v>1.3</v>
      </c>
      <c r="BC109" s="164">
        <v>1.31</v>
      </c>
      <c r="BD109" s="164">
        <v>0.26</v>
      </c>
      <c r="BE109" s="164">
        <v>9.1999999999999993</v>
      </c>
      <c r="BF109" s="164">
        <v>0.56000000000000005</v>
      </c>
      <c r="BG109" s="164">
        <v>377</v>
      </c>
      <c r="BH109" s="164">
        <v>20</v>
      </c>
      <c r="BI109" s="164">
        <v>27</v>
      </c>
      <c r="BJ109" s="164">
        <v>1.4</v>
      </c>
      <c r="BK109" s="164">
        <v>153.80000000000001</v>
      </c>
      <c r="BL109" s="164">
        <v>8.1</v>
      </c>
      <c r="BM109" s="164">
        <v>14.12</v>
      </c>
      <c r="BN109" s="164">
        <v>0.62</v>
      </c>
      <c r="BO109" s="164">
        <v>0.85</v>
      </c>
      <c r="BP109" s="164">
        <v>0.19</v>
      </c>
      <c r="BQ109" s="164">
        <v>5.5E-2</v>
      </c>
      <c r="BR109" s="164">
        <v>5.3999999999999999E-2</v>
      </c>
      <c r="BS109" s="164">
        <v>9.1999999999999998E-2</v>
      </c>
      <c r="BT109" s="164">
        <v>1.7000000000000001E-2</v>
      </c>
      <c r="BU109" s="164">
        <v>1.62</v>
      </c>
      <c r="BV109" s="164">
        <v>0.22</v>
      </c>
      <c r="BY109" s="164">
        <v>7.8E-2</v>
      </c>
      <c r="BZ109" s="164">
        <v>1.4E-2</v>
      </c>
      <c r="CA109" s="164">
        <v>112.5</v>
      </c>
      <c r="CB109" s="164">
        <v>5.0999999999999996</v>
      </c>
      <c r="CC109" s="164">
        <v>13.34</v>
      </c>
      <c r="CD109" s="164">
        <v>0.56000000000000005</v>
      </c>
      <c r="CE109" s="164">
        <v>33</v>
      </c>
      <c r="CF109" s="164">
        <v>1.4</v>
      </c>
      <c r="CG109" s="164">
        <v>4.38</v>
      </c>
      <c r="CH109" s="164">
        <v>0.2</v>
      </c>
      <c r="CI109" s="164">
        <v>20.8</v>
      </c>
      <c r="CJ109" s="164">
        <v>1.1000000000000001</v>
      </c>
      <c r="CK109" s="164">
        <v>5.75</v>
      </c>
      <c r="CL109" s="164">
        <v>0.5</v>
      </c>
      <c r="CM109" s="164">
        <v>1.9</v>
      </c>
      <c r="CN109" s="164">
        <v>0.16</v>
      </c>
      <c r="CO109" s="164">
        <v>5.46</v>
      </c>
      <c r="CP109" s="164">
        <v>0.42</v>
      </c>
      <c r="CQ109" s="164">
        <v>0.89200000000000002</v>
      </c>
      <c r="CR109" s="164">
        <v>7.8E-2</v>
      </c>
      <c r="CS109" s="164">
        <v>5.42</v>
      </c>
      <c r="CT109" s="164">
        <v>0.34</v>
      </c>
      <c r="CU109" s="164">
        <v>1.038</v>
      </c>
      <c r="CV109" s="164">
        <v>5.2999999999999999E-2</v>
      </c>
      <c r="CW109" s="164">
        <v>2.41</v>
      </c>
      <c r="CX109" s="164">
        <v>0.24</v>
      </c>
      <c r="CY109" s="164">
        <v>0.34200000000000003</v>
      </c>
      <c r="CZ109" s="164">
        <v>3.7999999999999999E-2</v>
      </c>
      <c r="DA109" s="164">
        <v>2.11</v>
      </c>
      <c r="DB109" s="164">
        <v>0.24</v>
      </c>
      <c r="DC109" s="164">
        <v>0.28999999999999998</v>
      </c>
      <c r="DD109" s="164">
        <v>0.04</v>
      </c>
      <c r="DE109" s="164">
        <v>3.94</v>
      </c>
      <c r="DF109" s="164">
        <v>0.37</v>
      </c>
      <c r="DG109" s="164">
        <v>0.86599999999999999</v>
      </c>
      <c r="DH109" s="164">
        <v>8.7999999999999995E-2</v>
      </c>
      <c r="DI109" s="164">
        <v>0.14099999999999999</v>
      </c>
      <c r="DJ109" s="164">
        <v>3.6999999999999998E-2</v>
      </c>
      <c r="DK109" s="164">
        <v>1.5900000000000001E-2</v>
      </c>
      <c r="DL109" s="164">
        <v>7.4999999999999997E-3</v>
      </c>
      <c r="DM109" s="164">
        <v>1.1299999999999999</v>
      </c>
      <c r="DN109" s="164">
        <v>0.1</v>
      </c>
      <c r="DQ109" s="164">
        <v>1.0309999999999999</v>
      </c>
      <c r="DR109" s="164">
        <v>9.4E-2</v>
      </c>
      <c r="DS109" s="164">
        <v>0.36799999999999999</v>
      </c>
      <c r="DT109" s="164">
        <v>5.6000000000000001E-2</v>
      </c>
    </row>
    <row r="110" spans="1:124" x14ac:dyDescent="0.35">
      <c r="A110" s="173" t="s">
        <v>555</v>
      </c>
      <c r="C110" s="135">
        <v>2.3742999999999999</v>
      </c>
      <c r="D110" s="135">
        <v>13.2118</v>
      </c>
      <c r="E110" s="135">
        <v>0.27310000000000001</v>
      </c>
      <c r="F110" s="135">
        <v>10.834300000000001</v>
      </c>
      <c r="G110" s="135">
        <v>0.46489999999999998</v>
      </c>
      <c r="H110" s="135">
        <v>2.6214</v>
      </c>
      <c r="I110" s="174">
        <v>49.111499999999999</v>
      </c>
      <c r="J110" s="135">
        <v>6.5053000000000001</v>
      </c>
      <c r="K110" s="135">
        <v>11.1493</v>
      </c>
      <c r="L110" s="135">
        <v>0.1245</v>
      </c>
      <c r="M110" s="135">
        <v>2.29E-2</v>
      </c>
      <c r="N110" s="135">
        <v>1.01E-2</v>
      </c>
      <c r="O110" s="135">
        <v>96.703400000000002</v>
      </c>
    </row>
    <row r="111" spans="1:124" x14ac:dyDescent="0.35">
      <c r="A111" s="173" t="s">
        <v>555</v>
      </c>
      <c r="C111" s="135">
        <v>2.3536000000000001</v>
      </c>
      <c r="D111" s="135">
        <v>13.138299999999999</v>
      </c>
      <c r="E111" s="135">
        <v>0.2465</v>
      </c>
      <c r="F111" s="135">
        <v>10.631500000000001</v>
      </c>
      <c r="G111" s="135">
        <v>0.43509999999999999</v>
      </c>
      <c r="H111" s="135">
        <v>2.5948000000000002</v>
      </c>
      <c r="I111" s="174">
        <v>50.103000000000002</v>
      </c>
      <c r="J111" s="135">
        <v>6.4107000000000003</v>
      </c>
      <c r="K111" s="135">
        <v>11.100099999999999</v>
      </c>
      <c r="L111" s="135">
        <v>0.1348</v>
      </c>
      <c r="M111" s="135">
        <v>2.2100000000000002E-2</v>
      </c>
      <c r="N111" s="135">
        <v>8.8999999999999999E-3</v>
      </c>
      <c r="O111" s="135">
        <v>97.179500000000004</v>
      </c>
    </row>
    <row r="112" spans="1:124" x14ac:dyDescent="0.35">
      <c r="A112" s="173" t="s">
        <v>555</v>
      </c>
      <c r="C112" s="135">
        <f t="shared" ref="C112:O112" si="22">AVERAGE(C110:C111)</f>
        <v>2.36395</v>
      </c>
      <c r="D112" s="135">
        <f t="shared" si="22"/>
        <v>13.175049999999999</v>
      </c>
      <c r="E112" s="135">
        <f t="shared" si="22"/>
        <v>0.25980000000000003</v>
      </c>
      <c r="F112" s="135">
        <f t="shared" si="22"/>
        <v>10.732900000000001</v>
      </c>
      <c r="G112" s="135">
        <f t="shared" si="22"/>
        <v>0.44999999999999996</v>
      </c>
      <c r="H112" s="135">
        <f t="shared" si="22"/>
        <v>2.6081000000000003</v>
      </c>
      <c r="I112" s="135">
        <f t="shared" si="22"/>
        <v>49.607250000000001</v>
      </c>
      <c r="J112" s="135">
        <f t="shared" si="22"/>
        <v>6.4580000000000002</v>
      </c>
      <c r="K112" s="135">
        <f t="shared" si="22"/>
        <v>11.124700000000001</v>
      </c>
      <c r="L112" s="135">
        <f t="shared" si="22"/>
        <v>0.12964999999999999</v>
      </c>
      <c r="M112" s="135">
        <f t="shared" si="22"/>
        <v>2.2499999999999999E-2</v>
      </c>
      <c r="N112" s="135">
        <f t="shared" si="22"/>
        <v>9.4999999999999998E-3</v>
      </c>
      <c r="O112" s="135">
        <f t="shared" si="22"/>
        <v>96.941450000000003</v>
      </c>
      <c r="U112" s="164" t="s">
        <v>811</v>
      </c>
      <c r="V112" s="164">
        <v>50</v>
      </c>
      <c r="W112" s="164" t="s">
        <v>453</v>
      </c>
      <c r="X112" s="164">
        <v>21.678000000000001</v>
      </c>
      <c r="Y112" s="164">
        <v>5.3</v>
      </c>
      <c r="Z112" s="164">
        <v>0.41</v>
      </c>
      <c r="AA112" s="164">
        <v>0.66</v>
      </c>
      <c r="AB112" s="164">
        <v>0.39</v>
      </c>
      <c r="AC112" s="164">
        <v>2.44</v>
      </c>
      <c r="AD112" s="164">
        <v>0.15</v>
      </c>
      <c r="AE112" s="164">
        <v>4020</v>
      </c>
      <c r="AF112" s="164">
        <v>110</v>
      </c>
      <c r="AG112" s="164">
        <v>31.9</v>
      </c>
      <c r="AH112" s="164">
        <v>1.7</v>
      </c>
      <c r="AI112" s="180">
        <v>16100</v>
      </c>
      <c r="AJ112" s="180">
        <v>1000</v>
      </c>
      <c r="AK112" s="164">
        <v>321</v>
      </c>
      <c r="AL112" s="164">
        <v>22</v>
      </c>
      <c r="AM112" s="164">
        <v>231</v>
      </c>
      <c r="AN112" s="164">
        <v>20</v>
      </c>
      <c r="AO112" s="164">
        <v>1347</v>
      </c>
      <c r="AP112" s="164">
        <v>96</v>
      </c>
      <c r="AQ112" s="180">
        <v>112600</v>
      </c>
      <c r="AR112" s="180">
        <v>7100</v>
      </c>
      <c r="AS112" s="164">
        <v>45.8</v>
      </c>
      <c r="AT112" s="164">
        <v>2.4</v>
      </c>
      <c r="AU112" s="164">
        <v>98.6</v>
      </c>
      <c r="AV112" s="164">
        <v>4.3</v>
      </c>
      <c r="AW112" s="164">
        <v>141.1</v>
      </c>
      <c r="AX112" s="164">
        <v>7</v>
      </c>
      <c r="AY112" s="164">
        <v>123</v>
      </c>
      <c r="AZ112" s="164">
        <v>6.7</v>
      </c>
      <c r="BA112" s="164">
        <v>20.6</v>
      </c>
      <c r="BB112" s="164">
        <v>1.1000000000000001</v>
      </c>
      <c r="BC112" s="164">
        <v>1.6</v>
      </c>
      <c r="BD112" s="164">
        <v>0.32</v>
      </c>
      <c r="BE112" s="164">
        <v>8.59</v>
      </c>
      <c r="BF112" s="164">
        <v>0.4</v>
      </c>
      <c r="BG112" s="164">
        <v>345</v>
      </c>
      <c r="BH112" s="164">
        <v>19</v>
      </c>
      <c r="BI112" s="164">
        <v>24.4</v>
      </c>
      <c r="BJ112" s="164">
        <v>1.5</v>
      </c>
      <c r="BK112" s="164">
        <v>144.6</v>
      </c>
      <c r="BL112" s="164">
        <v>9.1</v>
      </c>
      <c r="BM112" s="164">
        <v>13.41</v>
      </c>
      <c r="BN112" s="164">
        <v>0.94</v>
      </c>
      <c r="BO112" s="164">
        <v>0.82</v>
      </c>
      <c r="BP112" s="164">
        <v>0.18</v>
      </c>
      <c r="BS112" s="164">
        <v>0.1</v>
      </c>
      <c r="BT112" s="164">
        <v>2.7E-2</v>
      </c>
      <c r="BU112" s="164">
        <v>1.56</v>
      </c>
      <c r="BV112" s="164">
        <v>0.21</v>
      </c>
      <c r="BY112" s="164">
        <v>7.9000000000000001E-2</v>
      </c>
      <c r="BZ112" s="164">
        <v>1.2999999999999999E-2</v>
      </c>
      <c r="CA112" s="164">
        <v>114.2</v>
      </c>
      <c r="CB112" s="164">
        <v>7</v>
      </c>
      <c r="CC112" s="164">
        <v>12.66</v>
      </c>
      <c r="CD112" s="164">
        <v>0.74</v>
      </c>
      <c r="CE112" s="164">
        <v>30.1</v>
      </c>
      <c r="CF112" s="164">
        <v>1.5</v>
      </c>
      <c r="CG112" s="164">
        <v>4.25</v>
      </c>
      <c r="CH112" s="164">
        <v>0.23</v>
      </c>
      <c r="CI112" s="164">
        <v>19.899999999999999</v>
      </c>
      <c r="CJ112" s="164">
        <v>0.83</v>
      </c>
      <c r="CK112" s="164">
        <v>5.77</v>
      </c>
      <c r="CL112" s="164">
        <v>0.46</v>
      </c>
      <c r="CM112" s="164">
        <v>1.84</v>
      </c>
      <c r="CN112" s="164">
        <v>0.18</v>
      </c>
      <c r="CO112" s="164">
        <v>5.79</v>
      </c>
      <c r="CP112" s="164">
        <v>0.59</v>
      </c>
      <c r="CQ112" s="164">
        <v>0.85399999999999998</v>
      </c>
      <c r="CR112" s="164">
        <v>6.6000000000000003E-2</v>
      </c>
      <c r="CS112" s="164">
        <v>5</v>
      </c>
      <c r="CT112" s="164">
        <v>0.35</v>
      </c>
      <c r="CU112" s="164">
        <v>0.91200000000000003</v>
      </c>
      <c r="CV112" s="164">
        <v>8.4000000000000005E-2</v>
      </c>
      <c r="CW112" s="164">
        <v>2.46</v>
      </c>
      <c r="CX112" s="164">
        <v>0.18</v>
      </c>
      <c r="CY112" s="164">
        <v>0.307</v>
      </c>
      <c r="CZ112" s="164">
        <v>2.8000000000000001E-2</v>
      </c>
      <c r="DA112" s="164">
        <v>2.0699999999999998</v>
      </c>
      <c r="DB112" s="164">
        <v>0.22</v>
      </c>
      <c r="DC112" s="164">
        <v>0.30199999999999999</v>
      </c>
      <c r="DD112" s="164">
        <v>3.3000000000000002E-2</v>
      </c>
      <c r="DE112" s="164">
        <v>4.05</v>
      </c>
      <c r="DF112" s="164">
        <v>0.42</v>
      </c>
      <c r="DG112" s="164">
        <v>0.81599999999999995</v>
      </c>
      <c r="DH112" s="164">
        <v>7.9000000000000001E-2</v>
      </c>
      <c r="DI112" s="164">
        <v>0.12</v>
      </c>
      <c r="DJ112" s="164">
        <v>3.2000000000000001E-2</v>
      </c>
      <c r="DK112" s="164">
        <v>1.6500000000000001E-2</v>
      </c>
      <c r="DL112" s="164">
        <v>7.6E-3</v>
      </c>
      <c r="DM112" s="164">
        <v>1.07</v>
      </c>
      <c r="DN112" s="164">
        <v>0.1</v>
      </c>
      <c r="DQ112" s="164">
        <v>0.88200000000000001</v>
      </c>
      <c r="DR112" s="164">
        <v>7.8E-2</v>
      </c>
      <c r="DS112" s="164">
        <v>0.26800000000000002</v>
      </c>
      <c r="DT112" s="164">
        <v>3.6999999999999998E-2</v>
      </c>
    </row>
    <row r="113" spans="1:124" x14ac:dyDescent="0.35">
      <c r="A113" s="173" t="s">
        <v>555</v>
      </c>
      <c r="C113" s="135">
        <v>2.3704999999999998</v>
      </c>
      <c r="D113" s="135">
        <v>13.3514</v>
      </c>
      <c r="E113" s="135">
        <v>0.25280000000000002</v>
      </c>
      <c r="F113" s="135">
        <v>10.7502</v>
      </c>
      <c r="G113" s="135">
        <v>0.44490000000000002</v>
      </c>
      <c r="H113" s="135">
        <v>2.6147999999999998</v>
      </c>
      <c r="I113" s="174">
        <v>50.242400000000004</v>
      </c>
      <c r="J113" s="135">
        <v>6.4234</v>
      </c>
      <c r="K113" s="135">
        <v>10.661899999999999</v>
      </c>
      <c r="L113" s="135">
        <v>0.15310000000000001</v>
      </c>
      <c r="M113" s="135">
        <v>2.8799999999999999E-2</v>
      </c>
      <c r="N113" s="135">
        <v>7.1999999999999998E-3</v>
      </c>
      <c r="O113" s="135">
        <v>97.301500000000004</v>
      </c>
    </row>
    <row r="114" spans="1:124" x14ac:dyDescent="0.35">
      <c r="A114" s="173" t="s">
        <v>555</v>
      </c>
      <c r="C114" s="135">
        <v>2.4523999999999999</v>
      </c>
      <c r="D114" s="135">
        <v>13.235900000000001</v>
      </c>
      <c r="E114" s="135">
        <v>0.27179999999999999</v>
      </c>
      <c r="F114" s="135">
        <v>10.697900000000001</v>
      </c>
      <c r="G114" s="135">
        <v>0.4335</v>
      </c>
      <c r="H114" s="135">
        <v>2.6025999999999998</v>
      </c>
      <c r="I114" s="174">
        <v>49.923499999999997</v>
      </c>
      <c r="J114" s="135">
        <v>6.5547000000000004</v>
      </c>
      <c r="K114" s="135">
        <v>10.8969</v>
      </c>
      <c r="L114" s="135">
        <v>0.23699999999999999</v>
      </c>
      <c r="M114" s="135">
        <v>1.66E-2</v>
      </c>
      <c r="N114" s="135">
        <v>1.2500000000000001E-2</v>
      </c>
      <c r="O114" s="135">
        <v>97.335300000000004</v>
      </c>
    </row>
    <row r="115" spans="1:124" x14ac:dyDescent="0.35">
      <c r="A115" s="173" t="s">
        <v>555</v>
      </c>
      <c r="C115" s="135">
        <f t="shared" ref="C115:O115" si="23">AVERAGE(C113:C114)</f>
        <v>2.4114499999999999</v>
      </c>
      <c r="D115" s="135">
        <f t="shared" si="23"/>
        <v>13.29365</v>
      </c>
      <c r="E115" s="135">
        <f t="shared" si="23"/>
        <v>0.26229999999999998</v>
      </c>
      <c r="F115" s="135">
        <f t="shared" si="23"/>
        <v>10.72405</v>
      </c>
      <c r="G115" s="135">
        <f t="shared" si="23"/>
        <v>0.43920000000000003</v>
      </c>
      <c r="H115" s="135">
        <f t="shared" si="23"/>
        <v>2.6086999999999998</v>
      </c>
      <c r="I115" s="135">
        <f t="shared" si="23"/>
        <v>50.082949999999997</v>
      </c>
      <c r="J115" s="135">
        <f t="shared" si="23"/>
        <v>6.4890500000000007</v>
      </c>
      <c r="K115" s="135">
        <f t="shared" si="23"/>
        <v>10.779399999999999</v>
      </c>
      <c r="L115" s="135">
        <f t="shared" si="23"/>
        <v>0.19505</v>
      </c>
      <c r="M115" s="135">
        <f t="shared" si="23"/>
        <v>2.2699999999999998E-2</v>
      </c>
      <c r="N115" s="135">
        <f t="shared" si="23"/>
        <v>9.8500000000000011E-3</v>
      </c>
      <c r="O115" s="135">
        <f t="shared" si="23"/>
        <v>97.318399999999997</v>
      </c>
      <c r="U115" s="164" t="s">
        <v>811</v>
      </c>
      <c r="V115" s="164">
        <v>50</v>
      </c>
      <c r="W115" s="164" t="s">
        <v>453</v>
      </c>
      <c r="X115" s="164">
        <v>22.648</v>
      </c>
      <c r="Y115" s="164">
        <v>5.09</v>
      </c>
      <c r="Z115" s="164">
        <v>0.32</v>
      </c>
      <c r="AA115" s="164">
        <v>1.03</v>
      </c>
      <c r="AB115" s="164">
        <v>0.42</v>
      </c>
      <c r="AC115" s="164">
        <v>2.41</v>
      </c>
      <c r="AD115" s="164">
        <v>0.15</v>
      </c>
      <c r="AE115" s="164">
        <v>3980</v>
      </c>
      <c r="AF115" s="164">
        <v>150</v>
      </c>
      <c r="AG115" s="164">
        <v>31</v>
      </c>
      <c r="AH115" s="164">
        <v>1.3</v>
      </c>
      <c r="AI115" s="164">
        <v>16400</v>
      </c>
      <c r="AJ115" s="164">
        <v>790</v>
      </c>
      <c r="AK115" s="164">
        <v>341</v>
      </c>
      <c r="AL115" s="164">
        <v>20</v>
      </c>
      <c r="AM115" s="164">
        <v>242</v>
      </c>
      <c r="AN115" s="164">
        <v>21</v>
      </c>
      <c r="AO115" s="164">
        <v>1376</v>
      </c>
      <c r="AP115" s="164">
        <v>80</v>
      </c>
      <c r="AQ115" s="180">
        <v>110500</v>
      </c>
      <c r="AR115" s="180">
        <v>5300</v>
      </c>
      <c r="AS115" s="164">
        <v>43.5</v>
      </c>
      <c r="AT115" s="164">
        <v>2.1</v>
      </c>
      <c r="AU115" s="164">
        <v>99.4</v>
      </c>
      <c r="AV115" s="164">
        <v>6.1</v>
      </c>
      <c r="AW115" s="164">
        <v>149.6</v>
      </c>
      <c r="AX115" s="164">
        <v>7.8</v>
      </c>
      <c r="AY115" s="164">
        <v>132.19999999999999</v>
      </c>
      <c r="AZ115" s="164">
        <v>7</v>
      </c>
      <c r="BA115" s="164">
        <v>21.7</v>
      </c>
      <c r="BB115" s="164">
        <v>1.1000000000000001</v>
      </c>
      <c r="BC115" s="164">
        <v>1.66</v>
      </c>
      <c r="BD115" s="164">
        <v>0.25</v>
      </c>
      <c r="BE115" s="164">
        <v>9.06</v>
      </c>
      <c r="BF115" s="164">
        <v>0.5</v>
      </c>
      <c r="BG115" s="164">
        <v>346</v>
      </c>
      <c r="BH115" s="164">
        <v>20</v>
      </c>
      <c r="BI115" s="164">
        <v>25.3</v>
      </c>
      <c r="BJ115" s="164">
        <v>1.4</v>
      </c>
      <c r="BK115" s="164">
        <v>147</v>
      </c>
      <c r="BL115" s="164">
        <v>6.8</v>
      </c>
      <c r="BM115" s="164">
        <v>14.21</v>
      </c>
      <c r="BN115" s="164">
        <v>0.88</v>
      </c>
      <c r="BO115" s="164">
        <v>0.78</v>
      </c>
      <c r="BP115" s="164">
        <v>0.15</v>
      </c>
      <c r="BQ115" s="164">
        <v>0.17</v>
      </c>
      <c r="BR115" s="164">
        <v>0.1</v>
      </c>
      <c r="BS115" s="164">
        <v>7.5999999999999998E-2</v>
      </c>
      <c r="BT115" s="164">
        <v>1.7000000000000001E-2</v>
      </c>
      <c r="BU115" s="164">
        <v>1.5</v>
      </c>
      <c r="BV115" s="164">
        <v>0.16</v>
      </c>
      <c r="BW115" s="164">
        <v>2.5999999999999999E-2</v>
      </c>
      <c r="BX115" s="164">
        <v>2.1999999999999999E-2</v>
      </c>
      <c r="BY115" s="164">
        <v>9.8000000000000004E-2</v>
      </c>
      <c r="BZ115" s="164">
        <v>1.2999999999999999E-2</v>
      </c>
      <c r="CA115" s="164">
        <v>109.1</v>
      </c>
      <c r="CB115" s="164">
        <v>5.4</v>
      </c>
      <c r="CC115" s="164">
        <v>12.2</v>
      </c>
      <c r="CD115" s="164">
        <v>0.59</v>
      </c>
      <c r="CE115" s="164">
        <v>32.299999999999997</v>
      </c>
      <c r="CF115" s="164">
        <v>1.5</v>
      </c>
      <c r="CG115" s="164">
        <v>4.57</v>
      </c>
      <c r="CH115" s="164">
        <v>0.18</v>
      </c>
      <c r="CI115" s="164">
        <v>19.36</v>
      </c>
      <c r="CJ115" s="164">
        <v>0.94</v>
      </c>
      <c r="CK115" s="164">
        <v>5.52</v>
      </c>
      <c r="CL115" s="164">
        <v>0.39</v>
      </c>
      <c r="CM115" s="164">
        <v>2.0099999999999998</v>
      </c>
      <c r="CN115" s="164">
        <v>0.21</v>
      </c>
      <c r="CO115" s="164">
        <v>5.32</v>
      </c>
      <c r="CP115" s="164">
        <v>0.5</v>
      </c>
      <c r="CQ115" s="164">
        <v>0.84499999999999997</v>
      </c>
      <c r="CR115" s="164">
        <v>7.8E-2</v>
      </c>
      <c r="CS115" s="164">
        <v>5.25</v>
      </c>
      <c r="CT115" s="164">
        <v>0.33</v>
      </c>
      <c r="CU115" s="164">
        <v>1.0089999999999999</v>
      </c>
      <c r="CV115" s="164">
        <v>8.1000000000000003E-2</v>
      </c>
      <c r="CW115" s="164">
        <v>2.48</v>
      </c>
      <c r="CX115" s="164">
        <v>0.15</v>
      </c>
      <c r="CY115" s="164">
        <v>0.312</v>
      </c>
      <c r="CZ115" s="164">
        <v>0.03</v>
      </c>
      <c r="DA115" s="164">
        <v>2.15</v>
      </c>
      <c r="DB115" s="164">
        <v>0.22</v>
      </c>
      <c r="DC115" s="164">
        <v>0.29899999999999999</v>
      </c>
      <c r="DD115" s="164">
        <v>3.9E-2</v>
      </c>
      <c r="DE115" s="164">
        <v>3.91</v>
      </c>
      <c r="DF115" s="164">
        <v>0.3</v>
      </c>
      <c r="DG115" s="164">
        <v>0.79900000000000004</v>
      </c>
      <c r="DH115" s="164">
        <v>6.6000000000000003E-2</v>
      </c>
      <c r="DI115" s="164">
        <v>0.16700000000000001</v>
      </c>
      <c r="DJ115" s="164">
        <v>5.0999999999999997E-2</v>
      </c>
      <c r="DK115" s="164">
        <v>1.5800000000000002E-2</v>
      </c>
      <c r="DL115" s="164">
        <v>7.0000000000000001E-3</v>
      </c>
      <c r="DM115" s="164">
        <v>1.0900000000000001</v>
      </c>
      <c r="DN115" s="164">
        <v>0.1</v>
      </c>
      <c r="DO115" s="164">
        <v>0.01</v>
      </c>
      <c r="DP115" s="164">
        <v>8.0000000000000002E-3</v>
      </c>
      <c r="DQ115" s="164">
        <v>0.94199999999999995</v>
      </c>
      <c r="DR115" s="164">
        <v>8.8999999999999996E-2</v>
      </c>
      <c r="DS115" s="164">
        <v>0.312</v>
      </c>
      <c r="DT115" s="164">
        <v>4.7E-2</v>
      </c>
    </row>
    <row r="116" spans="1:124" x14ac:dyDescent="0.35">
      <c r="A116" s="173" t="s">
        <v>555</v>
      </c>
      <c r="C116" s="135">
        <v>2.4245000000000001</v>
      </c>
      <c r="D116" s="135">
        <v>13.4321</v>
      </c>
      <c r="E116" s="135">
        <v>0.315</v>
      </c>
      <c r="F116" s="135">
        <v>10.7339</v>
      </c>
      <c r="G116" s="135">
        <v>0.50360000000000005</v>
      </c>
      <c r="H116" s="135">
        <v>2.6171000000000002</v>
      </c>
      <c r="I116" s="174">
        <v>50.237699999999997</v>
      </c>
      <c r="J116" s="135">
        <v>6.2031000000000001</v>
      </c>
      <c r="K116" s="135">
        <v>10.810600000000001</v>
      </c>
      <c r="L116" s="135">
        <v>0.1721</v>
      </c>
      <c r="M116" s="135">
        <v>2.4299999999999999E-2</v>
      </c>
      <c r="N116" s="135">
        <v>7.3000000000000001E-3</v>
      </c>
      <c r="O116" s="135">
        <v>97.481399999999994</v>
      </c>
    </row>
    <row r="117" spans="1:124" x14ac:dyDescent="0.35">
      <c r="A117" s="173" t="s">
        <v>555</v>
      </c>
      <c r="C117" s="135">
        <v>2.4670000000000001</v>
      </c>
      <c r="D117" s="135">
        <v>13.273999999999999</v>
      </c>
      <c r="E117" s="135">
        <v>0.26250000000000001</v>
      </c>
      <c r="F117" s="135">
        <v>10.6427</v>
      </c>
      <c r="G117" s="135">
        <v>0.49059999999999998</v>
      </c>
      <c r="H117" s="135">
        <v>2.5865999999999998</v>
      </c>
      <c r="I117" s="174">
        <v>50.841200000000001</v>
      </c>
      <c r="J117" s="135">
        <v>6.4561000000000002</v>
      </c>
      <c r="K117" s="135">
        <v>10.8459</v>
      </c>
      <c r="L117" s="135">
        <v>0.12</v>
      </c>
      <c r="M117" s="135">
        <v>2.29E-2</v>
      </c>
      <c r="N117" s="135">
        <v>1.01E-2</v>
      </c>
      <c r="O117" s="135">
        <v>98.0197</v>
      </c>
    </row>
    <row r="118" spans="1:124" x14ac:dyDescent="0.35">
      <c r="A118" s="173" t="s">
        <v>555</v>
      </c>
      <c r="C118" s="135">
        <f t="shared" ref="C118:O118" si="24">AVERAGE(C116:C117)</f>
        <v>2.4457500000000003</v>
      </c>
      <c r="D118" s="135">
        <f t="shared" si="24"/>
        <v>13.35305</v>
      </c>
      <c r="E118" s="135">
        <f t="shared" si="24"/>
        <v>0.28875000000000001</v>
      </c>
      <c r="F118" s="135">
        <f t="shared" si="24"/>
        <v>10.6883</v>
      </c>
      <c r="G118" s="135">
        <f t="shared" si="24"/>
        <v>0.49709999999999999</v>
      </c>
      <c r="H118" s="135">
        <f t="shared" si="24"/>
        <v>2.6018499999999998</v>
      </c>
      <c r="I118" s="135">
        <f t="shared" si="24"/>
        <v>50.539450000000002</v>
      </c>
      <c r="J118" s="135">
        <f t="shared" si="24"/>
        <v>6.3296000000000001</v>
      </c>
      <c r="K118" s="135">
        <f t="shared" si="24"/>
        <v>10.828250000000001</v>
      </c>
      <c r="L118" s="135">
        <f t="shared" si="24"/>
        <v>0.14605000000000001</v>
      </c>
      <c r="M118" s="135">
        <f t="shared" si="24"/>
        <v>2.3599999999999999E-2</v>
      </c>
      <c r="N118" s="135">
        <f t="shared" si="24"/>
        <v>8.6999999999999994E-3</v>
      </c>
      <c r="O118" s="135">
        <f t="shared" si="24"/>
        <v>97.750550000000004</v>
      </c>
      <c r="U118" s="164" t="s">
        <v>811</v>
      </c>
      <c r="V118" s="164">
        <v>50</v>
      </c>
      <c r="W118" s="164" t="s">
        <v>453</v>
      </c>
      <c r="X118" s="164">
        <v>21.617000000000001</v>
      </c>
      <c r="Y118" s="164">
        <v>5.56</v>
      </c>
      <c r="Z118" s="164">
        <v>0.38</v>
      </c>
      <c r="AA118" s="164">
        <v>0.79</v>
      </c>
      <c r="AB118" s="164">
        <v>0.28000000000000003</v>
      </c>
      <c r="AC118" s="164">
        <v>2.57</v>
      </c>
      <c r="AD118" s="164">
        <v>0.17</v>
      </c>
      <c r="AE118" s="164">
        <v>4030</v>
      </c>
      <c r="AF118" s="164">
        <v>150</v>
      </c>
      <c r="AG118" s="164">
        <v>30.6</v>
      </c>
      <c r="AH118" s="164">
        <v>1.6</v>
      </c>
      <c r="AI118" s="164">
        <v>15690</v>
      </c>
      <c r="AJ118" s="164">
        <v>760</v>
      </c>
      <c r="AK118" s="164">
        <v>337</v>
      </c>
      <c r="AL118" s="164">
        <v>19</v>
      </c>
      <c r="AM118" s="164">
        <v>250</v>
      </c>
      <c r="AN118" s="164">
        <v>17</v>
      </c>
      <c r="AO118" s="164">
        <v>1385</v>
      </c>
      <c r="AP118" s="164">
        <v>75</v>
      </c>
      <c r="AQ118" s="180">
        <v>110300</v>
      </c>
      <c r="AR118" s="180">
        <v>5500</v>
      </c>
      <c r="AS118" s="164">
        <v>45.7</v>
      </c>
      <c r="AT118" s="164">
        <v>2.7</v>
      </c>
      <c r="AU118" s="164">
        <v>102.8</v>
      </c>
      <c r="AV118" s="164">
        <v>7</v>
      </c>
      <c r="AW118" s="164">
        <v>148.6</v>
      </c>
      <c r="AX118" s="164">
        <v>8.4</v>
      </c>
      <c r="AY118" s="164">
        <v>130.69999999999999</v>
      </c>
      <c r="AZ118" s="164">
        <v>8.9</v>
      </c>
      <c r="BA118" s="164">
        <v>21.4</v>
      </c>
      <c r="BB118" s="164">
        <v>1.4</v>
      </c>
      <c r="BC118" s="164">
        <v>1.61</v>
      </c>
      <c r="BD118" s="164">
        <v>0.35</v>
      </c>
      <c r="BE118" s="164">
        <v>8.7899999999999991</v>
      </c>
      <c r="BF118" s="164">
        <v>0.63</v>
      </c>
      <c r="BG118" s="164">
        <v>341</v>
      </c>
      <c r="BH118" s="164">
        <v>19</v>
      </c>
      <c r="BI118" s="164">
        <v>25</v>
      </c>
      <c r="BJ118" s="164">
        <v>1.3</v>
      </c>
      <c r="BK118" s="164">
        <v>147.19999999999999</v>
      </c>
      <c r="BL118" s="164">
        <v>9.1999999999999993</v>
      </c>
      <c r="BM118" s="164">
        <v>13.88</v>
      </c>
      <c r="BN118" s="164">
        <v>0.71</v>
      </c>
      <c r="BO118" s="164">
        <v>0.82</v>
      </c>
      <c r="BP118" s="164">
        <v>0.15</v>
      </c>
      <c r="BS118" s="164">
        <v>9.6000000000000002E-2</v>
      </c>
      <c r="BT118" s="164">
        <v>2.4E-2</v>
      </c>
      <c r="BU118" s="164">
        <v>1.48</v>
      </c>
      <c r="BV118" s="164">
        <v>0.21</v>
      </c>
      <c r="BY118" s="164">
        <v>8.2000000000000003E-2</v>
      </c>
      <c r="BZ118" s="164">
        <v>1.2999999999999999E-2</v>
      </c>
      <c r="CA118" s="164">
        <v>110.6</v>
      </c>
      <c r="CB118" s="164">
        <v>5.6</v>
      </c>
      <c r="CC118" s="164">
        <v>12.37</v>
      </c>
      <c r="CD118" s="164">
        <v>0.81</v>
      </c>
      <c r="CE118" s="164">
        <v>32.700000000000003</v>
      </c>
      <c r="CF118" s="164">
        <v>1.7</v>
      </c>
      <c r="CG118" s="164">
        <v>4.45</v>
      </c>
      <c r="CH118" s="164">
        <v>0.27</v>
      </c>
      <c r="CI118" s="164">
        <v>19.899999999999999</v>
      </c>
      <c r="CJ118" s="164">
        <v>1.1000000000000001</v>
      </c>
      <c r="CK118" s="164">
        <v>5.62</v>
      </c>
      <c r="CL118" s="164">
        <v>0.63</v>
      </c>
      <c r="CM118" s="164">
        <v>2.02</v>
      </c>
      <c r="CN118" s="164">
        <v>0.17</v>
      </c>
      <c r="CO118" s="164">
        <v>5.32</v>
      </c>
      <c r="CP118" s="164">
        <v>0.42</v>
      </c>
      <c r="CQ118" s="164">
        <v>0.9</v>
      </c>
      <c r="CR118" s="164">
        <v>0.1</v>
      </c>
      <c r="CS118" s="164">
        <v>5.05</v>
      </c>
      <c r="CT118" s="164">
        <v>0.45</v>
      </c>
      <c r="CU118" s="164">
        <v>0.98899999999999999</v>
      </c>
      <c r="CV118" s="164">
        <v>9.6000000000000002E-2</v>
      </c>
      <c r="CW118" s="164">
        <v>2.4500000000000002</v>
      </c>
      <c r="CX118" s="164">
        <v>0.19</v>
      </c>
      <c r="CY118" s="164">
        <v>0.308</v>
      </c>
      <c r="CZ118" s="164">
        <v>4.2999999999999997E-2</v>
      </c>
      <c r="DA118" s="164">
        <v>2.34</v>
      </c>
      <c r="DB118" s="164">
        <v>0.24</v>
      </c>
      <c r="DC118" s="164">
        <v>0.26200000000000001</v>
      </c>
      <c r="DD118" s="164">
        <v>4.2000000000000003E-2</v>
      </c>
      <c r="DE118" s="164">
        <v>3.71</v>
      </c>
      <c r="DF118" s="164">
        <v>0.42</v>
      </c>
      <c r="DG118" s="164">
        <v>0.82299999999999995</v>
      </c>
      <c r="DH118" s="164">
        <v>9.1999999999999998E-2</v>
      </c>
      <c r="DI118" s="164">
        <v>0.16600000000000001</v>
      </c>
      <c r="DJ118" s="164">
        <v>4.1000000000000002E-2</v>
      </c>
      <c r="DK118" s="164">
        <v>2.1999999999999999E-2</v>
      </c>
      <c r="DL118" s="164">
        <v>1.0999999999999999E-2</v>
      </c>
      <c r="DM118" s="164">
        <v>1.0569999999999999</v>
      </c>
      <c r="DN118" s="164">
        <v>9.4E-2</v>
      </c>
      <c r="DQ118" s="164">
        <v>0.89800000000000002</v>
      </c>
      <c r="DR118" s="164">
        <v>8.7999999999999995E-2</v>
      </c>
      <c r="DS118" s="164">
        <v>0.307</v>
      </c>
      <c r="DT118" s="164">
        <v>4.5999999999999999E-2</v>
      </c>
    </row>
    <row r="119" spans="1:124" x14ac:dyDescent="0.35">
      <c r="A119" s="173" t="s">
        <v>810</v>
      </c>
      <c r="C119" s="135">
        <v>2.6112000000000002</v>
      </c>
      <c r="D119" s="135">
        <v>11.7094</v>
      </c>
      <c r="E119" s="135">
        <v>0.61439999999999995</v>
      </c>
      <c r="F119" s="135">
        <v>7.8581000000000003</v>
      </c>
      <c r="G119" s="135">
        <v>1.1251</v>
      </c>
      <c r="H119" s="135">
        <v>4.4249000000000001</v>
      </c>
      <c r="I119" s="174">
        <v>51.698999999999998</v>
      </c>
      <c r="J119" s="135">
        <v>3.8174999999999999</v>
      </c>
      <c r="K119" s="135">
        <v>13.9749</v>
      </c>
      <c r="L119" s="135">
        <v>0.1676</v>
      </c>
      <c r="M119" s="135">
        <v>3.6799999999999999E-2</v>
      </c>
      <c r="N119" s="135">
        <v>3.1800000000000002E-2</v>
      </c>
      <c r="O119" s="135">
        <v>98.070599999999999</v>
      </c>
    </row>
    <row r="120" spans="1:124" x14ac:dyDescent="0.35">
      <c r="A120" s="173" t="s">
        <v>810</v>
      </c>
      <c r="C120" s="135">
        <v>2.4083000000000001</v>
      </c>
      <c r="D120" s="135">
        <v>11.066800000000001</v>
      </c>
      <c r="E120" s="135">
        <v>0.61129999999999995</v>
      </c>
      <c r="F120" s="135">
        <v>7.907</v>
      </c>
      <c r="G120" s="135">
        <v>1.1195999999999999</v>
      </c>
      <c r="H120" s="135">
        <v>4.1959999999999997</v>
      </c>
      <c r="I120" s="174">
        <v>51.653100000000002</v>
      </c>
      <c r="J120" s="135">
        <v>4.7309000000000001</v>
      </c>
      <c r="K120" s="135">
        <v>14.1921</v>
      </c>
      <c r="L120" s="135">
        <v>0.20380000000000001</v>
      </c>
      <c r="M120" s="135">
        <v>3.4299999999999997E-2</v>
      </c>
      <c r="N120" s="135">
        <v>2.75E-2</v>
      </c>
      <c r="O120" s="135">
        <v>98.150800000000004</v>
      </c>
    </row>
    <row r="121" spans="1:124" x14ac:dyDescent="0.35">
      <c r="A121" s="173" t="s">
        <v>810</v>
      </c>
      <c r="C121" s="135">
        <v>3.0678000000000001</v>
      </c>
      <c r="D121" s="135">
        <v>11.7462</v>
      </c>
      <c r="E121" s="135">
        <v>0.63639999999999997</v>
      </c>
      <c r="F121" s="135">
        <v>7.9356</v>
      </c>
      <c r="G121" s="135">
        <v>1.1661999999999999</v>
      </c>
      <c r="H121" s="135">
        <v>4.3638000000000003</v>
      </c>
      <c r="I121" s="174">
        <v>50.760399999999997</v>
      </c>
      <c r="J121" s="135">
        <v>4.0244</v>
      </c>
      <c r="K121" s="135">
        <v>14.085900000000001</v>
      </c>
      <c r="L121" s="135">
        <v>0.17510000000000001</v>
      </c>
      <c r="M121" s="135">
        <v>3.78E-2</v>
      </c>
      <c r="N121" s="135">
        <v>2.24E-2</v>
      </c>
      <c r="O121" s="135">
        <v>98.022000000000006</v>
      </c>
    </row>
    <row r="122" spans="1:124" x14ac:dyDescent="0.35">
      <c r="A122" s="173" t="s">
        <v>810</v>
      </c>
      <c r="C122" s="135">
        <v>3.1160999999999999</v>
      </c>
      <c r="D122" s="135">
        <v>12.5954</v>
      </c>
      <c r="E122" s="135">
        <v>0.57969999999999999</v>
      </c>
      <c r="F122" s="135">
        <v>7.9549000000000003</v>
      </c>
      <c r="G122" s="135">
        <v>1.1318999999999999</v>
      </c>
      <c r="H122" s="135">
        <v>4.2100999999999997</v>
      </c>
      <c r="I122" s="174">
        <v>51.124400000000001</v>
      </c>
      <c r="J122" s="135">
        <v>3.5771000000000002</v>
      </c>
      <c r="K122" s="135">
        <v>12.943099999999999</v>
      </c>
      <c r="L122" s="135">
        <v>0.17349999999999999</v>
      </c>
      <c r="M122" s="135">
        <v>3.7100000000000001E-2</v>
      </c>
      <c r="N122" s="135">
        <v>2.3300000000000001E-2</v>
      </c>
      <c r="O122" s="135">
        <v>97.466700000000003</v>
      </c>
    </row>
    <row r="123" spans="1:124" x14ac:dyDescent="0.35">
      <c r="A123" s="173" t="s">
        <v>810</v>
      </c>
      <c r="C123" s="135">
        <v>3.1284999999999998</v>
      </c>
      <c r="D123" s="135">
        <v>12.026199999999999</v>
      </c>
      <c r="E123" s="135">
        <v>0.70350000000000001</v>
      </c>
      <c r="F123" s="135">
        <v>8.0373000000000001</v>
      </c>
      <c r="G123" s="135">
        <v>1.1462000000000001</v>
      </c>
      <c r="H123" s="135">
        <v>4.3352000000000004</v>
      </c>
      <c r="I123" s="174">
        <v>51.434800000000003</v>
      </c>
      <c r="J123" s="135">
        <v>3.7772999999999999</v>
      </c>
      <c r="K123" s="135">
        <v>13.4712</v>
      </c>
      <c r="L123" s="135">
        <v>0.1636</v>
      </c>
      <c r="M123" s="135">
        <v>3.5200000000000002E-2</v>
      </c>
      <c r="N123" s="135">
        <v>2.24E-2</v>
      </c>
      <c r="O123" s="135">
        <v>98.281400000000005</v>
      </c>
    </row>
    <row r="124" spans="1:124" x14ac:dyDescent="0.35">
      <c r="A124" s="173" t="s">
        <v>810</v>
      </c>
      <c r="C124" s="135">
        <v>2.9763999999999999</v>
      </c>
      <c r="D124" s="135">
        <v>11.919700000000001</v>
      </c>
      <c r="E124" s="135">
        <v>0.66169999999999995</v>
      </c>
      <c r="F124" s="135">
        <v>8.0115999999999996</v>
      </c>
      <c r="G124" s="135">
        <v>1.1338999999999999</v>
      </c>
      <c r="H124" s="135">
        <v>4.3846999999999996</v>
      </c>
      <c r="I124" s="174">
        <v>51.908099999999997</v>
      </c>
      <c r="J124" s="135">
        <v>3.7991000000000001</v>
      </c>
      <c r="K124" s="135">
        <v>13.694900000000001</v>
      </c>
      <c r="L124" s="135">
        <v>0.24809999999999999</v>
      </c>
      <c r="M124" s="135">
        <v>3.6900000000000002E-2</v>
      </c>
      <c r="N124" s="135">
        <v>2.76E-2</v>
      </c>
      <c r="O124" s="135">
        <v>98.802800000000005</v>
      </c>
    </row>
    <row r="125" spans="1:124" x14ac:dyDescent="0.35">
      <c r="A125" s="173" t="s">
        <v>810</v>
      </c>
      <c r="C125" s="135">
        <v>2.8206000000000002</v>
      </c>
      <c r="D125" s="135">
        <v>11.5966</v>
      </c>
      <c r="E125" s="135">
        <v>0.63629999999999998</v>
      </c>
      <c r="F125" s="135">
        <v>7.6962999999999999</v>
      </c>
      <c r="G125" s="135">
        <v>1.1556</v>
      </c>
      <c r="H125" s="135">
        <v>4.2958999999999996</v>
      </c>
      <c r="I125" s="174">
        <v>50.941600000000001</v>
      </c>
      <c r="J125" s="135">
        <v>4.1882000000000001</v>
      </c>
      <c r="K125" s="135">
        <v>14.382300000000001</v>
      </c>
      <c r="L125" s="135">
        <v>0.25090000000000001</v>
      </c>
      <c r="M125" s="135">
        <v>3.44E-2</v>
      </c>
      <c r="N125" s="135">
        <v>2.86E-2</v>
      </c>
      <c r="O125" s="135">
        <v>98.027299999999997</v>
      </c>
    </row>
    <row r="126" spans="1:124" x14ac:dyDescent="0.35">
      <c r="A126" s="173" t="s">
        <v>810</v>
      </c>
      <c r="C126" s="135">
        <v>2.7524000000000002</v>
      </c>
      <c r="D126" s="135">
        <v>11.814</v>
      </c>
      <c r="E126" s="135">
        <v>0.52669999999999995</v>
      </c>
      <c r="F126" s="135">
        <v>7.9324000000000003</v>
      </c>
      <c r="G126" s="135">
        <v>1.1577999999999999</v>
      </c>
      <c r="H126" s="135">
        <v>4.3003999999999998</v>
      </c>
      <c r="I126" s="174">
        <v>52.115699999999997</v>
      </c>
      <c r="J126" s="135">
        <v>3.883</v>
      </c>
      <c r="K126" s="135">
        <v>14.333299999999999</v>
      </c>
      <c r="L126" s="135">
        <v>0.21190000000000001</v>
      </c>
      <c r="M126" s="135">
        <v>3.3099999999999997E-2</v>
      </c>
      <c r="N126" s="135">
        <v>2.24E-2</v>
      </c>
      <c r="O126" s="135">
        <v>99.082999999999998</v>
      </c>
    </row>
    <row r="127" spans="1:124" x14ac:dyDescent="0.35">
      <c r="A127" s="173" t="s">
        <v>810</v>
      </c>
      <c r="C127" s="135">
        <v>2.9994000000000001</v>
      </c>
      <c r="D127" s="135">
        <v>11.6661</v>
      </c>
      <c r="E127" s="135">
        <v>0.58389999999999997</v>
      </c>
      <c r="F127" s="135">
        <v>7.8715000000000002</v>
      </c>
      <c r="G127" s="135">
        <v>1.1520999999999999</v>
      </c>
      <c r="H127" s="135">
        <v>4.3531000000000004</v>
      </c>
      <c r="I127" s="174">
        <v>51.352400000000003</v>
      </c>
      <c r="J127" s="135">
        <v>3.9230999999999998</v>
      </c>
      <c r="K127" s="135">
        <v>14.1692</v>
      </c>
      <c r="L127" s="135">
        <v>0.20649999999999999</v>
      </c>
      <c r="M127" s="135">
        <v>4.0099999999999997E-2</v>
      </c>
      <c r="N127" s="135">
        <v>2.46E-2</v>
      </c>
      <c r="O127" s="135">
        <v>98.341999999999999</v>
      </c>
    </row>
    <row r="128" spans="1:124" x14ac:dyDescent="0.35">
      <c r="A128" s="173" t="s">
        <v>810</v>
      </c>
      <c r="C128" s="135">
        <v>2.9165999999999999</v>
      </c>
      <c r="D128" s="135">
        <v>11.4116</v>
      </c>
      <c r="E128" s="135">
        <v>0.5766</v>
      </c>
      <c r="F128" s="135">
        <v>7.9580000000000002</v>
      </c>
      <c r="G128" s="135">
        <v>1.1573</v>
      </c>
      <c r="H128" s="135">
        <v>4.3327999999999998</v>
      </c>
      <c r="I128" s="174">
        <v>50.844299999999997</v>
      </c>
      <c r="J128" s="135">
        <v>4.2054999999999998</v>
      </c>
      <c r="K128" s="135">
        <v>14.1768</v>
      </c>
      <c r="L128" s="135">
        <v>0.19769999999999999</v>
      </c>
      <c r="M128" s="135">
        <v>3.0700000000000002E-2</v>
      </c>
      <c r="N128" s="135">
        <v>2.8899999999999999E-2</v>
      </c>
      <c r="O128" s="135">
        <v>97.836699999999993</v>
      </c>
    </row>
    <row r="129" spans="1:15" x14ac:dyDescent="0.35">
      <c r="A129" s="173" t="s">
        <v>810</v>
      </c>
      <c r="C129" s="135">
        <v>2.9584000000000001</v>
      </c>
      <c r="D129" s="135">
        <v>12.023999999999999</v>
      </c>
      <c r="E129" s="135">
        <v>0.59</v>
      </c>
      <c r="F129" s="135">
        <v>7.9588000000000001</v>
      </c>
      <c r="G129" s="135">
        <v>1.2125999999999999</v>
      </c>
      <c r="H129" s="135">
        <v>4.3723000000000001</v>
      </c>
      <c r="I129" s="174">
        <v>51.121699999999997</v>
      </c>
      <c r="J129" s="135">
        <v>3.7423999999999999</v>
      </c>
      <c r="K129" s="135">
        <v>13.975899999999999</v>
      </c>
      <c r="L129" s="135">
        <v>0.1905</v>
      </c>
      <c r="M129" s="135">
        <v>3.2899999999999999E-2</v>
      </c>
      <c r="N129" s="135">
        <v>2.8000000000000001E-2</v>
      </c>
      <c r="O129" s="135">
        <v>98.207599999999999</v>
      </c>
    </row>
    <row r="130" spans="1:15" x14ac:dyDescent="0.35">
      <c r="A130" s="173" t="s">
        <v>810</v>
      </c>
      <c r="C130" s="135">
        <v>2.9308999999999998</v>
      </c>
      <c r="D130" s="135">
        <v>11.938800000000001</v>
      </c>
      <c r="E130" s="135">
        <v>0.63080000000000003</v>
      </c>
      <c r="F130" s="135">
        <v>7.9169999999999998</v>
      </c>
      <c r="G130" s="135">
        <v>1.1734</v>
      </c>
      <c r="H130" s="135">
        <v>4.407</v>
      </c>
      <c r="I130" s="174">
        <v>51.049500000000002</v>
      </c>
      <c r="J130" s="135">
        <v>3.7986</v>
      </c>
      <c r="K130" s="135">
        <v>14.225899999999999</v>
      </c>
      <c r="L130" s="135">
        <v>0.155</v>
      </c>
      <c r="M130" s="135">
        <v>3.9899999999999998E-2</v>
      </c>
      <c r="N130" s="135">
        <v>2.29E-2</v>
      </c>
      <c r="O130" s="135">
        <v>98.289699999999996</v>
      </c>
    </row>
    <row r="131" spans="1:15" x14ac:dyDescent="0.35">
      <c r="A131" s="173" t="s">
        <v>810</v>
      </c>
      <c r="C131" s="135">
        <v>2.89</v>
      </c>
      <c r="D131" s="135">
        <v>11.780200000000001</v>
      </c>
      <c r="E131" s="135">
        <v>0.67220000000000002</v>
      </c>
      <c r="F131" s="135">
        <v>7.9901</v>
      </c>
      <c r="G131" s="135">
        <v>1.1234999999999999</v>
      </c>
      <c r="H131" s="135">
        <v>4.3380999999999998</v>
      </c>
      <c r="I131" s="174">
        <v>51.561900000000001</v>
      </c>
      <c r="J131" s="135">
        <v>4.0118999999999998</v>
      </c>
      <c r="K131" s="135">
        <v>13.961399999999999</v>
      </c>
      <c r="L131" s="135">
        <v>0.18679999999999999</v>
      </c>
      <c r="M131" s="135">
        <v>3.4299999999999997E-2</v>
      </c>
      <c r="N131" s="135">
        <v>2.5499999999999998E-2</v>
      </c>
      <c r="O131" s="135">
        <v>98.575900000000004</v>
      </c>
    </row>
    <row r="132" spans="1:15" x14ac:dyDescent="0.35">
      <c r="A132" s="173" t="s">
        <v>810</v>
      </c>
      <c r="C132" s="135">
        <v>2.7568999999999999</v>
      </c>
      <c r="D132" s="135">
        <v>11.740399999999999</v>
      </c>
      <c r="E132" s="135">
        <v>0.60460000000000003</v>
      </c>
      <c r="F132" s="135">
        <v>7.8959999999999999</v>
      </c>
      <c r="G132" s="135">
        <v>1.1546000000000001</v>
      </c>
      <c r="H132" s="135">
        <v>4.3654000000000002</v>
      </c>
      <c r="I132" s="174">
        <v>50.6004</v>
      </c>
      <c r="J132" s="135">
        <v>3.6594000000000002</v>
      </c>
      <c r="K132" s="135">
        <v>13.734400000000001</v>
      </c>
      <c r="L132" s="135">
        <v>0.22289999999999999</v>
      </c>
      <c r="M132" s="135">
        <v>3.5700000000000003E-2</v>
      </c>
      <c r="N132" s="135">
        <v>3.5499999999999997E-2</v>
      </c>
      <c r="O132" s="135">
        <v>96.806200000000004</v>
      </c>
    </row>
    <row r="133" spans="1:15" x14ac:dyDescent="0.35">
      <c r="A133" s="173" t="s">
        <v>810</v>
      </c>
      <c r="C133" s="135">
        <f t="shared" ref="C133:O133" si="25">AVERAGE(C131:C132)</f>
        <v>2.8234500000000002</v>
      </c>
      <c r="D133" s="135">
        <f t="shared" si="25"/>
        <v>11.760300000000001</v>
      </c>
      <c r="E133" s="135">
        <f t="shared" si="25"/>
        <v>0.63840000000000008</v>
      </c>
      <c r="F133" s="135">
        <f t="shared" si="25"/>
        <v>7.9430499999999995</v>
      </c>
      <c r="G133" s="135">
        <f t="shared" si="25"/>
        <v>1.1390500000000001</v>
      </c>
      <c r="H133" s="135">
        <f t="shared" si="25"/>
        <v>4.35175</v>
      </c>
      <c r="I133" s="135">
        <f t="shared" si="25"/>
        <v>51.081150000000001</v>
      </c>
      <c r="J133" s="135">
        <f t="shared" si="25"/>
        <v>3.8356500000000002</v>
      </c>
      <c r="K133" s="135">
        <f t="shared" si="25"/>
        <v>13.847899999999999</v>
      </c>
      <c r="L133" s="135">
        <f t="shared" si="25"/>
        <v>0.20484999999999998</v>
      </c>
      <c r="M133" s="135">
        <f t="shared" si="25"/>
        <v>3.5000000000000003E-2</v>
      </c>
      <c r="N133" s="135">
        <f t="shared" si="25"/>
        <v>3.0499999999999999E-2</v>
      </c>
      <c r="O133" s="135">
        <f t="shared" si="25"/>
        <v>97.691050000000004</v>
      </c>
    </row>
    <row r="134" spans="1:15" x14ac:dyDescent="0.35">
      <c r="A134" s="173" t="s">
        <v>810</v>
      </c>
      <c r="C134" s="135">
        <v>2.9834999999999998</v>
      </c>
      <c r="D134" s="135">
        <v>12.1715</v>
      </c>
      <c r="E134" s="135">
        <v>0.65820000000000001</v>
      </c>
      <c r="F134" s="135">
        <v>8.0932999999999993</v>
      </c>
      <c r="G134" s="135">
        <v>1.0945</v>
      </c>
      <c r="H134" s="135">
        <v>4.3009000000000004</v>
      </c>
      <c r="I134" s="174">
        <v>50.9666</v>
      </c>
      <c r="J134" s="135">
        <v>3.8186</v>
      </c>
      <c r="K134" s="135">
        <v>14.043900000000001</v>
      </c>
      <c r="L134" s="135">
        <v>0.19800000000000001</v>
      </c>
      <c r="M134" s="135">
        <v>3.49E-2</v>
      </c>
      <c r="N134" s="135">
        <v>2.87E-2</v>
      </c>
      <c r="O134" s="135">
        <v>98.392799999999994</v>
      </c>
    </row>
    <row r="135" spans="1:15" x14ac:dyDescent="0.35">
      <c r="A135" s="173" t="s">
        <v>810</v>
      </c>
      <c r="C135" s="135">
        <v>2.8502999999999998</v>
      </c>
      <c r="D135" s="135">
        <v>11.476800000000001</v>
      </c>
      <c r="E135" s="135">
        <v>0.6179</v>
      </c>
      <c r="F135" s="135">
        <v>7.7830000000000004</v>
      </c>
      <c r="G135" s="135">
        <v>1.1178999999999999</v>
      </c>
      <c r="H135" s="135">
        <v>4.2934999999999999</v>
      </c>
      <c r="I135" s="174">
        <v>51.6629</v>
      </c>
      <c r="J135" s="135">
        <v>4.3326000000000002</v>
      </c>
      <c r="K135" s="135">
        <v>14.2012</v>
      </c>
      <c r="L135" s="135">
        <v>0.15690000000000001</v>
      </c>
      <c r="M135" s="135">
        <v>4.3400000000000001E-2</v>
      </c>
      <c r="N135" s="135">
        <v>3.0499999999999999E-2</v>
      </c>
      <c r="O135" s="135">
        <v>98.566999999999993</v>
      </c>
    </row>
    <row r="136" spans="1:15" x14ac:dyDescent="0.35">
      <c r="A136" s="173" t="s">
        <v>810</v>
      </c>
      <c r="C136" s="135">
        <v>2.8062999999999998</v>
      </c>
      <c r="D136" s="135">
        <v>11.879300000000001</v>
      </c>
      <c r="E136" s="135">
        <v>0.6351</v>
      </c>
      <c r="F136" s="135">
        <v>8.0312000000000001</v>
      </c>
      <c r="G136" s="135">
        <v>1.2291000000000001</v>
      </c>
      <c r="H136" s="135">
        <v>4.3581000000000003</v>
      </c>
      <c r="I136" s="174">
        <v>51.372799999999998</v>
      </c>
      <c r="J136" s="135">
        <v>3.7934999999999999</v>
      </c>
      <c r="K136" s="135">
        <v>14.105</v>
      </c>
      <c r="L136" s="135">
        <v>0.19439999999999999</v>
      </c>
      <c r="M136" s="135">
        <v>4.2500000000000003E-2</v>
      </c>
      <c r="N136" s="135">
        <v>2.58E-2</v>
      </c>
      <c r="O136" s="135">
        <v>98.473200000000006</v>
      </c>
    </row>
    <row r="137" spans="1:15" x14ac:dyDescent="0.35">
      <c r="A137" s="173" t="s">
        <v>810</v>
      </c>
      <c r="C137" s="135">
        <v>2.7774999999999999</v>
      </c>
      <c r="D137" s="135">
        <v>12.0434</v>
      </c>
      <c r="E137" s="135">
        <v>0.66139999999999999</v>
      </c>
      <c r="F137" s="135">
        <v>7.9621000000000004</v>
      </c>
      <c r="G137" s="135">
        <v>1.1706000000000001</v>
      </c>
      <c r="H137" s="135">
        <v>4.3815999999999997</v>
      </c>
      <c r="I137" s="174">
        <v>50.7669</v>
      </c>
      <c r="J137" s="135">
        <v>3.9032</v>
      </c>
      <c r="K137" s="135">
        <v>13.8187</v>
      </c>
      <c r="L137" s="135">
        <v>0.23130000000000001</v>
      </c>
      <c r="M137" s="135">
        <v>2.9100000000000001E-2</v>
      </c>
      <c r="N137" s="135">
        <v>2.87E-2</v>
      </c>
      <c r="O137" s="135">
        <v>97.7744</v>
      </c>
    </row>
    <row r="138" spans="1:15" x14ac:dyDescent="0.35">
      <c r="A138" s="173" t="s">
        <v>810</v>
      </c>
      <c r="C138" s="135">
        <f t="shared" ref="C138:O138" si="26">AVERAGE(C136:C137)</f>
        <v>2.7919</v>
      </c>
      <c r="D138" s="135">
        <f t="shared" si="26"/>
        <v>11.961349999999999</v>
      </c>
      <c r="E138" s="135">
        <f t="shared" si="26"/>
        <v>0.64824999999999999</v>
      </c>
      <c r="F138" s="135">
        <f t="shared" si="26"/>
        <v>7.9966500000000007</v>
      </c>
      <c r="G138" s="135">
        <f t="shared" si="26"/>
        <v>1.1998500000000001</v>
      </c>
      <c r="H138" s="135">
        <f t="shared" si="26"/>
        <v>4.3698499999999996</v>
      </c>
      <c r="I138" s="135">
        <f t="shared" si="26"/>
        <v>51.069850000000002</v>
      </c>
      <c r="J138" s="135">
        <f t="shared" si="26"/>
        <v>3.8483499999999999</v>
      </c>
      <c r="K138" s="135">
        <f t="shared" si="26"/>
        <v>13.96185</v>
      </c>
      <c r="L138" s="135">
        <f t="shared" si="26"/>
        <v>0.21284999999999998</v>
      </c>
      <c r="M138" s="135">
        <f t="shared" si="26"/>
        <v>3.5799999999999998E-2</v>
      </c>
      <c r="N138" s="135">
        <f t="shared" si="26"/>
        <v>2.725E-2</v>
      </c>
      <c r="O138" s="135">
        <f t="shared" si="26"/>
        <v>98.123800000000003</v>
      </c>
    </row>
    <row r="139" spans="1:15" x14ac:dyDescent="0.35">
      <c r="A139" s="173" t="s">
        <v>810</v>
      </c>
      <c r="C139" s="135">
        <v>3.0537000000000001</v>
      </c>
      <c r="D139" s="135">
        <v>12.7758</v>
      </c>
      <c r="E139" s="135">
        <v>0.5877</v>
      </c>
      <c r="F139" s="135">
        <v>8.0846999999999998</v>
      </c>
      <c r="G139" s="135">
        <v>1.1400999999999999</v>
      </c>
      <c r="H139" s="135">
        <v>4.1039000000000003</v>
      </c>
      <c r="I139" s="174">
        <v>51.616500000000002</v>
      </c>
      <c r="J139" s="135">
        <v>3.653</v>
      </c>
      <c r="K139" s="135">
        <v>13.923999999999999</v>
      </c>
      <c r="L139" s="135">
        <v>0.1875</v>
      </c>
      <c r="M139" s="135">
        <v>3.44E-2</v>
      </c>
      <c r="N139" s="135">
        <v>2.4500000000000001E-2</v>
      </c>
      <c r="O139" s="135">
        <v>99.185599999999994</v>
      </c>
    </row>
    <row r="140" spans="1:15" x14ac:dyDescent="0.35">
      <c r="A140" s="173" t="s">
        <v>810</v>
      </c>
      <c r="C140" s="135">
        <v>2.7664</v>
      </c>
      <c r="D140" s="135">
        <v>11.753</v>
      </c>
      <c r="E140" s="135">
        <v>0.65949999999999998</v>
      </c>
      <c r="F140" s="135">
        <v>7.8503999999999996</v>
      </c>
      <c r="G140" s="135">
        <v>1.1979</v>
      </c>
      <c r="H140" s="135">
        <v>4.4009</v>
      </c>
      <c r="I140" s="174">
        <v>51.586300000000001</v>
      </c>
      <c r="J140" s="135">
        <v>3.9197000000000002</v>
      </c>
      <c r="K140" s="135">
        <v>14.109299999999999</v>
      </c>
      <c r="L140" s="135">
        <v>0.18659999999999999</v>
      </c>
      <c r="M140" s="135">
        <v>3.6299999999999999E-2</v>
      </c>
      <c r="N140" s="135">
        <v>2.69E-2</v>
      </c>
      <c r="O140" s="135">
        <v>98.493200000000002</v>
      </c>
    </row>
    <row r="141" spans="1:15" x14ac:dyDescent="0.35">
      <c r="A141" s="173" t="s">
        <v>473</v>
      </c>
      <c r="C141" s="135">
        <v>2.5726</v>
      </c>
      <c r="D141" s="135">
        <v>12.259600000000001</v>
      </c>
      <c r="E141" s="135">
        <v>0.41160000000000002</v>
      </c>
      <c r="F141" s="135">
        <v>8.7561999999999998</v>
      </c>
      <c r="G141" s="135">
        <v>0.79990000000000006</v>
      </c>
      <c r="H141" s="135">
        <v>3.8603999999999998</v>
      </c>
      <c r="I141" s="174">
        <v>50.832900000000002</v>
      </c>
      <c r="J141" s="135">
        <v>4.5548999999999999</v>
      </c>
      <c r="K141" s="135">
        <v>13.2912</v>
      </c>
      <c r="L141" s="135">
        <v>0.26379999999999998</v>
      </c>
      <c r="M141" s="135">
        <v>4.3900000000000002E-2</v>
      </c>
      <c r="N141" s="135">
        <v>1.44E-2</v>
      </c>
      <c r="O141" s="135">
        <v>97.6614</v>
      </c>
    </row>
    <row r="142" spans="1:15" x14ac:dyDescent="0.35">
      <c r="A142" s="173" t="s">
        <v>473</v>
      </c>
      <c r="C142" s="135">
        <v>2.8035000000000001</v>
      </c>
      <c r="D142" s="135">
        <v>12.1929</v>
      </c>
      <c r="E142" s="135">
        <v>0.47220000000000001</v>
      </c>
      <c r="F142" s="135">
        <v>8.8053000000000008</v>
      </c>
      <c r="G142" s="135">
        <v>0.78759999999999997</v>
      </c>
      <c r="H142" s="135">
        <v>3.883</v>
      </c>
      <c r="I142" s="174">
        <v>50.866799999999998</v>
      </c>
      <c r="J142" s="135">
        <v>4.4173</v>
      </c>
      <c r="K142" s="135">
        <v>13.383800000000001</v>
      </c>
      <c r="L142" s="135">
        <v>0.2195</v>
      </c>
      <c r="M142" s="135">
        <v>3.8600000000000002E-2</v>
      </c>
      <c r="N142" s="135">
        <v>2.24E-2</v>
      </c>
      <c r="O142" s="135">
        <v>97.893000000000001</v>
      </c>
    </row>
    <row r="143" spans="1:15" x14ac:dyDescent="0.35">
      <c r="A143" s="173" t="s">
        <v>473</v>
      </c>
      <c r="C143" s="135">
        <v>2.641</v>
      </c>
      <c r="D143" s="135">
        <v>12.169600000000001</v>
      </c>
      <c r="E143" s="135">
        <v>0.41439999999999999</v>
      </c>
      <c r="F143" s="135">
        <v>8.7051999999999996</v>
      </c>
      <c r="G143" s="135">
        <v>0.80330000000000001</v>
      </c>
      <c r="H143" s="135">
        <v>3.8957999999999999</v>
      </c>
      <c r="I143" s="174">
        <v>50.119799999999998</v>
      </c>
      <c r="J143" s="135">
        <v>4.4820000000000002</v>
      </c>
      <c r="K143" s="135">
        <v>13.6073</v>
      </c>
      <c r="L143" s="135">
        <v>0.18729999999999999</v>
      </c>
      <c r="M143" s="135">
        <v>4.7899999999999998E-2</v>
      </c>
      <c r="N143" s="135">
        <v>2.1000000000000001E-2</v>
      </c>
      <c r="O143" s="135">
        <v>97.0946</v>
      </c>
    </row>
    <row r="144" spans="1:15" x14ac:dyDescent="0.35">
      <c r="A144" s="173" t="s">
        <v>473</v>
      </c>
      <c r="C144" s="135">
        <v>2.6036000000000001</v>
      </c>
      <c r="D144" s="135">
        <v>12.1214</v>
      </c>
      <c r="E144" s="135">
        <v>0.38690000000000002</v>
      </c>
      <c r="F144" s="135">
        <v>8.7697000000000003</v>
      </c>
      <c r="G144" s="135">
        <v>0.84299999999999997</v>
      </c>
      <c r="H144" s="135">
        <v>3.9247999999999998</v>
      </c>
      <c r="I144" s="174">
        <v>50.683999999999997</v>
      </c>
      <c r="J144" s="135">
        <v>4.3619000000000003</v>
      </c>
      <c r="K144" s="135">
        <v>12.9842</v>
      </c>
      <c r="L144" s="135">
        <v>0.21879999999999999</v>
      </c>
      <c r="M144" s="135">
        <v>2.93E-2</v>
      </c>
      <c r="N144" s="135">
        <v>1.8599999999999998E-2</v>
      </c>
      <c r="O144" s="135">
        <v>96.946100000000001</v>
      </c>
    </row>
    <row r="145" spans="1:124" x14ac:dyDescent="0.35">
      <c r="A145" s="173" t="s">
        <v>473</v>
      </c>
      <c r="C145" s="135">
        <f t="shared" ref="C145:O145" si="27">AVERAGE(C143:C144)</f>
        <v>2.6223000000000001</v>
      </c>
      <c r="D145" s="135">
        <f t="shared" si="27"/>
        <v>12.1455</v>
      </c>
      <c r="E145" s="135">
        <f t="shared" si="27"/>
        <v>0.40065000000000001</v>
      </c>
      <c r="F145" s="135">
        <f t="shared" si="27"/>
        <v>8.7374499999999991</v>
      </c>
      <c r="G145" s="135">
        <f t="shared" si="27"/>
        <v>0.82315000000000005</v>
      </c>
      <c r="H145" s="135">
        <f t="shared" si="27"/>
        <v>3.9102999999999999</v>
      </c>
      <c r="I145" s="135">
        <f t="shared" si="27"/>
        <v>50.401899999999998</v>
      </c>
      <c r="J145" s="135">
        <f t="shared" si="27"/>
        <v>4.4219500000000007</v>
      </c>
      <c r="K145" s="135">
        <f t="shared" si="27"/>
        <v>13.29575</v>
      </c>
      <c r="L145" s="135">
        <f t="shared" si="27"/>
        <v>0.20305000000000001</v>
      </c>
      <c r="M145" s="135">
        <f t="shared" si="27"/>
        <v>3.8599999999999995E-2</v>
      </c>
      <c r="N145" s="135">
        <f t="shared" si="27"/>
        <v>1.9799999999999998E-2</v>
      </c>
      <c r="O145" s="135">
        <f t="shared" si="27"/>
        <v>97.020350000000008</v>
      </c>
      <c r="U145" s="164" t="s">
        <v>811</v>
      </c>
      <c r="V145" s="164">
        <v>50</v>
      </c>
      <c r="X145" s="164">
        <v>22.728999999999999</v>
      </c>
      <c r="Y145" s="164">
        <v>7.44</v>
      </c>
      <c r="Z145" s="164">
        <v>0.41</v>
      </c>
      <c r="AA145" s="164">
        <v>1.08</v>
      </c>
      <c r="AB145" s="164">
        <v>0.38</v>
      </c>
      <c r="AC145" s="164">
        <v>2.5880000000000001</v>
      </c>
      <c r="AD145" s="164">
        <v>8.3000000000000004E-2</v>
      </c>
      <c r="AE145" s="164">
        <v>6730</v>
      </c>
      <c r="AF145" s="164">
        <v>170</v>
      </c>
      <c r="AG145" s="164">
        <v>30.06</v>
      </c>
      <c r="AH145" s="164">
        <v>0.78</v>
      </c>
      <c r="AI145" s="164">
        <v>23680</v>
      </c>
      <c r="AJ145" s="164">
        <v>600</v>
      </c>
      <c r="AK145" s="164">
        <v>422.7</v>
      </c>
      <c r="AL145" s="164">
        <v>9.3000000000000007</v>
      </c>
      <c r="AM145" s="164">
        <v>17.600000000000001</v>
      </c>
      <c r="AN145" s="164">
        <v>1.5</v>
      </c>
      <c r="AO145" s="164">
        <v>1560</v>
      </c>
      <c r="AP145" s="164">
        <v>39</v>
      </c>
      <c r="AQ145" s="180">
        <v>130600</v>
      </c>
      <c r="AR145" s="180">
        <v>4200</v>
      </c>
      <c r="AS145" s="164">
        <v>43.2</v>
      </c>
      <c r="AT145" s="164">
        <v>1.9</v>
      </c>
      <c r="AU145" s="164">
        <v>45.3</v>
      </c>
      <c r="AV145" s="164">
        <v>2.5</v>
      </c>
      <c r="AW145" s="164">
        <v>181.6</v>
      </c>
      <c r="AX145" s="164">
        <v>8.5</v>
      </c>
      <c r="AY145" s="164">
        <v>173</v>
      </c>
      <c r="AZ145" s="164">
        <v>8.9</v>
      </c>
      <c r="BA145" s="164">
        <v>24.4</v>
      </c>
      <c r="BB145" s="164">
        <v>1.1000000000000001</v>
      </c>
      <c r="BC145" s="164">
        <v>1.56</v>
      </c>
      <c r="BD145" s="164">
        <v>0.21</v>
      </c>
      <c r="BE145" s="164">
        <v>14.52</v>
      </c>
      <c r="BF145" s="164">
        <v>0.71</v>
      </c>
      <c r="BG145" s="164">
        <v>360</v>
      </c>
      <c r="BH145" s="164">
        <v>13</v>
      </c>
      <c r="BI145" s="164">
        <v>39.200000000000003</v>
      </c>
      <c r="BJ145" s="164">
        <v>1.3</v>
      </c>
      <c r="BK145" s="164">
        <v>261</v>
      </c>
      <c r="BL145" s="164">
        <v>8.6</v>
      </c>
      <c r="BM145" s="164">
        <v>24.45</v>
      </c>
      <c r="BN145" s="164">
        <v>0.88</v>
      </c>
      <c r="BO145" s="164">
        <v>1.34</v>
      </c>
      <c r="BP145" s="164">
        <v>0.14000000000000001</v>
      </c>
      <c r="BQ145" s="164">
        <v>0.13900000000000001</v>
      </c>
      <c r="BR145" s="164">
        <v>9.2999999999999999E-2</v>
      </c>
      <c r="BS145" s="164">
        <v>0.122</v>
      </c>
      <c r="BT145" s="164">
        <v>3.2000000000000001E-2</v>
      </c>
      <c r="BU145" s="164">
        <v>2.5299999999999998</v>
      </c>
      <c r="BV145" s="164">
        <v>0.21</v>
      </c>
      <c r="BW145" s="164">
        <v>4.5999999999999999E-2</v>
      </c>
      <c r="BX145" s="164">
        <v>2.1000000000000001E-2</v>
      </c>
      <c r="BY145" s="164">
        <v>0.13300000000000001</v>
      </c>
      <c r="BZ145" s="164">
        <v>1.9E-2</v>
      </c>
      <c r="CA145" s="164">
        <v>186.2</v>
      </c>
      <c r="CB145" s="164">
        <v>7.1</v>
      </c>
      <c r="CC145" s="164">
        <v>21.4</v>
      </c>
      <c r="CD145" s="164">
        <v>0.75</v>
      </c>
      <c r="CE145" s="164">
        <v>54.2</v>
      </c>
      <c r="CF145" s="164">
        <v>1.9</v>
      </c>
      <c r="CG145" s="164">
        <v>7.54</v>
      </c>
      <c r="CH145" s="164">
        <v>0.28999999999999998</v>
      </c>
      <c r="CI145" s="164">
        <v>33.799999999999997</v>
      </c>
      <c r="CJ145" s="164">
        <v>1.4</v>
      </c>
      <c r="CK145" s="164">
        <v>9.15</v>
      </c>
      <c r="CL145" s="164">
        <v>0.57999999999999996</v>
      </c>
      <c r="CM145" s="164">
        <v>2.94</v>
      </c>
      <c r="CN145" s="164">
        <v>0.15</v>
      </c>
      <c r="CO145" s="164">
        <v>8.92</v>
      </c>
      <c r="CP145" s="164">
        <v>0.5</v>
      </c>
      <c r="CQ145" s="164">
        <v>1.351</v>
      </c>
      <c r="CR145" s="164">
        <v>8.5999999999999993E-2</v>
      </c>
      <c r="CS145" s="164">
        <v>8.15</v>
      </c>
      <c r="CT145" s="164">
        <v>0.47</v>
      </c>
      <c r="CU145" s="164">
        <v>1.59</v>
      </c>
      <c r="CV145" s="164">
        <v>0.12</v>
      </c>
      <c r="CW145" s="164">
        <v>3.91</v>
      </c>
      <c r="CX145" s="164">
        <v>0.24</v>
      </c>
      <c r="CY145" s="164">
        <v>0.47799999999999998</v>
      </c>
      <c r="CZ145" s="164">
        <v>4.2999999999999997E-2</v>
      </c>
      <c r="DA145" s="164">
        <v>3.23</v>
      </c>
      <c r="DB145" s="164">
        <v>0.33</v>
      </c>
      <c r="DC145" s="164">
        <v>0.41299999999999998</v>
      </c>
      <c r="DD145" s="164">
        <v>4.3999999999999997E-2</v>
      </c>
      <c r="DE145" s="164">
        <v>6.76</v>
      </c>
      <c r="DF145" s="164">
        <v>0.41</v>
      </c>
      <c r="DG145" s="164">
        <v>1.5149999999999999</v>
      </c>
      <c r="DH145" s="164">
        <v>9.9000000000000005E-2</v>
      </c>
      <c r="DI145" s="164">
        <v>0.30399999999999999</v>
      </c>
      <c r="DJ145" s="164">
        <v>3.7999999999999999E-2</v>
      </c>
      <c r="DK145" s="164">
        <v>2.3199999999999998E-2</v>
      </c>
      <c r="DL145" s="164">
        <v>9.5999999999999992E-3</v>
      </c>
      <c r="DM145" s="164">
        <v>1.629</v>
      </c>
      <c r="DN145" s="164">
        <v>9.5000000000000001E-2</v>
      </c>
      <c r="DO145" s="164">
        <v>1.8599999999999998E-2</v>
      </c>
      <c r="DP145" s="164">
        <v>8.3999999999999995E-3</v>
      </c>
      <c r="DQ145" s="164">
        <v>1.63</v>
      </c>
      <c r="DR145" s="164">
        <v>0.1</v>
      </c>
      <c r="DS145" s="164">
        <v>0.56999999999999995</v>
      </c>
      <c r="DT145" s="164">
        <v>5.0999999999999997E-2</v>
      </c>
    </row>
    <row r="146" spans="1:124" x14ac:dyDescent="0.35">
      <c r="A146" s="173" t="s">
        <v>473</v>
      </c>
      <c r="C146" s="135">
        <v>2.5672000000000001</v>
      </c>
      <c r="D146" s="135">
        <v>12.129899999999999</v>
      </c>
      <c r="E146" s="135">
        <v>0.39579999999999999</v>
      </c>
      <c r="F146" s="135">
        <v>8.6456999999999997</v>
      </c>
      <c r="G146" s="135">
        <v>0.82530000000000003</v>
      </c>
      <c r="H146" s="135">
        <v>3.9525999999999999</v>
      </c>
      <c r="I146" s="174">
        <v>49.9968</v>
      </c>
      <c r="J146" s="135">
        <v>4.4988999999999999</v>
      </c>
      <c r="K146" s="135">
        <v>13.121499999999999</v>
      </c>
      <c r="L146" s="135">
        <v>0.18290000000000001</v>
      </c>
      <c r="M146" s="135">
        <v>3.73E-2</v>
      </c>
      <c r="N146" s="135">
        <v>2.01E-2</v>
      </c>
      <c r="O146" s="135">
        <v>96.373900000000006</v>
      </c>
    </row>
    <row r="147" spans="1:124" x14ac:dyDescent="0.35">
      <c r="A147" s="173" t="s">
        <v>473</v>
      </c>
      <c r="C147" s="135">
        <v>2.4782999999999999</v>
      </c>
      <c r="D147" s="135">
        <v>12.075100000000001</v>
      </c>
      <c r="E147" s="135">
        <v>0.46060000000000001</v>
      </c>
      <c r="F147" s="135">
        <v>8.8415999999999997</v>
      </c>
      <c r="G147" s="135">
        <v>0.81379999999999997</v>
      </c>
      <c r="H147" s="135">
        <v>3.9239999999999999</v>
      </c>
      <c r="I147" s="174">
        <v>50.059100000000001</v>
      </c>
      <c r="J147" s="135">
        <v>4.6516999999999999</v>
      </c>
      <c r="K147" s="135">
        <v>13.417899999999999</v>
      </c>
      <c r="L147" s="135">
        <v>0.22040000000000001</v>
      </c>
      <c r="M147" s="135">
        <v>3.9600000000000003E-2</v>
      </c>
      <c r="N147" s="135">
        <v>1.47E-2</v>
      </c>
      <c r="O147" s="135">
        <v>96.996700000000004</v>
      </c>
    </row>
    <row r="148" spans="1:124" x14ac:dyDescent="0.35">
      <c r="A148" s="173" t="s">
        <v>473</v>
      </c>
      <c r="C148" s="135">
        <f t="shared" ref="C148:O148" si="28">AVERAGE(C146:C147)</f>
        <v>2.5227500000000003</v>
      </c>
      <c r="D148" s="135">
        <f t="shared" si="28"/>
        <v>12.102499999999999</v>
      </c>
      <c r="E148" s="135">
        <f t="shared" si="28"/>
        <v>0.42820000000000003</v>
      </c>
      <c r="F148" s="135">
        <f t="shared" si="28"/>
        <v>8.7436499999999988</v>
      </c>
      <c r="G148" s="135">
        <f t="shared" si="28"/>
        <v>0.81955</v>
      </c>
      <c r="H148" s="135">
        <f t="shared" si="28"/>
        <v>3.9382999999999999</v>
      </c>
      <c r="I148" s="135">
        <f t="shared" si="28"/>
        <v>50.027950000000004</v>
      </c>
      <c r="J148" s="135">
        <f t="shared" si="28"/>
        <v>4.5753000000000004</v>
      </c>
      <c r="K148" s="135">
        <f t="shared" si="28"/>
        <v>13.2697</v>
      </c>
      <c r="L148" s="135">
        <f t="shared" si="28"/>
        <v>0.20165</v>
      </c>
      <c r="M148" s="135">
        <f t="shared" si="28"/>
        <v>3.8449999999999998E-2</v>
      </c>
      <c r="N148" s="135">
        <f t="shared" si="28"/>
        <v>1.7399999999999999E-2</v>
      </c>
      <c r="O148" s="135">
        <f t="shared" si="28"/>
        <v>96.685300000000012</v>
      </c>
      <c r="U148" s="164" t="s">
        <v>811</v>
      </c>
      <c r="V148" s="164">
        <v>50</v>
      </c>
      <c r="X148" s="164">
        <v>21.353000000000002</v>
      </c>
      <c r="Y148" s="164">
        <v>6.47</v>
      </c>
      <c r="Z148" s="164">
        <v>0.4</v>
      </c>
      <c r="AA148" s="164">
        <v>0.81</v>
      </c>
      <c r="AB148" s="164">
        <v>0.31</v>
      </c>
      <c r="AC148" s="164">
        <v>2.71</v>
      </c>
      <c r="AD148" s="164">
        <v>0.13</v>
      </c>
      <c r="AE148" s="164">
        <v>6520</v>
      </c>
      <c r="AF148" s="164">
        <v>190</v>
      </c>
      <c r="AG148" s="164">
        <v>29.1</v>
      </c>
      <c r="AH148" s="164">
        <v>0.98</v>
      </c>
      <c r="AI148" s="164">
        <v>23260</v>
      </c>
      <c r="AJ148" s="164">
        <v>750</v>
      </c>
      <c r="AK148" s="164">
        <v>391</v>
      </c>
      <c r="AL148" s="164">
        <v>12</v>
      </c>
      <c r="AM148" s="164">
        <v>14.7</v>
      </c>
      <c r="AN148" s="164">
        <v>1.4</v>
      </c>
      <c r="AO148" s="164">
        <v>1475</v>
      </c>
      <c r="AP148" s="164">
        <v>54</v>
      </c>
      <c r="AQ148" s="180">
        <v>129800</v>
      </c>
      <c r="AR148" s="180">
        <v>6400</v>
      </c>
      <c r="AS148" s="164">
        <v>43.6</v>
      </c>
      <c r="AT148" s="164">
        <v>2.1</v>
      </c>
      <c r="AU148" s="164">
        <v>46</v>
      </c>
      <c r="AV148" s="164">
        <v>2.1</v>
      </c>
      <c r="AW148" s="164">
        <v>137.19999999999999</v>
      </c>
      <c r="AX148" s="164">
        <v>6.6</v>
      </c>
      <c r="AY148" s="164">
        <v>158.19999999999999</v>
      </c>
      <c r="AZ148" s="164">
        <v>9.1999999999999993</v>
      </c>
      <c r="BA148" s="164">
        <v>23.3</v>
      </c>
      <c r="BB148" s="164">
        <v>1.4</v>
      </c>
      <c r="BC148" s="164">
        <v>1.58</v>
      </c>
      <c r="BD148" s="164">
        <v>0.31</v>
      </c>
      <c r="BE148" s="164">
        <v>15.4</v>
      </c>
      <c r="BF148" s="164">
        <v>0.6</v>
      </c>
      <c r="BG148" s="164">
        <v>354</v>
      </c>
      <c r="BH148" s="164">
        <v>12</v>
      </c>
      <c r="BI148" s="164">
        <v>37.200000000000003</v>
      </c>
      <c r="BJ148" s="164">
        <v>1.5</v>
      </c>
      <c r="BK148" s="164">
        <v>241.4</v>
      </c>
      <c r="BL148" s="164">
        <v>9.3000000000000007</v>
      </c>
      <c r="BM148" s="164">
        <v>22.88</v>
      </c>
      <c r="BN148" s="164">
        <v>0.98</v>
      </c>
      <c r="BO148" s="164">
        <v>1.48</v>
      </c>
      <c r="BP148" s="164">
        <v>0.2</v>
      </c>
      <c r="BQ148" s="164">
        <v>0.15</v>
      </c>
      <c r="BR148" s="164">
        <v>8.6999999999999994E-2</v>
      </c>
      <c r="BS148" s="164">
        <v>0.13300000000000001</v>
      </c>
      <c r="BT148" s="164">
        <v>2.4E-2</v>
      </c>
      <c r="BU148" s="164">
        <v>2.27</v>
      </c>
      <c r="BV148" s="164">
        <v>0.18</v>
      </c>
      <c r="BW148" s="164">
        <v>3.9E-2</v>
      </c>
      <c r="BX148" s="164">
        <v>2.1000000000000001E-2</v>
      </c>
      <c r="BY148" s="164">
        <v>0.14299999999999999</v>
      </c>
      <c r="BZ148" s="164">
        <v>0.02</v>
      </c>
      <c r="CA148" s="164">
        <v>185</v>
      </c>
      <c r="CB148" s="164">
        <v>11</v>
      </c>
      <c r="CC148" s="164">
        <v>21.11</v>
      </c>
      <c r="CD148" s="164">
        <v>0.81</v>
      </c>
      <c r="CE148" s="164">
        <v>48.9</v>
      </c>
      <c r="CF148" s="164">
        <v>1.6</v>
      </c>
      <c r="CG148" s="164">
        <v>7.08</v>
      </c>
      <c r="CH148" s="164">
        <v>0.28999999999999998</v>
      </c>
      <c r="CI148" s="164">
        <v>33.4</v>
      </c>
      <c r="CJ148" s="164">
        <v>1.4</v>
      </c>
      <c r="CK148" s="164">
        <v>8.85</v>
      </c>
      <c r="CL148" s="164">
        <v>0.54</v>
      </c>
      <c r="CM148" s="164">
        <v>2.62</v>
      </c>
      <c r="CN148" s="164">
        <v>0.14000000000000001</v>
      </c>
      <c r="CO148" s="164">
        <v>8.9</v>
      </c>
      <c r="CP148" s="164">
        <v>0.74</v>
      </c>
      <c r="CQ148" s="164">
        <v>1.32</v>
      </c>
      <c r="CR148" s="164">
        <v>0.1</v>
      </c>
      <c r="CS148" s="164">
        <v>7.83</v>
      </c>
      <c r="CT148" s="164">
        <v>0.52</v>
      </c>
      <c r="CU148" s="164">
        <v>1.43</v>
      </c>
      <c r="CV148" s="164">
        <v>0.1</v>
      </c>
      <c r="CW148" s="164">
        <v>3.73</v>
      </c>
      <c r="CX148" s="164">
        <v>0.32</v>
      </c>
      <c r="CY148" s="164">
        <v>0.50600000000000001</v>
      </c>
      <c r="CZ148" s="164">
        <v>5.8000000000000003E-2</v>
      </c>
      <c r="DA148" s="164">
        <v>3.13</v>
      </c>
      <c r="DB148" s="164">
        <v>0.27</v>
      </c>
      <c r="DC148" s="164">
        <v>0.41099999999999998</v>
      </c>
      <c r="DD148" s="164">
        <v>5.0999999999999997E-2</v>
      </c>
      <c r="DE148" s="164">
        <v>6.28</v>
      </c>
      <c r="DF148" s="164">
        <v>0.47</v>
      </c>
      <c r="DG148" s="164">
        <v>1.48</v>
      </c>
      <c r="DH148" s="164">
        <v>0.1</v>
      </c>
      <c r="DI148" s="164">
        <v>0.249</v>
      </c>
      <c r="DJ148" s="164">
        <v>4.8000000000000001E-2</v>
      </c>
      <c r="DK148" s="164">
        <v>3.2000000000000001E-2</v>
      </c>
      <c r="DL148" s="164">
        <v>1.0999999999999999E-2</v>
      </c>
      <c r="DM148" s="164">
        <v>1.66</v>
      </c>
      <c r="DN148" s="164">
        <v>0.11</v>
      </c>
      <c r="DQ148" s="164">
        <v>1.59</v>
      </c>
      <c r="DR148" s="164">
        <v>0.12</v>
      </c>
      <c r="DS148" s="164">
        <v>0.52800000000000002</v>
      </c>
      <c r="DT148" s="164">
        <v>4.9000000000000002E-2</v>
      </c>
    </row>
    <row r="149" spans="1:124" x14ac:dyDescent="0.35">
      <c r="A149" s="173" t="s">
        <v>473</v>
      </c>
      <c r="C149" s="135">
        <v>2.7865000000000002</v>
      </c>
      <c r="D149" s="135">
        <v>12.4384</v>
      </c>
      <c r="E149" s="135">
        <v>0.45419999999999999</v>
      </c>
      <c r="F149" s="135">
        <v>9.0076999999999998</v>
      </c>
      <c r="G149" s="135">
        <v>0.78810000000000002</v>
      </c>
      <c r="H149" s="135">
        <v>3.8759999999999999</v>
      </c>
      <c r="I149" s="174">
        <v>50.335900000000002</v>
      </c>
      <c r="J149" s="135">
        <v>4.6158000000000001</v>
      </c>
      <c r="K149" s="135">
        <v>13.8645</v>
      </c>
      <c r="L149" s="135">
        <v>0.27029999999999998</v>
      </c>
      <c r="M149" s="135">
        <v>3.6600000000000001E-2</v>
      </c>
      <c r="N149" s="135">
        <v>1.78E-2</v>
      </c>
      <c r="O149" s="135">
        <v>98.491799999999998</v>
      </c>
    </row>
    <row r="150" spans="1:124" x14ac:dyDescent="0.35">
      <c r="A150" s="173" t="s">
        <v>473</v>
      </c>
      <c r="C150" s="135">
        <v>2.7326999999999999</v>
      </c>
      <c r="D150" s="135">
        <v>12.307</v>
      </c>
      <c r="E150" s="135">
        <v>0.38600000000000001</v>
      </c>
      <c r="F150" s="135">
        <v>8.9258000000000006</v>
      </c>
      <c r="G150" s="135">
        <v>0.78939999999999999</v>
      </c>
      <c r="H150" s="135">
        <v>3.9224000000000001</v>
      </c>
      <c r="I150" s="174">
        <v>50.383200000000002</v>
      </c>
      <c r="J150" s="135">
        <v>4.4889999999999999</v>
      </c>
      <c r="K150" s="135">
        <v>13.3955</v>
      </c>
      <c r="L150" s="135">
        <v>0.2039</v>
      </c>
      <c r="M150" s="135">
        <v>4.19E-2</v>
      </c>
      <c r="N150" s="135">
        <v>1.6500000000000001E-2</v>
      </c>
      <c r="O150" s="135">
        <v>97.593299999999999</v>
      </c>
    </row>
    <row r="151" spans="1:124" x14ac:dyDescent="0.35">
      <c r="A151" s="173" t="s">
        <v>473</v>
      </c>
      <c r="C151" s="135">
        <f t="shared" ref="C151:O151" si="29">AVERAGE(C149:C150)</f>
        <v>2.7595999999999998</v>
      </c>
      <c r="D151" s="135">
        <f t="shared" si="29"/>
        <v>12.3727</v>
      </c>
      <c r="E151" s="135">
        <f t="shared" si="29"/>
        <v>0.42010000000000003</v>
      </c>
      <c r="F151" s="135">
        <f t="shared" si="29"/>
        <v>8.9667500000000011</v>
      </c>
      <c r="G151" s="135">
        <f t="shared" si="29"/>
        <v>0.78875000000000006</v>
      </c>
      <c r="H151" s="135">
        <f t="shared" si="29"/>
        <v>3.8992</v>
      </c>
      <c r="I151" s="135">
        <f t="shared" si="29"/>
        <v>50.359549999999999</v>
      </c>
      <c r="J151" s="135">
        <f t="shared" si="29"/>
        <v>4.5524000000000004</v>
      </c>
      <c r="K151" s="135">
        <f t="shared" si="29"/>
        <v>13.629999999999999</v>
      </c>
      <c r="L151" s="135">
        <f t="shared" si="29"/>
        <v>0.23709999999999998</v>
      </c>
      <c r="M151" s="135">
        <f t="shared" si="29"/>
        <v>3.925E-2</v>
      </c>
      <c r="N151" s="135">
        <f t="shared" si="29"/>
        <v>1.7149999999999999E-2</v>
      </c>
      <c r="O151" s="135">
        <f t="shared" si="29"/>
        <v>98.042550000000006</v>
      </c>
      <c r="U151" s="164" t="s">
        <v>811</v>
      </c>
      <c r="V151" s="164">
        <v>50</v>
      </c>
      <c r="X151" s="164">
        <v>13.010999999999999</v>
      </c>
      <c r="Y151" s="164">
        <v>7.57</v>
      </c>
      <c r="Z151" s="164">
        <v>0.47</v>
      </c>
      <c r="AA151" s="164">
        <v>1.35</v>
      </c>
      <c r="AB151" s="164">
        <v>0.53</v>
      </c>
      <c r="AC151" s="164">
        <v>2.74</v>
      </c>
      <c r="AD151" s="164">
        <v>0.11</v>
      </c>
      <c r="AE151" s="164">
        <v>6890</v>
      </c>
      <c r="AF151" s="164">
        <v>220</v>
      </c>
      <c r="AG151" s="164">
        <v>31.1</v>
      </c>
      <c r="AH151" s="164">
        <v>1</v>
      </c>
      <c r="AI151" s="180">
        <v>25600</v>
      </c>
      <c r="AJ151" s="180">
        <v>1100</v>
      </c>
      <c r="AK151" s="164">
        <v>446</v>
      </c>
      <c r="AL151" s="164">
        <v>19</v>
      </c>
      <c r="AM151" s="164">
        <v>16</v>
      </c>
      <c r="AN151" s="164">
        <v>1.7</v>
      </c>
      <c r="AO151" s="164">
        <v>1593</v>
      </c>
      <c r="AP151" s="164">
        <v>51</v>
      </c>
      <c r="AQ151" s="180">
        <v>134000</v>
      </c>
      <c r="AR151" s="180">
        <v>5900</v>
      </c>
      <c r="AS151" s="164">
        <v>45.1</v>
      </c>
      <c r="AT151" s="164">
        <v>2.2999999999999998</v>
      </c>
      <c r="AU151" s="164">
        <v>48.1</v>
      </c>
      <c r="AV151" s="164">
        <v>3.8</v>
      </c>
      <c r="AW151" s="164">
        <v>200.6</v>
      </c>
      <c r="AX151" s="164">
        <v>8.3000000000000007</v>
      </c>
      <c r="AY151" s="164">
        <v>188.8</v>
      </c>
      <c r="AZ151" s="164">
        <v>9</v>
      </c>
      <c r="BA151" s="164">
        <v>25.6</v>
      </c>
      <c r="BB151" s="164">
        <v>1.5</v>
      </c>
      <c r="BC151" s="164">
        <v>1.76</v>
      </c>
      <c r="BD151" s="164">
        <v>0.27</v>
      </c>
      <c r="BE151" s="164">
        <v>15.01</v>
      </c>
      <c r="BF151" s="164">
        <v>0.76</v>
      </c>
      <c r="BG151" s="164">
        <v>372</v>
      </c>
      <c r="BH151" s="164">
        <v>16</v>
      </c>
      <c r="BI151" s="164">
        <v>41.4</v>
      </c>
      <c r="BJ151" s="164">
        <v>1.5</v>
      </c>
      <c r="BK151" s="164">
        <v>279</v>
      </c>
      <c r="BL151" s="164">
        <v>11</v>
      </c>
      <c r="BM151" s="164">
        <v>25.1</v>
      </c>
      <c r="BN151" s="164">
        <v>1.1000000000000001</v>
      </c>
      <c r="BO151" s="164">
        <v>1.31</v>
      </c>
      <c r="BP151" s="164">
        <v>0.24</v>
      </c>
      <c r="BQ151" s="164">
        <v>0.27</v>
      </c>
      <c r="BR151" s="164">
        <v>0.17</v>
      </c>
      <c r="BS151" s="164">
        <v>0.154</v>
      </c>
      <c r="BT151" s="164">
        <v>2.7E-2</v>
      </c>
      <c r="BU151" s="164">
        <v>2.54</v>
      </c>
      <c r="BV151" s="164">
        <v>0.33</v>
      </c>
      <c r="BW151" s="164">
        <v>4.2000000000000003E-2</v>
      </c>
      <c r="BX151" s="164">
        <v>3.3000000000000002E-2</v>
      </c>
      <c r="BY151" s="164">
        <v>0.154</v>
      </c>
      <c r="BZ151" s="164">
        <v>2.4E-2</v>
      </c>
      <c r="CA151" s="164">
        <v>190.9</v>
      </c>
      <c r="CB151" s="164">
        <v>7.9</v>
      </c>
      <c r="CC151" s="164">
        <v>23.1</v>
      </c>
      <c r="CD151" s="164">
        <v>1</v>
      </c>
      <c r="CE151" s="164">
        <v>58.1</v>
      </c>
      <c r="CF151" s="164">
        <v>3.6</v>
      </c>
      <c r="CG151" s="164">
        <v>7.97</v>
      </c>
      <c r="CH151" s="164">
        <v>0.36</v>
      </c>
      <c r="CI151" s="164">
        <v>35.4</v>
      </c>
      <c r="CJ151" s="164">
        <v>1.8</v>
      </c>
      <c r="CK151" s="164">
        <v>9.91</v>
      </c>
      <c r="CL151" s="164">
        <v>0.63</v>
      </c>
      <c r="CM151" s="164">
        <v>3.25</v>
      </c>
      <c r="CN151" s="164">
        <v>0.16</v>
      </c>
      <c r="CO151" s="164">
        <v>9.42</v>
      </c>
      <c r="CP151" s="164">
        <v>0.88</v>
      </c>
      <c r="CQ151" s="164">
        <v>1.38</v>
      </c>
      <c r="CR151" s="164">
        <v>0.12</v>
      </c>
      <c r="CS151" s="164">
        <v>8.35</v>
      </c>
      <c r="CT151" s="164">
        <v>0.57999999999999996</v>
      </c>
      <c r="CU151" s="164">
        <v>1.71</v>
      </c>
      <c r="CV151" s="164">
        <v>0.12</v>
      </c>
      <c r="CW151" s="164">
        <v>3.92</v>
      </c>
      <c r="CX151" s="164">
        <v>0.25</v>
      </c>
      <c r="CY151" s="164">
        <v>0.52900000000000003</v>
      </c>
      <c r="CZ151" s="164">
        <v>8.2000000000000003E-2</v>
      </c>
      <c r="DA151" s="164">
        <v>3.51</v>
      </c>
      <c r="DB151" s="164">
        <v>0.36</v>
      </c>
      <c r="DC151" s="164">
        <v>0.495</v>
      </c>
      <c r="DD151" s="164">
        <v>5.3999999999999999E-2</v>
      </c>
      <c r="DE151" s="164">
        <v>7.13</v>
      </c>
      <c r="DF151" s="164">
        <v>0.69</v>
      </c>
      <c r="DG151" s="164">
        <v>1.41</v>
      </c>
      <c r="DH151" s="164">
        <v>0.1</v>
      </c>
      <c r="DI151" s="164">
        <v>0.32700000000000001</v>
      </c>
      <c r="DJ151" s="164">
        <v>5.3999999999999999E-2</v>
      </c>
      <c r="DK151" s="164">
        <v>2.8000000000000001E-2</v>
      </c>
      <c r="DL151" s="164">
        <v>0.02</v>
      </c>
      <c r="DM151" s="164">
        <v>1.85</v>
      </c>
      <c r="DN151" s="164">
        <v>0.17</v>
      </c>
      <c r="DQ151" s="164">
        <v>1.69</v>
      </c>
      <c r="DR151" s="164">
        <v>0.13</v>
      </c>
      <c r="DS151" s="164">
        <v>0.59899999999999998</v>
      </c>
      <c r="DT151" s="164">
        <v>8.8999999999999996E-2</v>
      </c>
    </row>
    <row r="152" spans="1:124" x14ac:dyDescent="0.35">
      <c r="A152" s="173" t="s">
        <v>473</v>
      </c>
      <c r="C152" s="135">
        <v>2.4115000000000002</v>
      </c>
      <c r="D152" s="135">
        <v>12.2569</v>
      </c>
      <c r="E152" s="135">
        <v>0.46110000000000001</v>
      </c>
      <c r="F152" s="135">
        <v>8.8385999999999996</v>
      </c>
      <c r="G152" s="135">
        <v>0.83230000000000004</v>
      </c>
      <c r="H152" s="135">
        <v>3.9380000000000002</v>
      </c>
      <c r="I152" s="174">
        <v>50.3444</v>
      </c>
      <c r="J152" s="135">
        <v>4.5423999999999998</v>
      </c>
      <c r="K152" s="135">
        <v>13.670500000000001</v>
      </c>
      <c r="L152" s="135">
        <v>0.22159999999999999</v>
      </c>
      <c r="M152" s="135">
        <v>4.6699999999999998E-2</v>
      </c>
      <c r="N152" s="135">
        <v>1.6500000000000001E-2</v>
      </c>
      <c r="O152" s="135">
        <v>97.580399999999997</v>
      </c>
    </row>
    <row r="153" spans="1:124" x14ac:dyDescent="0.35">
      <c r="A153" s="173" t="s">
        <v>473</v>
      </c>
      <c r="C153" s="135">
        <v>2.3471000000000002</v>
      </c>
      <c r="D153" s="135">
        <v>12.2575</v>
      </c>
      <c r="E153" s="135">
        <v>0.48499999999999999</v>
      </c>
      <c r="F153" s="135">
        <v>8.8336000000000006</v>
      </c>
      <c r="G153" s="135">
        <v>0.82920000000000005</v>
      </c>
      <c r="H153" s="135">
        <v>3.9279999999999999</v>
      </c>
      <c r="I153" s="174">
        <v>51.0212</v>
      </c>
      <c r="J153" s="135">
        <v>4.6665000000000001</v>
      </c>
      <c r="K153" s="135">
        <v>13.3073</v>
      </c>
      <c r="L153" s="135">
        <v>0.25690000000000002</v>
      </c>
      <c r="M153" s="135">
        <v>4.5400000000000003E-2</v>
      </c>
      <c r="N153" s="135">
        <v>1.8700000000000001E-2</v>
      </c>
      <c r="O153" s="135">
        <v>97.996200000000002</v>
      </c>
    </row>
    <row r="154" spans="1:124" x14ac:dyDescent="0.35">
      <c r="A154" s="173" t="s">
        <v>473</v>
      </c>
      <c r="C154" s="135">
        <f t="shared" ref="C154:O154" si="30">AVERAGE(C152:C153)</f>
        <v>2.3793000000000002</v>
      </c>
      <c r="D154" s="135">
        <f t="shared" si="30"/>
        <v>12.257200000000001</v>
      </c>
      <c r="E154" s="135">
        <f t="shared" si="30"/>
        <v>0.47304999999999997</v>
      </c>
      <c r="F154" s="135">
        <f t="shared" si="30"/>
        <v>8.8361000000000001</v>
      </c>
      <c r="G154" s="135">
        <f t="shared" si="30"/>
        <v>0.8307500000000001</v>
      </c>
      <c r="H154" s="135">
        <f t="shared" si="30"/>
        <v>3.9329999999999998</v>
      </c>
      <c r="I154" s="135">
        <f t="shared" si="30"/>
        <v>50.6828</v>
      </c>
      <c r="J154" s="135">
        <f t="shared" si="30"/>
        <v>4.6044499999999999</v>
      </c>
      <c r="K154" s="135">
        <f t="shared" si="30"/>
        <v>13.488900000000001</v>
      </c>
      <c r="L154" s="135">
        <f t="shared" si="30"/>
        <v>0.23925000000000002</v>
      </c>
      <c r="M154" s="135">
        <f t="shared" si="30"/>
        <v>4.6050000000000001E-2</v>
      </c>
      <c r="N154" s="135">
        <f t="shared" si="30"/>
        <v>1.7600000000000001E-2</v>
      </c>
      <c r="O154" s="135">
        <f t="shared" si="30"/>
        <v>97.788299999999992</v>
      </c>
      <c r="U154" s="164" t="s">
        <v>811</v>
      </c>
      <c r="V154" s="164">
        <v>50</v>
      </c>
      <c r="X154" s="164">
        <v>12.586</v>
      </c>
      <c r="Y154" s="164">
        <v>6.17</v>
      </c>
      <c r="Z154" s="164">
        <v>0.59</v>
      </c>
      <c r="AA154" s="164">
        <v>1.65</v>
      </c>
      <c r="AB154" s="164">
        <v>0.64</v>
      </c>
      <c r="AC154" s="164">
        <v>2.7</v>
      </c>
      <c r="AD154" s="164">
        <v>0.26</v>
      </c>
      <c r="AE154" s="164">
        <v>7410</v>
      </c>
      <c r="AF154" s="164">
        <v>440</v>
      </c>
      <c r="AG154" s="164">
        <v>30.9</v>
      </c>
      <c r="AH154" s="164">
        <v>1.4</v>
      </c>
      <c r="AI154" s="180">
        <v>23200</v>
      </c>
      <c r="AJ154" s="180">
        <v>1100</v>
      </c>
      <c r="AK154" s="164">
        <v>419</v>
      </c>
      <c r="AL154" s="164">
        <v>23</v>
      </c>
      <c r="AM154" s="164">
        <v>15.8</v>
      </c>
      <c r="AN154" s="164">
        <v>1.8</v>
      </c>
      <c r="AO154" s="164">
        <v>1560</v>
      </c>
      <c r="AP154" s="164">
        <v>110</v>
      </c>
      <c r="AQ154" s="180">
        <v>131000</v>
      </c>
      <c r="AR154" s="180">
        <v>6800</v>
      </c>
      <c r="AS154" s="164">
        <v>43.8</v>
      </c>
      <c r="AT154" s="164">
        <v>1.9</v>
      </c>
      <c r="AU154" s="164">
        <v>47.1</v>
      </c>
      <c r="AV154" s="164">
        <v>4.4000000000000004</v>
      </c>
      <c r="AW154" s="164">
        <v>156</v>
      </c>
      <c r="AX154" s="164">
        <v>14</v>
      </c>
      <c r="AY154" s="164">
        <v>174</v>
      </c>
      <c r="AZ154" s="164">
        <v>13</v>
      </c>
      <c r="BA154" s="164">
        <v>26.3</v>
      </c>
      <c r="BB154" s="164">
        <v>2.5</v>
      </c>
      <c r="BC154" s="164">
        <v>1.76</v>
      </c>
      <c r="BD154" s="164">
        <v>0.31</v>
      </c>
      <c r="BE154" s="164">
        <v>16</v>
      </c>
      <c r="BF154" s="164">
        <v>1.1000000000000001</v>
      </c>
      <c r="BG154" s="164">
        <v>363</v>
      </c>
      <c r="BH154" s="164">
        <v>21</v>
      </c>
      <c r="BI154" s="164">
        <v>39.1</v>
      </c>
      <c r="BJ154" s="164">
        <v>2.2000000000000002</v>
      </c>
      <c r="BK154" s="164">
        <v>260</v>
      </c>
      <c r="BL154" s="164">
        <v>18</v>
      </c>
      <c r="BM154" s="164">
        <v>24.3</v>
      </c>
      <c r="BN154" s="164">
        <v>1.4</v>
      </c>
      <c r="BO154" s="164">
        <v>1.51</v>
      </c>
      <c r="BP154" s="164">
        <v>0.41</v>
      </c>
      <c r="BQ154" s="164">
        <v>0.24</v>
      </c>
      <c r="BR154" s="164">
        <v>0.16</v>
      </c>
      <c r="BS154" s="164">
        <v>0.13100000000000001</v>
      </c>
      <c r="BT154" s="164">
        <v>3.6999999999999998E-2</v>
      </c>
      <c r="BU154" s="164">
        <v>2.59</v>
      </c>
      <c r="BV154" s="164">
        <v>0.25</v>
      </c>
      <c r="BY154" s="164">
        <v>0.152</v>
      </c>
      <c r="BZ154" s="164">
        <v>2.5999999999999999E-2</v>
      </c>
      <c r="CA154" s="164">
        <v>183.4</v>
      </c>
      <c r="CB154" s="164">
        <v>9.4</v>
      </c>
      <c r="CC154" s="164">
        <v>21.2</v>
      </c>
      <c r="CD154" s="164">
        <v>1</v>
      </c>
      <c r="CE154" s="164">
        <v>52.2</v>
      </c>
      <c r="CF154" s="164">
        <v>3.1</v>
      </c>
      <c r="CG154" s="164">
        <v>7.64</v>
      </c>
      <c r="CH154" s="164">
        <v>0.56999999999999995</v>
      </c>
      <c r="CI154" s="164">
        <v>34.299999999999997</v>
      </c>
      <c r="CJ154" s="164">
        <v>2.5</v>
      </c>
      <c r="CK154" s="164">
        <v>8.74</v>
      </c>
      <c r="CL154" s="164">
        <v>0.78</v>
      </c>
      <c r="CM154" s="164">
        <v>2.85</v>
      </c>
      <c r="CN154" s="164">
        <v>0.22</v>
      </c>
      <c r="CO154" s="164">
        <v>9.1999999999999993</v>
      </c>
      <c r="CP154" s="164">
        <v>1.3</v>
      </c>
      <c r="CQ154" s="164">
        <v>1.4</v>
      </c>
      <c r="CR154" s="164">
        <v>0.13</v>
      </c>
      <c r="CS154" s="164">
        <v>8.0399999999999991</v>
      </c>
      <c r="CT154" s="164">
        <v>0.78</v>
      </c>
      <c r="CU154" s="164">
        <v>1.59</v>
      </c>
      <c r="CV154" s="164">
        <v>0.14000000000000001</v>
      </c>
      <c r="CW154" s="164">
        <v>3.95</v>
      </c>
      <c r="CX154" s="164">
        <v>0.35</v>
      </c>
      <c r="CY154" s="164">
        <v>0.51</v>
      </c>
      <c r="CZ154" s="164">
        <v>6.4000000000000001E-2</v>
      </c>
      <c r="DA154" s="164">
        <v>3.32</v>
      </c>
      <c r="DB154" s="164">
        <v>0.28999999999999998</v>
      </c>
      <c r="DC154" s="164">
        <v>0.495</v>
      </c>
      <c r="DD154" s="164">
        <v>8.5000000000000006E-2</v>
      </c>
      <c r="DE154" s="164">
        <v>7.35</v>
      </c>
      <c r="DF154" s="164">
        <v>0.63</v>
      </c>
      <c r="DG154" s="164">
        <v>1.54</v>
      </c>
      <c r="DH154" s="164">
        <v>0.15</v>
      </c>
      <c r="DI154" s="164">
        <v>0.27300000000000002</v>
      </c>
      <c r="DJ154" s="164">
        <v>8.2000000000000003E-2</v>
      </c>
      <c r="DK154" s="164">
        <v>4.2999999999999997E-2</v>
      </c>
      <c r="DL154" s="164">
        <v>0.02</v>
      </c>
      <c r="DM154" s="164">
        <v>1.62</v>
      </c>
      <c r="DN154" s="164">
        <v>0.16</v>
      </c>
      <c r="DQ154" s="164">
        <v>1.71</v>
      </c>
      <c r="DR154" s="164">
        <v>0.14000000000000001</v>
      </c>
      <c r="DS154" s="164">
        <v>0.53300000000000003</v>
      </c>
      <c r="DT154" s="164">
        <v>7.9000000000000001E-2</v>
      </c>
    </row>
    <row r="155" spans="1:124" x14ac:dyDescent="0.35">
      <c r="A155" s="173" t="s">
        <v>473</v>
      </c>
      <c r="C155" s="135">
        <v>2.9096000000000002</v>
      </c>
      <c r="D155" s="135">
        <v>12.2921</v>
      </c>
      <c r="E155" s="135">
        <v>0.45989999999999998</v>
      </c>
      <c r="F155" s="135">
        <v>8.5945</v>
      </c>
      <c r="G155" s="135">
        <v>0.81699999999999995</v>
      </c>
      <c r="H155" s="135">
        <v>3.9165000000000001</v>
      </c>
      <c r="I155" s="174">
        <v>51.058799999999998</v>
      </c>
      <c r="J155" s="135">
        <v>4.4667000000000003</v>
      </c>
      <c r="K155" s="135">
        <v>13.502700000000001</v>
      </c>
      <c r="L155" s="135">
        <v>0.17599999999999999</v>
      </c>
      <c r="M155" s="135">
        <v>4.19E-2</v>
      </c>
      <c r="N155" s="135">
        <v>1.7899999999999999E-2</v>
      </c>
      <c r="O155" s="135">
        <v>98.253699999999995</v>
      </c>
    </row>
    <row r="156" spans="1:124" x14ac:dyDescent="0.35">
      <c r="A156" s="173" t="s">
        <v>473</v>
      </c>
      <c r="C156" s="135">
        <v>2.7995000000000001</v>
      </c>
      <c r="D156" s="135">
        <v>12.3354</v>
      </c>
      <c r="E156" s="135">
        <v>0.4073</v>
      </c>
      <c r="F156" s="135">
        <v>8.8437000000000001</v>
      </c>
      <c r="G156" s="135">
        <v>0.83499999999999996</v>
      </c>
      <c r="H156" s="135">
        <v>3.9458000000000002</v>
      </c>
      <c r="I156" s="174">
        <v>51.378399999999999</v>
      </c>
      <c r="J156" s="135">
        <v>4.5469999999999997</v>
      </c>
      <c r="K156" s="135">
        <v>13.8157</v>
      </c>
      <c r="L156" s="135">
        <v>0.16689999999999999</v>
      </c>
      <c r="M156" s="135">
        <v>4.7600000000000003E-2</v>
      </c>
      <c r="N156" s="135">
        <v>1.61E-2</v>
      </c>
      <c r="O156" s="135">
        <v>99.138499999999993</v>
      </c>
    </row>
    <row r="157" spans="1:124" x14ac:dyDescent="0.35">
      <c r="A157" s="173" t="s">
        <v>473</v>
      </c>
      <c r="C157" s="135">
        <f t="shared" ref="C157:O157" si="31">AVERAGE(C155:C156)</f>
        <v>2.8545500000000001</v>
      </c>
      <c r="D157" s="135">
        <f t="shared" si="31"/>
        <v>12.313749999999999</v>
      </c>
      <c r="E157" s="135">
        <f t="shared" si="31"/>
        <v>0.43359999999999999</v>
      </c>
      <c r="F157" s="135">
        <f t="shared" si="31"/>
        <v>8.719100000000001</v>
      </c>
      <c r="G157" s="135">
        <f t="shared" si="31"/>
        <v>0.82599999999999996</v>
      </c>
      <c r="H157" s="135">
        <f t="shared" si="31"/>
        <v>3.9311500000000001</v>
      </c>
      <c r="I157" s="135">
        <f t="shared" si="31"/>
        <v>51.218599999999995</v>
      </c>
      <c r="J157" s="135">
        <f t="shared" si="31"/>
        <v>4.50685</v>
      </c>
      <c r="K157" s="135">
        <f t="shared" si="31"/>
        <v>13.6592</v>
      </c>
      <c r="L157" s="135">
        <f t="shared" si="31"/>
        <v>0.17144999999999999</v>
      </c>
      <c r="M157" s="135">
        <f t="shared" si="31"/>
        <v>4.4749999999999998E-2</v>
      </c>
      <c r="N157" s="135">
        <f t="shared" si="31"/>
        <v>1.7000000000000001E-2</v>
      </c>
      <c r="O157" s="135">
        <f t="shared" si="31"/>
        <v>98.696100000000001</v>
      </c>
      <c r="U157" s="164" t="s">
        <v>811</v>
      </c>
      <c r="V157" s="164">
        <v>50</v>
      </c>
      <c r="X157" s="164">
        <v>16.841999999999999</v>
      </c>
      <c r="Y157" s="164">
        <v>7.33</v>
      </c>
      <c r="Z157" s="164">
        <v>0.55000000000000004</v>
      </c>
      <c r="AA157" s="164">
        <v>0.96</v>
      </c>
      <c r="AB157" s="164">
        <v>0.48</v>
      </c>
      <c r="AC157" s="164">
        <v>2.75</v>
      </c>
      <c r="AD157" s="164">
        <v>0.19</v>
      </c>
      <c r="AE157" s="164">
        <v>6700</v>
      </c>
      <c r="AF157" s="164">
        <v>350</v>
      </c>
      <c r="AG157" s="164">
        <v>31</v>
      </c>
      <c r="AH157" s="164">
        <v>1.8</v>
      </c>
      <c r="AI157" s="180">
        <v>25300</v>
      </c>
      <c r="AJ157" s="180">
        <v>2200</v>
      </c>
      <c r="AK157" s="164">
        <v>423</v>
      </c>
      <c r="AL157" s="164">
        <v>29</v>
      </c>
      <c r="AM157" s="164">
        <v>16.2</v>
      </c>
      <c r="AN157" s="164">
        <v>2.9</v>
      </c>
      <c r="AO157" s="164">
        <v>1510</v>
      </c>
      <c r="AP157" s="164">
        <v>110</v>
      </c>
      <c r="AQ157" s="180">
        <v>137000</v>
      </c>
      <c r="AR157" s="180">
        <v>10000</v>
      </c>
      <c r="AS157" s="164">
        <v>47.4</v>
      </c>
      <c r="AT157" s="164">
        <v>3.7</v>
      </c>
      <c r="AU157" s="164">
        <v>50.9</v>
      </c>
      <c r="AV157" s="164">
        <v>4.9000000000000004</v>
      </c>
      <c r="AW157" s="164">
        <v>202</v>
      </c>
      <c r="AX157" s="164">
        <v>14</v>
      </c>
      <c r="AY157" s="164">
        <v>164</v>
      </c>
      <c r="AZ157" s="164">
        <v>12</v>
      </c>
      <c r="BA157" s="164">
        <v>24.1</v>
      </c>
      <c r="BB157" s="164">
        <v>2</v>
      </c>
      <c r="BC157" s="164">
        <v>1.75</v>
      </c>
      <c r="BD157" s="164">
        <v>0.3</v>
      </c>
      <c r="BE157" s="164">
        <v>15.24</v>
      </c>
      <c r="BF157" s="164">
        <v>0.94</v>
      </c>
      <c r="BG157" s="164">
        <v>380</v>
      </c>
      <c r="BH157" s="164">
        <v>24</v>
      </c>
      <c r="BI157" s="164">
        <v>40.200000000000003</v>
      </c>
      <c r="BJ157" s="164">
        <v>3.4</v>
      </c>
      <c r="BK157" s="164">
        <v>260</v>
      </c>
      <c r="BL157" s="164">
        <v>20</v>
      </c>
      <c r="BM157" s="164">
        <v>23.8</v>
      </c>
      <c r="BN157" s="164">
        <v>1.8</v>
      </c>
      <c r="BO157" s="164">
        <v>1.32</v>
      </c>
      <c r="BP157" s="164">
        <v>0.21</v>
      </c>
      <c r="BQ157" s="164">
        <v>0.35</v>
      </c>
      <c r="BR157" s="164">
        <v>0.16</v>
      </c>
      <c r="BS157" s="164">
        <v>0.14299999999999999</v>
      </c>
      <c r="BT157" s="164">
        <v>3.4000000000000002E-2</v>
      </c>
      <c r="BU157" s="164">
        <v>2.54</v>
      </c>
      <c r="BV157" s="164">
        <v>0.21</v>
      </c>
      <c r="BW157" s="164">
        <v>3.9E-2</v>
      </c>
      <c r="BX157" s="164">
        <v>2.5000000000000001E-2</v>
      </c>
      <c r="BY157" s="164">
        <v>0.152</v>
      </c>
      <c r="BZ157" s="164">
        <v>2.3E-2</v>
      </c>
      <c r="CA157" s="164">
        <v>196</v>
      </c>
      <c r="CB157" s="164">
        <v>17</v>
      </c>
      <c r="CC157" s="164">
        <v>23</v>
      </c>
      <c r="CD157" s="164">
        <v>1.7</v>
      </c>
      <c r="CE157" s="164">
        <v>55.2</v>
      </c>
      <c r="CF157" s="164">
        <v>3.9</v>
      </c>
      <c r="CG157" s="164">
        <v>7.3</v>
      </c>
      <c r="CH157" s="164">
        <v>0.49</v>
      </c>
      <c r="CI157" s="164">
        <v>36.1</v>
      </c>
      <c r="CJ157" s="164">
        <v>2.8</v>
      </c>
      <c r="CK157" s="164">
        <v>10.4</v>
      </c>
      <c r="CL157" s="164">
        <v>1.1000000000000001</v>
      </c>
      <c r="CM157" s="164">
        <v>3.09</v>
      </c>
      <c r="CN157" s="164">
        <v>0.24</v>
      </c>
      <c r="CO157" s="164">
        <v>8.85</v>
      </c>
      <c r="CP157" s="164">
        <v>0.8</v>
      </c>
      <c r="CQ157" s="164">
        <v>1.37</v>
      </c>
      <c r="CR157" s="164">
        <v>0.13</v>
      </c>
      <c r="CS157" s="164">
        <v>8.4600000000000009</v>
      </c>
      <c r="CT157" s="164">
        <v>0.66</v>
      </c>
      <c r="CU157" s="164">
        <v>1.48</v>
      </c>
      <c r="CV157" s="164">
        <v>0.12</v>
      </c>
      <c r="CW157" s="164">
        <v>3.77</v>
      </c>
      <c r="CX157" s="164">
        <v>0.3</v>
      </c>
      <c r="CY157" s="164">
        <v>0.53200000000000003</v>
      </c>
      <c r="CZ157" s="164">
        <v>7.6999999999999999E-2</v>
      </c>
      <c r="DA157" s="164">
        <v>3.17</v>
      </c>
      <c r="DB157" s="164">
        <v>0.31</v>
      </c>
      <c r="DC157" s="164">
        <v>0.40100000000000002</v>
      </c>
      <c r="DD157" s="164">
        <v>4.5999999999999999E-2</v>
      </c>
      <c r="DE157" s="164">
        <v>6.14</v>
      </c>
      <c r="DF157" s="164">
        <v>0.55000000000000004</v>
      </c>
      <c r="DG157" s="164">
        <v>1.47</v>
      </c>
      <c r="DH157" s="164">
        <v>0.13</v>
      </c>
      <c r="DI157" s="164">
        <v>0.25900000000000001</v>
      </c>
      <c r="DJ157" s="164">
        <v>4.7E-2</v>
      </c>
      <c r="DK157" s="164">
        <v>4.2999999999999997E-2</v>
      </c>
      <c r="DL157" s="164">
        <v>1.7999999999999999E-2</v>
      </c>
      <c r="DM157" s="164">
        <v>1.7</v>
      </c>
      <c r="DN157" s="164">
        <v>0.17</v>
      </c>
      <c r="DQ157" s="164">
        <v>1.73</v>
      </c>
      <c r="DR157" s="164">
        <v>0.17</v>
      </c>
      <c r="DS157" s="164">
        <v>0.55000000000000004</v>
      </c>
      <c r="DT157" s="164">
        <v>5.1999999999999998E-2</v>
      </c>
    </row>
    <row r="158" spans="1:124" x14ac:dyDescent="0.35">
      <c r="A158" s="173" t="s">
        <v>473</v>
      </c>
      <c r="C158" s="135">
        <v>2.7863000000000002</v>
      </c>
      <c r="D158" s="135">
        <v>12.043100000000001</v>
      </c>
      <c r="E158" s="135">
        <v>0.44130000000000003</v>
      </c>
      <c r="F158" s="135">
        <v>8.9075000000000006</v>
      </c>
      <c r="G158" s="135">
        <v>0.85109999999999997</v>
      </c>
      <c r="H158" s="135">
        <v>3.9302999999999999</v>
      </c>
      <c r="I158" s="174">
        <v>50.705300000000001</v>
      </c>
      <c r="J158" s="135">
        <v>4.4755000000000003</v>
      </c>
      <c r="K158" s="135">
        <v>13.3947</v>
      </c>
      <c r="L158" s="135">
        <v>0.22140000000000001</v>
      </c>
      <c r="M158" s="135">
        <v>3.1199999999999999E-2</v>
      </c>
      <c r="N158" s="135">
        <v>2.47E-2</v>
      </c>
      <c r="O158" s="135">
        <v>97.812399999999997</v>
      </c>
    </row>
    <row r="159" spans="1:124" x14ac:dyDescent="0.35">
      <c r="A159" s="173" t="s">
        <v>473</v>
      </c>
      <c r="C159" s="135">
        <v>2.7913999999999999</v>
      </c>
      <c r="D159" s="135">
        <v>12.0943</v>
      </c>
      <c r="E159" s="135">
        <v>0.41349999999999998</v>
      </c>
      <c r="F159" s="135">
        <v>8.8167000000000009</v>
      </c>
      <c r="G159" s="135">
        <v>0.77649999999999997</v>
      </c>
      <c r="H159" s="135">
        <v>3.9470999999999998</v>
      </c>
      <c r="I159" s="174">
        <v>50.674399999999999</v>
      </c>
      <c r="J159" s="135">
        <v>4.4885999999999999</v>
      </c>
      <c r="K159" s="135">
        <v>13.7859</v>
      </c>
      <c r="L159" s="135">
        <v>0.19789999999999999</v>
      </c>
      <c r="M159" s="135">
        <v>3.5799999999999998E-2</v>
      </c>
      <c r="N159" s="135">
        <v>1.9300000000000001E-2</v>
      </c>
      <c r="O159" s="135">
        <v>98.041399999999996</v>
      </c>
    </row>
    <row r="160" spans="1:124" x14ac:dyDescent="0.35">
      <c r="A160" s="173" t="s">
        <v>546</v>
      </c>
      <c r="C160" s="135">
        <v>2.3860000000000001</v>
      </c>
      <c r="D160" s="135">
        <v>13.5206</v>
      </c>
      <c r="E160" s="135">
        <v>0.25340000000000001</v>
      </c>
      <c r="F160" s="135">
        <v>10.867599999999999</v>
      </c>
      <c r="G160" s="135">
        <v>0.43180000000000002</v>
      </c>
      <c r="H160" s="135">
        <v>2.5541</v>
      </c>
      <c r="I160" s="174">
        <v>50.969900000000003</v>
      </c>
      <c r="J160" s="135">
        <v>6.452</v>
      </c>
      <c r="K160" s="135">
        <v>10.9816</v>
      </c>
      <c r="L160" s="135">
        <v>0.1613</v>
      </c>
      <c r="M160" s="135">
        <v>2.7300000000000001E-2</v>
      </c>
      <c r="N160" s="135">
        <v>7.7000000000000002E-3</v>
      </c>
      <c r="O160" s="135">
        <v>98.613299999999995</v>
      </c>
    </row>
    <row r="161" spans="1:124" x14ac:dyDescent="0.35">
      <c r="A161" s="173" t="s">
        <v>546</v>
      </c>
      <c r="C161" s="135">
        <v>2.3426999999999998</v>
      </c>
      <c r="D161" s="135">
        <v>13.487399999999999</v>
      </c>
      <c r="E161" s="135">
        <v>0.27839999999999998</v>
      </c>
      <c r="F161" s="135">
        <v>10.8947</v>
      </c>
      <c r="G161" s="135">
        <v>0.50770000000000004</v>
      </c>
      <c r="H161" s="135">
        <v>2.5566</v>
      </c>
      <c r="I161" s="174">
        <v>51.008299999999998</v>
      </c>
      <c r="J161" s="135">
        <v>6.6978</v>
      </c>
      <c r="K161" s="135">
        <v>10.937900000000001</v>
      </c>
      <c r="L161" s="135">
        <v>0.1525</v>
      </c>
      <c r="M161" s="135">
        <v>2.92E-2</v>
      </c>
      <c r="N161" s="135">
        <v>8.9999999999999993E-3</v>
      </c>
      <c r="O161" s="135">
        <v>98.902199999999993</v>
      </c>
    </row>
    <row r="162" spans="1:124" x14ac:dyDescent="0.35">
      <c r="A162" s="173" t="s">
        <v>546</v>
      </c>
      <c r="C162" s="135">
        <f t="shared" ref="C162:O162" si="32">AVERAGE(C160:C161)</f>
        <v>2.36435</v>
      </c>
      <c r="D162" s="135">
        <f t="shared" si="32"/>
        <v>13.504</v>
      </c>
      <c r="E162" s="135">
        <f t="shared" si="32"/>
        <v>0.26590000000000003</v>
      </c>
      <c r="F162" s="135">
        <f t="shared" si="32"/>
        <v>10.88115</v>
      </c>
      <c r="G162" s="135">
        <f t="shared" si="32"/>
        <v>0.46975</v>
      </c>
      <c r="H162" s="135">
        <f t="shared" si="32"/>
        <v>2.5553499999999998</v>
      </c>
      <c r="I162" s="135">
        <f t="shared" si="32"/>
        <v>50.989100000000001</v>
      </c>
      <c r="J162" s="135">
        <f t="shared" si="32"/>
        <v>6.5748999999999995</v>
      </c>
      <c r="K162" s="135">
        <f t="shared" si="32"/>
        <v>10.95975</v>
      </c>
      <c r="L162" s="135">
        <f t="shared" si="32"/>
        <v>0.15689999999999998</v>
      </c>
      <c r="M162" s="135">
        <f t="shared" si="32"/>
        <v>2.8250000000000001E-2</v>
      </c>
      <c r="N162" s="135">
        <f t="shared" si="32"/>
        <v>8.3499999999999998E-3</v>
      </c>
      <c r="O162" s="135">
        <f t="shared" si="32"/>
        <v>98.757749999999987</v>
      </c>
      <c r="U162" s="164" t="s">
        <v>811</v>
      </c>
      <c r="V162" s="164">
        <v>50</v>
      </c>
      <c r="W162" s="164" t="s">
        <v>453</v>
      </c>
      <c r="X162" s="164">
        <v>20.584</v>
      </c>
      <c r="Y162" s="164">
        <v>4.87</v>
      </c>
      <c r="Z162" s="164">
        <v>0.34</v>
      </c>
      <c r="AA162" s="164">
        <v>0.86</v>
      </c>
      <c r="AB162" s="164">
        <v>0.4</v>
      </c>
      <c r="AC162" s="164">
        <v>2.34</v>
      </c>
      <c r="AD162" s="164">
        <v>0.11</v>
      </c>
      <c r="AE162" s="164">
        <v>4030</v>
      </c>
      <c r="AF162" s="164">
        <v>190</v>
      </c>
      <c r="AG162" s="164">
        <v>29.4</v>
      </c>
      <c r="AH162" s="164">
        <v>1.2</v>
      </c>
      <c r="AI162" s="164">
        <v>14110</v>
      </c>
      <c r="AJ162" s="164">
        <v>880</v>
      </c>
      <c r="AK162" s="164">
        <v>301</v>
      </c>
      <c r="AL162" s="164">
        <v>23</v>
      </c>
      <c r="AM162" s="164">
        <v>282</v>
      </c>
      <c r="AN162" s="164">
        <v>26</v>
      </c>
      <c r="AO162" s="164">
        <v>1385</v>
      </c>
      <c r="AP162" s="164">
        <v>85</v>
      </c>
      <c r="AQ162" s="180">
        <v>108600</v>
      </c>
      <c r="AR162" s="180">
        <v>4200</v>
      </c>
      <c r="AS162" s="164">
        <v>42.1</v>
      </c>
      <c r="AT162" s="164">
        <v>1.9</v>
      </c>
      <c r="AU162" s="164">
        <v>91.7</v>
      </c>
      <c r="AV162" s="164">
        <v>5.3</v>
      </c>
      <c r="AW162" s="164">
        <v>126</v>
      </c>
      <c r="AX162" s="164">
        <v>7.9</v>
      </c>
      <c r="AY162" s="164">
        <v>121.3</v>
      </c>
      <c r="AZ162" s="164">
        <v>8.9</v>
      </c>
      <c r="BA162" s="164">
        <v>20.3</v>
      </c>
      <c r="BB162" s="164">
        <v>1.7</v>
      </c>
      <c r="BC162" s="164">
        <v>1.43</v>
      </c>
      <c r="BD162" s="164">
        <v>0.22</v>
      </c>
      <c r="BE162" s="164">
        <v>8.3699999999999992</v>
      </c>
      <c r="BF162" s="164">
        <v>0.56000000000000005</v>
      </c>
      <c r="BG162" s="164">
        <v>312</v>
      </c>
      <c r="BH162" s="164">
        <v>14</v>
      </c>
      <c r="BI162" s="164">
        <v>22</v>
      </c>
      <c r="BJ162" s="164">
        <v>1.1000000000000001</v>
      </c>
      <c r="BK162" s="164">
        <v>130.1</v>
      </c>
      <c r="BL162" s="164">
        <v>7.1</v>
      </c>
      <c r="BM162" s="164">
        <v>13.1</v>
      </c>
      <c r="BN162" s="164">
        <v>1</v>
      </c>
      <c r="BO162" s="164">
        <v>0.83</v>
      </c>
      <c r="BP162" s="164">
        <v>0.17</v>
      </c>
      <c r="BS162" s="164">
        <v>8.3000000000000004E-2</v>
      </c>
      <c r="BT162" s="164">
        <v>1.9E-2</v>
      </c>
      <c r="BU162" s="164">
        <v>1.65</v>
      </c>
      <c r="BV162" s="164">
        <v>0.2</v>
      </c>
      <c r="BY162" s="164">
        <v>9.4E-2</v>
      </c>
      <c r="BZ162" s="164">
        <v>1.6E-2</v>
      </c>
      <c r="CA162" s="164">
        <v>108.9</v>
      </c>
      <c r="CB162" s="164">
        <v>4.5</v>
      </c>
      <c r="CC162" s="164">
        <v>10.99</v>
      </c>
      <c r="CD162" s="164">
        <v>0.57999999999999996</v>
      </c>
      <c r="CE162" s="164">
        <v>28.3</v>
      </c>
      <c r="CF162" s="164">
        <v>1.8</v>
      </c>
      <c r="CG162" s="164">
        <v>4.1399999999999997</v>
      </c>
      <c r="CH162" s="164">
        <v>0.25</v>
      </c>
      <c r="CI162" s="164">
        <v>19.2</v>
      </c>
      <c r="CJ162" s="164">
        <v>1.1000000000000001</v>
      </c>
      <c r="CK162" s="164">
        <v>4.91</v>
      </c>
      <c r="CL162" s="164">
        <v>0.43</v>
      </c>
      <c r="CM162" s="164">
        <v>1.78</v>
      </c>
      <c r="CN162" s="164">
        <v>0.16</v>
      </c>
      <c r="CO162" s="164">
        <v>5.49</v>
      </c>
      <c r="CP162" s="164">
        <v>0.52</v>
      </c>
      <c r="CQ162" s="164">
        <v>0.82099999999999995</v>
      </c>
      <c r="CR162" s="164">
        <v>5.6000000000000001E-2</v>
      </c>
      <c r="CS162" s="164">
        <v>4.78</v>
      </c>
      <c r="CT162" s="164">
        <v>0.32</v>
      </c>
      <c r="CU162" s="164">
        <v>0.999</v>
      </c>
      <c r="CV162" s="164">
        <v>7.6999999999999999E-2</v>
      </c>
      <c r="CW162" s="164">
        <v>2.2599999999999998</v>
      </c>
      <c r="CX162" s="164">
        <v>0.12</v>
      </c>
      <c r="CY162" s="164">
        <v>0.29699999999999999</v>
      </c>
      <c r="CZ162" s="164">
        <v>4.2000000000000003E-2</v>
      </c>
      <c r="DA162" s="164">
        <v>1.82</v>
      </c>
      <c r="DB162" s="164">
        <v>0.21</v>
      </c>
      <c r="DC162" s="164">
        <v>0.254</v>
      </c>
      <c r="DD162" s="164">
        <v>3.6999999999999998E-2</v>
      </c>
      <c r="DE162" s="164">
        <v>3.41</v>
      </c>
      <c r="DF162" s="164">
        <v>0.22</v>
      </c>
      <c r="DG162" s="164">
        <v>0.82199999999999995</v>
      </c>
      <c r="DH162" s="164">
        <v>7.2999999999999995E-2</v>
      </c>
      <c r="DI162" s="164">
        <v>0.151</v>
      </c>
      <c r="DJ162" s="164">
        <v>4.2000000000000003E-2</v>
      </c>
      <c r="DK162" s="164">
        <v>1.7999999999999999E-2</v>
      </c>
      <c r="DL162" s="164">
        <v>0.01</v>
      </c>
      <c r="DM162" s="164">
        <v>0.97699999999999998</v>
      </c>
      <c r="DN162" s="164">
        <v>0.08</v>
      </c>
      <c r="DQ162" s="164">
        <v>0.79100000000000004</v>
      </c>
      <c r="DR162" s="164">
        <v>6.0999999999999999E-2</v>
      </c>
      <c r="DS162" s="164">
        <v>0.27400000000000002</v>
      </c>
      <c r="DT162" s="164">
        <v>4.2999999999999997E-2</v>
      </c>
    </row>
    <row r="163" spans="1:124" x14ac:dyDescent="0.35">
      <c r="A163" s="173" t="s">
        <v>546</v>
      </c>
      <c r="C163" s="135">
        <v>2.4805999999999999</v>
      </c>
      <c r="D163" s="135">
        <v>13.3704</v>
      </c>
      <c r="E163" s="135">
        <v>0.26379999999999998</v>
      </c>
      <c r="F163" s="135">
        <v>10.7477</v>
      </c>
      <c r="G163" s="135">
        <v>0.51190000000000002</v>
      </c>
      <c r="H163" s="135">
        <v>2.5371000000000001</v>
      </c>
      <c r="I163" s="174">
        <v>50.540399999999998</v>
      </c>
      <c r="J163" s="135">
        <v>6.5361000000000002</v>
      </c>
      <c r="K163" s="135">
        <v>10.8422</v>
      </c>
      <c r="L163" s="135">
        <v>0.18890000000000001</v>
      </c>
      <c r="M163" s="135">
        <v>1.83E-2</v>
      </c>
      <c r="N163" s="135">
        <v>9.4000000000000004E-3</v>
      </c>
      <c r="O163" s="135">
        <v>98.046700000000001</v>
      </c>
    </row>
    <row r="164" spans="1:124" x14ac:dyDescent="0.35">
      <c r="A164" s="173" t="s">
        <v>546</v>
      </c>
      <c r="C164" s="135">
        <v>2.2890000000000001</v>
      </c>
      <c r="D164" s="135">
        <v>13.4772</v>
      </c>
      <c r="E164" s="135">
        <v>0.2293</v>
      </c>
      <c r="F164" s="135">
        <v>10.8485</v>
      </c>
      <c r="G164" s="135">
        <v>0.51249999999999996</v>
      </c>
      <c r="H164" s="135">
        <v>2.5219</v>
      </c>
      <c r="I164" s="174">
        <v>50.635399999999997</v>
      </c>
      <c r="J164" s="135">
        <v>6.5846</v>
      </c>
      <c r="K164" s="135">
        <v>10.7721</v>
      </c>
      <c r="L164" s="135">
        <v>0.13039999999999999</v>
      </c>
      <c r="M164" s="135">
        <v>1.8499999999999999E-2</v>
      </c>
      <c r="N164" s="135">
        <v>6.4000000000000003E-3</v>
      </c>
      <c r="O164" s="135">
        <v>98.025700000000001</v>
      </c>
    </row>
    <row r="165" spans="1:124" x14ac:dyDescent="0.35">
      <c r="A165" s="173" t="s">
        <v>546</v>
      </c>
      <c r="C165" s="135">
        <f t="shared" ref="C165:O165" si="33">AVERAGE(C163:C164)</f>
        <v>2.3848000000000003</v>
      </c>
      <c r="D165" s="135">
        <f t="shared" si="33"/>
        <v>13.4238</v>
      </c>
      <c r="E165" s="135">
        <f t="shared" si="33"/>
        <v>0.24654999999999999</v>
      </c>
      <c r="F165" s="135">
        <f t="shared" si="33"/>
        <v>10.7981</v>
      </c>
      <c r="G165" s="135">
        <f t="shared" si="33"/>
        <v>0.51219999999999999</v>
      </c>
      <c r="H165" s="135">
        <f t="shared" si="33"/>
        <v>2.5295000000000001</v>
      </c>
      <c r="I165" s="135">
        <f t="shared" si="33"/>
        <v>50.587899999999998</v>
      </c>
      <c r="J165" s="135">
        <f t="shared" si="33"/>
        <v>6.5603499999999997</v>
      </c>
      <c r="K165" s="135">
        <f t="shared" si="33"/>
        <v>10.80715</v>
      </c>
      <c r="L165" s="135">
        <f t="shared" si="33"/>
        <v>0.15965000000000001</v>
      </c>
      <c r="M165" s="135">
        <f t="shared" si="33"/>
        <v>1.84E-2</v>
      </c>
      <c r="N165" s="135">
        <f t="shared" si="33"/>
        <v>7.9000000000000008E-3</v>
      </c>
      <c r="O165" s="135">
        <f t="shared" si="33"/>
        <v>98.036200000000008</v>
      </c>
      <c r="U165" s="164" t="s">
        <v>811</v>
      </c>
      <c r="V165" s="164">
        <v>50</v>
      </c>
      <c r="W165" s="164" t="s">
        <v>453</v>
      </c>
      <c r="X165" s="164">
        <v>10.672000000000001</v>
      </c>
      <c r="Y165" s="164">
        <v>5.31</v>
      </c>
      <c r="Z165" s="164">
        <v>0.53</v>
      </c>
      <c r="AA165" s="164">
        <v>0.74</v>
      </c>
      <c r="AB165" s="164">
        <v>0.42</v>
      </c>
      <c r="AC165" s="164">
        <v>2.44</v>
      </c>
      <c r="AD165" s="164">
        <v>0.15</v>
      </c>
      <c r="AE165" s="164">
        <v>4100</v>
      </c>
      <c r="AF165" s="164">
        <v>240</v>
      </c>
      <c r="AG165" s="164">
        <v>32.1</v>
      </c>
      <c r="AH165" s="164">
        <v>1.6</v>
      </c>
      <c r="AI165" s="164">
        <v>14990</v>
      </c>
      <c r="AJ165" s="164">
        <v>820</v>
      </c>
      <c r="AK165" s="164">
        <v>318</v>
      </c>
      <c r="AL165" s="164">
        <v>20</v>
      </c>
      <c r="AM165" s="164">
        <v>289</v>
      </c>
      <c r="AN165" s="164">
        <v>21</v>
      </c>
      <c r="AO165" s="164">
        <v>1349</v>
      </c>
      <c r="AP165" s="164">
        <v>91</v>
      </c>
      <c r="AQ165" s="180">
        <v>110000</v>
      </c>
      <c r="AR165" s="180">
        <v>8400</v>
      </c>
      <c r="AS165" s="164">
        <v>44.4</v>
      </c>
      <c r="AT165" s="164">
        <v>3.3</v>
      </c>
      <c r="AU165" s="164">
        <v>99.7</v>
      </c>
      <c r="AV165" s="164">
        <v>6.8</v>
      </c>
      <c r="AW165" s="164">
        <v>137</v>
      </c>
      <c r="AX165" s="164">
        <v>11</v>
      </c>
      <c r="AY165" s="164">
        <v>128.69999999999999</v>
      </c>
      <c r="AZ165" s="164">
        <v>9.1999999999999993</v>
      </c>
      <c r="BA165" s="164">
        <v>20.5</v>
      </c>
      <c r="BB165" s="164">
        <v>1.6</v>
      </c>
      <c r="BC165" s="164">
        <v>1.35</v>
      </c>
      <c r="BD165" s="164">
        <v>0.54</v>
      </c>
      <c r="BE165" s="164">
        <v>8.56</v>
      </c>
      <c r="BF165" s="164">
        <v>0.55000000000000004</v>
      </c>
      <c r="BG165" s="164">
        <v>349</v>
      </c>
      <c r="BH165" s="164">
        <v>29</v>
      </c>
      <c r="BI165" s="164">
        <v>25</v>
      </c>
      <c r="BJ165" s="164">
        <v>2.5</v>
      </c>
      <c r="BK165" s="164">
        <v>136.1</v>
      </c>
      <c r="BL165" s="164">
        <v>7.6</v>
      </c>
      <c r="BM165" s="164">
        <v>14.1</v>
      </c>
      <c r="BN165" s="164">
        <v>1.1000000000000001</v>
      </c>
      <c r="BO165" s="164">
        <v>0.91</v>
      </c>
      <c r="BP165" s="164">
        <v>0.31</v>
      </c>
      <c r="BS165" s="164">
        <v>9.7000000000000003E-2</v>
      </c>
      <c r="BT165" s="164">
        <v>3.2000000000000001E-2</v>
      </c>
      <c r="BU165" s="164">
        <v>1.42</v>
      </c>
      <c r="BV165" s="164">
        <v>0.25</v>
      </c>
      <c r="BW165" s="164">
        <v>5.7000000000000002E-2</v>
      </c>
      <c r="BX165" s="164">
        <v>3.1E-2</v>
      </c>
      <c r="BY165" s="164">
        <v>8.3000000000000004E-2</v>
      </c>
      <c r="BZ165" s="164">
        <v>2.4E-2</v>
      </c>
      <c r="CA165" s="164">
        <v>108.6</v>
      </c>
      <c r="CB165" s="164">
        <v>7.3</v>
      </c>
      <c r="CC165" s="164">
        <v>11.76</v>
      </c>
      <c r="CD165" s="164">
        <v>0.75</v>
      </c>
      <c r="CE165" s="164">
        <v>29.2</v>
      </c>
      <c r="CF165" s="164">
        <v>1.8</v>
      </c>
      <c r="CG165" s="164">
        <v>4.45</v>
      </c>
      <c r="CH165" s="164">
        <v>0.36</v>
      </c>
      <c r="CI165" s="164">
        <v>20.8</v>
      </c>
      <c r="CJ165" s="164">
        <v>1.7</v>
      </c>
      <c r="CK165" s="164">
        <v>5.31</v>
      </c>
      <c r="CL165" s="164">
        <v>0.63</v>
      </c>
      <c r="CM165" s="164">
        <v>1.83</v>
      </c>
      <c r="CN165" s="164">
        <v>0.22</v>
      </c>
      <c r="CO165" s="164">
        <v>5.65</v>
      </c>
      <c r="CP165" s="164">
        <v>0.63</v>
      </c>
      <c r="CQ165" s="164">
        <v>0.89</v>
      </c>
      <c r="CR165" s="164">
        <v>0.11</v>
      </c>
      <c r="CS165" s="164">
        <v>4.76</v>
      </c>
      <c r="CT165" s="164">
        <v>0.56000000000000005</v>
      </c>
      <c r="CU165" s="164">
        <v>0.97799999999999998</v>
      </c>
      <c r="CV165" s="164">
        <v>8.1000000000000003E-2</v>
      </c>
      <c r="CW165" s="164">
        <v>2.4900000000000002</v>
      </c>
      <c r="CX165" s="164">
        <v>0.26</v>
      </c>
      <c r="CY165" s="164">
        <v>0.374</v>
      </c>
      <c r="CZ165" s="164">
        <v>4.8000000000000001E-2</v>
      </c>
      <c r="DA165" s="164">
        <v>1.9</v>
      </c>
      <c r="DB165" s="164">
        <v>0.28999999999999998</v>
      </c>
      <c r="DC165" s="164">
        <v>0.30499999999999999</v>
      </c>
      <c r="DD165" s="164">
        <v>5.3999999999999999E-2</v>
      </c>
      <c r="DE165" s="164">
        <v>3.82</v>
      </c>
      <c r="DF165" s="164">
        <v>0.42</v>
      </c>
      <c r="DG165" s="164">
        <v>0.87</v>
      </c>
      <c r="DH165" s="164">
        <v>0.11</v>
      </c>
      <c r="DI165" s="164">
        <v>0.122</v>
      </c>
      <c r="DJ165" s="164">
        <v>0.04</v>
      </c>
      <c r="DK165" s="164">
        <v>2.3E-2</v>
      </c>
      <c r="DL165" s="164">
        <v>1.6E-2</v>
      </c>
      <c r="DM165" s="164">
        <v>1.01</v>
      </c>
      <c r="DN165" s="164">
        <v>0.12</v>
      </c>
      <c r="DO165" s="164">
        <v>1.7000000000000001E-2</v>
      </c>
      <c r="DP165" s="164">
        <v>1.2E-2</v>
      </c>
      <c r="DQ165" s="164">
        <v>0.87</v>
      </c>
      <c r="DR165" s="164">
        <v>0.13</v>
      </c>
      <c r="DS165" s="164">
        <v>0.27600000000000002</v>
      </c>
      <c r="DT165" s="164">
        <v>7.1999999999999995E-2</v>
      </c>
    </row>
    <row r="166" spans="1:124" x14ac:dyDescent="0.35">
      <c r="A166" s="173" t="s">
        <v>546</v>
      </c>
      <c r="C166" s="135">
        <v>2.4986000000000002</v>
      </c>
      <c r="D166" s="135">
        <v>13.3599</v>
      </c>
      <c r="E166" s="135">
        <v>0.23100000000000001</v>
      </c>
      <c r="F166" s="135">
        <v>10.8187</v>
      </c>
      <c r="G166" s="135">
        <v>0.48870000000000002</v>
      </c>
      <c r="H166" s="135">
        <v>2.5741999999999998</v>
      </c>
      <c r="I166" s="174">
        <v>50.731099999999998</v>
      </c>
      <c r="J166" s="135">
        <v>6.4457000000000004</v>
      </c>
      <c r="K166" s="135">
        <v>11.1639</v>
      </c>
      <c r="L166" s="135">
        <v>0.21809999999999999</v>
      </c>
      <c r="M166" s="135">
        <v>2.8799999999999999E-2</v>
      </c>
      <c r="N166" s="135">
        <v>1.04E-2</v>
      </c>
      <c r="O166" s="135">
        <v>98.569199999999995</v>
      </c>
    </row>
    <row r="167" spans="1:124" x14ac:dyDescent="0.35">
      <c r="A167" s="173" t="s">
        <v>546</v>
      </c>
      <c r="C167" s="135">
        <v>2.3228</v>
      </c>
      <c r="D167" s="135">
        <v>13.495200000000001</v>
      </c>
      <c r="E167" s="135">
        <v>0.2928</v>
      </c>
      <c r="F167" s="135">
        <v>10.7258</v>
      </c>
      <c r="G167" s="135">
        <v>0.44550000000000001</v>
      </c>
      <c r="H167" s="135">
        <v>2.5701000000000001</v>
      </c>
      <c r="I167" s="174">
        <v>50.888100000000001</v>
      </c>
      <c r="J167" s="135">
        <v>6.4499000000000004</v>
      </c>
      <c r="K167" s="135">
        <v>11.3422</v>
      </c>
      <c r="L167" s="135">
        <v>0.1386</v>
      </c>
      <c r="M167" s="135">
        <v>2.75E-2</v>
      </c>
      <c r="N167" s="135">
        <v>1.0699999999999999E-2</v>
      </c>
      <c r="O167" s="135">
        <v>98.709199999999996</v>
      </c>
    </row>
    <row r="168" spans="1:124" x14ac:dyDescent="0.35">
      <c r="A168" s="173" t="s">
        <v>546</v>
      </c>
      <c r="C168" s="135">
        <f t="shared" ref="C168:O168" si="34">AVERAGE(C166:C167)</f>
        <v>2.4107000000000003</v>
      </c>
      <c r="D168" s="135">
        <f t="shared" si="34"/>
        <v>13.42755</v>
      </c>
      <c r="E168" s="135">
        <f t="shared" si="34"/>
        <v>0.26190000000000002</v>
      </c>
      <c r="F168" s="135">
        <f t="shared" si="34"/>
        <v>10.77225</v>
      </c>
      <c r="G168" s="135">
        <f t="shared" si="34"/>
        <v>0.46710000000000002</v>
      </c>
      <c r="H168" s="135">
        <f t="shared" si="34"/>
        <v>2.5721499999999997</v>
      </c>
      <c r="I168" s="135">
        <f t="shared" si="34"/>
        <v>50.809600000000003</v>
      </c>
      <c r="J168" s="135">
        <f t="shared" si="34"/>
        <v>6.4478000000000009</v>
      </c>
      <c r="K168" s="135">
        <f t="shared" si="34"/>
        <v>11.25305</v>
      </c>
      <c r="L168" s="135">
        <f t="shared" si="34"/>
        <v>0.17835000000000001</v>
      </c>
      <c r="M168" s="135">
        <f t="shared" si="34"/>
        <v>2.8150000000000001E-2</v>
      </c>
      <c r="N168" s="135">
        <f t="shared" si="34"/>
        <v>1.055E-2</v>
      </c>
      <c r="O168" s="135">
        <f t="shared" si="34"/>
        <v>98.639199999999988</v>
      </c>
      <c r="U168" s="164" t="s">
        <v>811</v>
      </c>
      <c r="V168" s="164">
        <v>50</v>
      </c>
      <c r="W168" s="164" t="s">
        <v>453</v>
      </c>
      <c r="X168" s="164">
        <v>21.183</v>
      </c>
      <c r="Y168" s="164">
        <v>4.84</v>
      </c>
      <c r="Z168" s="164">
        <v>0.47</v>
      </c>
      <c r="AA168" s="164">
        <v>0.57999999999999996</v>
      </c>
      <c r="AB168" s="164">
        <v>0.32</v>
      </c>
      <c r="AC168" s="164">
        <v>2.44</v>
      </c>
      <c r="AD168" s="164">
        <v>0.18</v>
      </c>
      <c r="AE168" s="164">
        <v>3710</v>
      </c>
      <c r="AF168" s="164">
        <v>140</v>
      </c>
      <c r="AG168" s="164">
        <v>31.9</v>
      </c>
      <c r="AH168" s="164">
        <v>1.6</v>
      </c>
      <c r="AI168" s="180">
        <v>15300</v>
      </c>
      <c r="AJ168" s="180">
        <v>1000</v>
      </c>
      <c r="AK168" s="164">
        <v>308</v>
      </c>
      <c r="AL168" s="164">
        <v>21</v>
      </c>
      <c r="AM168" s="164">
        <v>278</v>
      </c>
      <c r="AN168" s="164">
        <v>23</v>
      </c>
      <c r="AO168" s="164">
        <v>1295</v>
      </c>
      <c r="AP168" s="164">
        <v>97</v>
      </c>
      <c r="AQ168" s="180">
        <v>108700</v>
      </c>
      <c r="AR168" s="180">
        <v>7200</v>
      </c>
      <c r="AS168" s="164">
        <v>45.4</v>
      </c>
      <c r="AT168" s="164">
        <v>3.1</v>
      </c>
      <c r="AU168" s="164">
        <v>102.4</v>
      </c>
      <c r="AV168" s="164">
        <v>6.9</v>
      </c>
      <c r="AW168" s="164">
        <v>143</v>
      </c>
      <c r="AX168" s="164">
        <v>9.6</v>
      </c>
      <c r="AY168" s="164">
        <v>119.5</v>
      </c>
      <c r="AZ168" s="164">
        <v>8.9</v>
      </c>
      <c r="BA168" s="164">
        <v>20.2</v>
      </c>
      <c r="BB168" s="164">
        <v>1.2</v>
      </c>
      <c r="BC168" s="164">
        <v>1.58</v>
      </c>
      <c r="BD168" s="164">
        <v>0.32</v>
      </c>
      <c r="BE168" s="164">
        <v>9.01</v>
      </c>
      <c r="BF168" s="164">
        <v>0.72</v>
      </c>
      <c r="BG168" s="164">
        <v>323</v>
      </c>
      <c r="BH168" s="164">
        <v>19</v>
      </c>
      <c r="BI168" s="164">
        <v>23.3</v>
      </c>
      <c r="BJ168" s="164">
        <v>1.6</v>
      </c>
      <c r="BK168" s="164">
        <v>139</v>
      </c>
      <c r="BL168" s="164">
        <v>11</v>
      </c>
      <c r="BM168" s="164">
        <v>12.86</v>
      </c>
      <c r="BN168" s="164">
        <v>0.92</v>
      </c>
      <c r="BO168" s="164">
        <v>0.74</v>
      </c>
      <c r="BP168" s="164">
        <v>0.16</v>
      </c>
      <c r="BS168" s="164">
        <v>9.6000000000000002E-2</v>
      </c>
      <c r="BT168" s="164">
        <v>2.7E-2</v>
      </c>
      <c r="BU168" s="164">
        <v>1.35</v>
      </c>
      <c r="BV168" s="164">
        <v>0.19</v>
      </c>
      <c r="BW168" s="164">
        <v>2.8000000000000001E-2</v>
      </c>
      <c r="BX168" s="164">
        <v>0.02</v>
      </c>
      <c r="BY168" s="164">
        <v>8.4000000000000005E-2</v>
      </c>
      <c r="BZ168" s="164">
        <v>1.4999999999999999E-2</v>
      </c>
      <c r="CA168" s="164">
        <v>109.2</v>
      </c>
      <c r="CB168" s="164">
        <v>6</v>
      </c>
      <c r="CC168" s="164">
        <v>11.64</v>
      </c>
      <c r="CD168" s="164">
        <v>0.72</v>
      </c>
      <c r="CE168" s="164">
        <v>28</v>
      </c>
      <c r="CF168" s="164">
        <v>1.6</v>
      </c>
      <c r="CG168" s="164">
        <v>4.0599999999999996</v>
      </c>
      <c r="CH168" s="164">
        <v>0.19</v>
      </c>
      <c r="CI168" s="164">
        <v>20.100000000000001</v>
      </c>
      <c r="CJ168" s="164">
        <v>1.2</v>
      </c>
      <c r="CK168" s="164">
        <v>5.76</v>
      </c>
      <c r="CL168" s="164">
        <v>0.57999999999999996</v>
      </c>
      <c r="CM168" s="164">
        <v>1.85</v>
      </c>
      <c r="CN168" s="164">
        <v>0.19</v>
      </c>
      <c r="CO168" s="164">
        <v>5.44</v>
      </c>
      <c r="CP168" s="164">
        <v>0.64</v>
      </c>
      <c r="CQ168" s="164">
        <v>0.88200000000000001</v>
      </c>
      <c r="CR168" s="164">
        <v>9.0999999999999998E-2</v>
      </c>
      <c r="CS168" s="164">
        <v>5.05</v>
      </c>
      <c r="CT168" s="164">
        <v>0.43</v>
      </c>
      <c r="CU168" s="164">
        <v>0.91500000000000004</v>
      </c>
      <c r="CV168" s="164">
        <v>6.7000000000000004E-2</v>
      </c>
      <c r="CW168" s="164">
        <v>2.29</v>
      </c>
      <c r="CX168" s="164">
        <v>0.24</v>
      </c>
      <c r="CY168" s="164">
        <v>0.30599999999999999</v>
      </c>
      <c r="CZ168" s="164">
        <v>0.04</v>
      </c>
      <c r="DA168" s="164">
        <v>2</v>
      </c>
      <c r="DB168" s="164">
        <v>0.27</v>
      </c>
      <c r="DC168" s="164">
        <v>0.26500000000000001</v>
      </c>
      <c r="DD168" s="164">
        <v>4.2999999999999997E-2</v>
      </c>
      <c r="DE168" s="164">
        <v>3.66</v>
      </c>
      <c r="DF168" s="164">
        <v>0.35</v>
      </c>
      <c r="DG168" s="164">
        <v>0.80900000000000005</v>
      </c>
      <c r="DH168" s="164">
        <v>7.5999999999999998E-2</v>
      </c>
      <c r="DI168" s="164">
        <v>0.14099999999999999</v>
      </c>
      <c r="DJ168" s="164">
        <v>4.8000000000000001E-2</v>
      </c>
      <c r="DK168" s="164">
        <v>1.34E-2</v>
      </c>
      <c r="DL168" s="164">
        <v>5.5999999999999999E-3</v>
      </c>
      <c r="DM168" s="164">
        <v>1</v>
      </c>
      <c r="DN168" s="164">
        <v>0.11</v>
      </c>
      <c r="DQ168" s="164">
        <v>0.82599999999999996</v>
      </c>
      <c r="DR168" s="164">
        <v>7.6999999999999999E-2</v>
      </c>
      <c r="DS168" s="164">
        <v>0.31</v>
      </c>
      <c r="DT168" s="164">
        <v>3.7999999999999999E-2</v>
      </c>
    </row>
    <row r="169" spans="1:124" x14ac:dyDescent="0.35">
      <c r="A169" s="173" t="s">
        <v>546</v>
      </c>
      <c r="C169" s="135">
        <v>2.319</v>
      </c>
      <c r="D169" s="135">
        <v>13.1899</v>
      </c>
      <c r="E169" s="135">
        <v>0.20979999999999999</v>
      </c>
      <c r="F169" s="135">
        <v>10.847300000000001</v>
      </c>
      <c r="G169" s="135">
        <v>0.48180000000000001</v>
      </c>
      <c r="H169" s="135">
        <v>2.5665</v>
      </c>
      <c r="I169" s="174">
        <v>50.395600000000002</v>
      </c>
      <c r="J169" s="135">
        <v>6.6105999999999998</v>
      </c>
      <c r="K169" s="135">
        <v>10.9392</v>
      </c>
      <c r="L169" s="135">
        <v>0.17929999999999999</v>
      </c>
      <c r="M169" s="135">
        <v>2.24E-2</v>
      </c>
      <c r="N169" s="135">
        <v>8.2000000000000007E-3</v>
      </c>
      <c r="O169" s="135">
        <v>97.769599999999997</v>
      </c>
    </row>
    <row r="170" spans="1:124" x14ac:dyDescent="0.35">
      <c r="A170" s="173" t="s">
        <v>546</v>
      </c>
      <c r="C170" s="135">
        <v>2.3729</v>
      </c>
      <c r="D170" s="135">
        <v>13.214700000000001</v>
      </c>
      <c r="E170" s="135">
        <v>0.2208</v>
      </c>
      <c r="F170" s="135">
        <v>10.8123</v>
      </c>
      <c r="G170" s="135">
        <v>0.46889999999999998</v>
      </c>
      <c r="H170" s="135">
        <v>2.5512000000000001</v>
      </c>
      <c r="I170" s="174">
        <v>50.481200000000001</v>
      </c>
      <c r="J170" s="135">
        <v>6.6603000000000003</v>
      </c>
      <c r="K170" s="135">
        <v>10.787000000000001</v>
      </c>
      <c r="L170" s="135">
        <v>0.1583</v>
      </c>
      <c r="M170" s="135">
        <v>2.8400000000000002E-2</v>
      </c>
      <c r="N170" s="135">
        <v>1.0800000000000001E-2</v>
      </c>
      <c r="O170" s="135">
        <v>97.766900000000007</v>
      </c>
    </row>
    <row r="171" spans="1:124" x14ac:dyDescent="0.35">
      <c r="A171" s="173" t="s">
        <v>546</v>
      </c>
      <c r="C171" s="135">
        <f t="shared" ref="C171:O171" si="35">AVERAGE(C169:C170)</f>
        <v>2.3459500000000002</v>
      </c>
      <c r="D171" s="135">
        <f t="shared" si="35"/>
        <v>13.202300000000001</v>
      </c>
      <c r="E171" s="135">
        <f t="shared" si="35"/>
        <v>0.21529999999999999</v>
      </c>
      <c r="F171" s="135">
        <f t="shared" si="35"/>
        <v>10.829800000000001</v>
      </c>
      <c r="G171" s="135">
        <f t="shared" si="35"/>
        <v>0.47534999999999999</v>
      </c>
      <c r="H171" s="135">
        <f t="shared" si="35"/>
        <v>2.5588500000000001</v>
      </c>
      <c r="I171" s="135">
        <f t="shared" si="35"/>
        <v>50.438400000000001</v>
      </c>
      <c r="J171" s="135">
        <f t="shared" si="35"/>
        <v>6.6354500000000005</v>
      </c>
      <c r="K171" s="135">
        <f t="shared" si="35"/>
        <v>10.863099999999999</v>
      </c>
      <c r="L171" s="135">
        <f t="shared" si="35"/>
        <v>0.16880000000000001</v>
      </c>
      <c r="M171" s="135">
        <f t="shared" si="35"/>
        <v>2.5399999999999999E-2</v>
      </c>
      <c r="N171" s="135">
        <f t="shared" si="35"/>
        <v>9.5000000000000015E-3</v>
      </c>
      <c r="O171" s="135">
        <f t="shared" si="35"/>
        <v>97.768249999999995</v>
      </c>
      <c r="U171" s="164" t="s">
        <v>811</v>
      </c>
      <c r="V171" s="164">
        <v>50</v>
      </c>
      <c r="W171" s="164" t="s">
        <v>453</v>
      </c>
      <c r="X171" s="164">
        <v>19.402000000000001</v>
      </c>
      <c r="Y171" s="164">
        <v>5.27</v>
      </c>
      <c r="Z171" s="164">
        <v>0.46</v>
      </c>
      <c r="AA171" s="164">
        <v>0.55000000000000004</v>
      </c>
      <c r="AB171" s="164">
        <v>0.34</v>
      </c>
      <c r="AC171" s="164">
        <v>2.4300000000000002</v>
      </c>
      <c r="AD171" s="164">
        <v>0.15</v>
      </c>
      <c r="AE171" s="164">
        <v>4020</v>
      </c>
      <c r="AF171" s="164">
        <v>130</v>
      </c>
      <c r="AG171" s="164">
        <v>31.7</v>
      </c>
      <c r="AH171" s="164">
        <v>1.4</v>
      </c>
      <c r="AI171" s="180">
        <v>15700</v>
      </c>
      <c r="AJ171" s="180">
        <v>1000</v>
      </c>
      <c r="AK171" s="164">
        <v>324</v>
      </c>
      <c r="AL171" s="164">
        <v>28</v>
      </c>
      <c r="AM171" s="164">
        <v>301</v>
      </c>
      <c r="AN171" s="164">
        <v>27</v>
      </c>
      <c r="AO171" s="164">
        <v>1370</v>
      </c>
      <c r="AP171" s="164">
        <v>130</v>
      </c>
      <c r="AQ171" s="180">
        <v>110300</v>
      </c>
      <c r="AR171" s="180">
        <v>8400</v>
      </c>
      <c r="AS171" s="164">
        <v>47</v>
      </c>
      <c r="AT171" s="164">
        <v>3.3</v>
      </c>
      <c r="AU171" s="164">
        <v>104.5</v>
      </c>
      <c r="AV171" s="164">
        <v>5.6</v>
      </c>
      <c r="AW171" s="164">
        <v>143.30000000000001</v>
      </c>
      <c r="AX171" s="164">
        <v>8.1999999999999993</v>
      </c>
      <c r="AY171" s="164">
        <v>131.5</v>
      </c>
      <c r="AZ171" s="164">
        <v>7.9</v>
      </c>
      <c r="BA171" s="164">
        <v>21.5</v>
      </c>
      <c r="BB171" s="164">
        <v>1.3</v>
      </c>
      <c r="BC171" s="164">
        <v>1.59</v>
      </c>
      <c r="BD171" s="164">
        <v>0.28999999999999998</v>
      </c>
      <c r="BE171" s="164">
        <v>8.5399999999999991</v>
      </c>
      <c r="BF171" s="164">
        <v>0.54</v>
      </c>
      <c r="BG171" s="164">
        <v>342</v>
      </c>
      <c r="BH171" s="164">
        <v>21</v>
      </c>
      <c r="BI171" s="164">
        <v>24.2</v>
      </c>
      <c r="BJ171" s="164">
        <v>1.4</v>
      </c>
      <c r="BK171" s="164">
        <v>148</v>
      </c>
      <c r="BL171" s="164">
        <v>13</v>
      </c>
      <c r="BM171" s="164">
        <v>13.7</v>
      </c>
      <c r="BN171" s="164">
        <v>1.5</v>
      </c>
      <c r="BO171" s="164">
        <v>0.85</v>
      </c>
      <c r="BP171" s="164">
        <v>0.2</v>
      </c>
      <c r="BQ171" s="164">
        <v>8.6999999999999994E-2</v>
      </c>
      <c r="BR171" s="164">
        <v>7.3999999999999996E-2</v>
      </c>
      <c r="BS171" s="164">
        <v>0.11600000000000001</v>
      </c>
      <c r="BT171" s="164">
        <v>3.1E-2</v>
      </c>
      <c r="BU171" s="164">
        <v>1.65</v>
      </c>
      <c r="BV171" s="164">
        <v>0.22</v>
      </c>
      <c r="BW171" s="164">
        <v>3.4000000000000002E-2</v>
      </c>
      <c r="BX171" s="164">
        <v>1.7999999999999999E-2</v>
      </c>
      <c r="BY171" s="164">
        <v>8.8999999999999996E-2</v>
      </c>
      <c r="BZ171" s="164">
        <v>1.7999999999999999E-2</v>
      </c>
      <c r="CA171" s="164">
        <v>111.9</v>
      </c>
      <c r="CB171" s="164">
        <v>8.5</v>
      </c>
      <c r="CC171" s="164">
        <v>12.42</v>
      </c>
      <c r="CD171" s="164">
        <v>0.85</v>
      </c>
      <c r="CE171" s="164">
        <v>30.9</v>
      </c>
      <c r="CF171" s="164">
        <v>1.3</v>
      </c>
      <c r="CG171" s="164">
        <v>4.2</v>
      </c>
      <c r="CH171" s="164">
        <v>0.22</v>
      </c>
      <c r="CI171" s="164">
        <v>19.899999999999999</v>
      </c>
      <c r="CJ171" s="164">
        <v>1.1000000000000001</v>
      </c>
      <c r="CK171" s="164">
        <v>5.33</v>
      </c>
      <c r="CL171" s="164">
        <v>0.5</v>
      </c>
      <c r="CM171" s="164">
        <v>1.97</v>
      </c>
      <c r="CN171" s="164">
        <v>0.23</v>
      </c>
      <c r="CO171" s="164">
        <v>5.7</v>
      </c>
      <c r="CP171" s="164">
        <v>0.68</v>
      </c>
      <c r="CQ171" s="164">
        <v>0.89200000000000002</v>
      </c>
      <c r="CR171" s="164">
        <v>9.6000000000000002E-2</v>
      </c>
      <c r="CS171" s="164">
        <v>5.5</v>
      </c>
      <c r="CT171" s="164">
        <v>0.49</v>
      </c>
      <c r="CU171" s="164">
        <v>0.93899999999999995</v>
      </c>
      <c r="CV171" s="164">
        <v>8.1000000000000003E-2</v>
      </c>
      <c r="CW171" s="164">
        <v>2.65</v>
      </c>
      <c r="CX171" s="164">
        <v>0.23</v>
      </c>
      <c r="CY171" s="164">
        <v>0.32700000000000001</v>
      </c>
      <c r="CZ171" s="164">
        <v>4.1000000000000002E-2</v>
      </c>
      <c r="DA171" s="164">
        <v>2.23</v>
      </c>
      <c r="DB171" s="164">
        <v>0.26</v>
      </c>
      <c r="DC171" s="164">
        <v>0.33</v>
      </c>
      <c r="DD171" s="164">
        <v>5.1999999999999998E-2</v>
      </c>
      <c r="DE171" s="164">
        <v>3.75</v>
      </c>
      <c r="DF171" s="164">
        <v>0.35</v>
      </c>
      <c r="DG171" s="164">
        <v>0.85</v>
      </c>
      <c r="DH171" s="164">
        <v>0.13</v>
      </c>
      <c r="DI171" s="164">
        <v>0.20100000000000001</v>
      </c>
      <c r="DJ171" s="164">
        <v>5.3999999999999999E-2</v>
      </c>
      <c r="DK171" s="164">
        <v>2.1999999999999999E-2</v>
      </c>
      <c r="DL171" s="164">
        <v>1.2E-2</v>
      </c>
      <c r="DM171" s="164">
        <v>0.98</v>
      </c>
      <c r="DN171" s="164">
        <v>0.12</v>
      </c>
      <c r="DQ171" s="164">
        <v>0.95699999999999996</v>
      </c>
      <c r="DR171" s="164">
        <v>7.3999999999999996E-2</v>
      </c>
      <c r="DS171" s="164">
        <v>0.28499999999999998</v>
      </c>
      <c r="DT171" s="164">
        <v>4.2999999999999997E-2</v>
      </c>
    </row>
    <row r="172" spans="1:124" x14ac:dyDescent="0.35">
      <c r="A172" s="173" t="s">
        <v>546</v>
      </c>
      <c r="C172" s="135">
        <v>2.3813</v>
      </c>
      <c r="D172" s="135">
        <v>13.244400000000001</v>
      </c>
      <c r="E172" s="135">
        <v>0.27750000000000002</v>
      </c>
      <c r="F172" s="135">
        <v>10.9015</v>
      </c>
      <c r="G172" s="135">
        <v>0.5081</v>
      </c>
      <c r="H172" s="135">
        <v>2.5895999999999999</v>
      </c>
      <c r="I172" s="174">
        <v>50.488199999999999</v>
      </c>
      <c r="J172" s="135">
        <v>6.6315</v>
      </c>
      <c r="K172" s="135">
        <v>10.8925</v>
      </c>
      <c r="L172" s="135">
        <v>0.25059999999999999</v>
      </c>
      <c r="M172" s="135">
        <v>3.2099999999999997E-2</v>
      </c>
      <c r="N172" s="135">
        <v>1.14E-2</v>
      </c>
      <c r="O172" s="135">
        <v>98.208600000000004</v>
      </c>
    </row>
    <row r="173" spans="1:124" x14ac:dyDescent="0.35">
      <c r="A173" s="173" t="s">
        <v>546</v>
      </c>
      <c r="C173" s="135">
        <v>2.4178999999999999</v>
      </c>
      <c r="D173" s="135">
        <v>13.251799999999999</v>
      </c>
      <c r="E173" s="135">
        <v>0.26900000000000002</v>
      </c>
      <c r="F173" s="135">
        <v>10.7278</v>
      </c>
      <c r="G173" s="135">
        <v>0.4677</v>
      </c>
      <c r="H173" s="135">
        <v>2.5457000000000001</v>
      </c>
      <c r="I173" s="174">
        <v>50.755800000000001</v>
      </c>
      <c r="J173" s="135">
        <v>6.6965000000000003</v>
      </c>
      <c r="K173" s="135">
        <v>11.3148</v>
      </c>
      <c r="L173" s="135">
        <v>0.25590000000000002</v>
      </c>
      <c r="M173" s="135">
        <v>2.7E-2</v>
      </c>
      <c r="N173" s="135">
        <v>8.6999999999999994E-3</v>
      </c>
      <c r="O173" s="135">
        <v>98.738699999999994</v>
      </c>
    </row>
    <row r="174" spans="1:124" x14ac:dyDescent="0.35">
      <c r="A174" s="173" t="s">
        <v>546</v>
      </c>
      <c r="C174" s="135">
        <v>2.3906999999999998</v>
      </c>
      <c r="D174" s="135">
        <v>13.244300000000001</v>
      </c>
      <c r="E174" s="135">
        <v>0.22919999999999999</v>
      </c>
      <c r="F174" s="135">
        <v>10.711600000000001</v>
      </c>
      <c r="G174" s="135">
        <v>0.47399999999999998</v>
      </c>
      <c r="H174" s="135">
        <v>2.5758000000000001</v>
      </c>
      <c r="I174" s="174">
        <v>50.546399999999998</v>
      </c>
      <c r="J174" s="135">
        <v>6.6180000000000003</v>
      </c>
      <c r="K174" s="135">
        <v>10.9039</v>
      </c>
      <c r="L174" s="135">
        <v>0.25990000000000002</v>
      </c>
      <c r="M174" s="135">
        <v>2.53E-2</v>
      </c>
      <c r="N174" s="135">
        <v>9.2999999999999992E-3</v>
      </c>
      <c r="O174" s="135">
        <v>97.988299999999995</v>
      </c>
    </row>
    <row r="175" spans="1:124" x14ac:dyDescent="0.35">
      <c r="A175" s="173" t="s">
        <v>546</v>
      </c>
      <c r="C175" s="135">
        <v>2.4072</v>
      </c>
      <c r="D175" s="135">
        <v>13.28</v>
      </c>
      <c r="E175" s="135">
        <v>0.29749999999999999</v>
      </c>
      <c r="F175" s="135">
        <v>10.7841</v>
      </c>
      <c r="G175" s="135">
        <v>0.47770000000000001</v>
      </c>
      <c r="H175" s="135">
        <v>2.5806</v>
      </c>
      <c r="I175" s="174">
        <v>50.770200000000003</v>
      </c>
      <c r="J175" s="135">
        <v>6.6300999999999997</v>
      </c>
      <c r="K175" s="135">
        <v>10.5664</v>
      </c>
      <c r="L175" s="135">
        <v>0.1396</v>
      </c>
      <c r="M175" s="135">
        <v>2.8500000000000001E-2</v>
      </c>
      <c r="N175" s="135">
        <v>7.9000000000000008E-3</v>
      </c>
      <c r="O175" s="135">
        <v>97.969899999999996</v>
      </c>
    </row>
    <row r="176" spans="1:124" x14ac:dyDescent="0.35">
      <c r="A176" s="173" t="s">
        <v>546</v>
      </c>
      <c r="C176" s="135">
        <f t="shared" ref="C176:O176" si="36">AVERAGE(C174:C175)</f>
        <v>2.3989500000000001</v>
      </c>
      <c r="D176" s="135">
        <f t="shared" si="36"/>
        <v>13.26215</v>
      </c>
      <c r="E176" s="135">
        <f t="shared" si="36"/>
        <v>0.26334999999999997</v>
      </c>
      <c r="F176" s="135">
        <f t="shared" si="36"/>
        <v>10.74785</v>
      </c>
      <c r="G176" s="135">
        <f t="shared" si="36"/>
        <v>0.47585</v>
      </c>
      <c r="H176" s="135">
        <f t="shared" si="36"/>
        <v>2.5781999999999998</v>
      </c>
      <c r="I176" s="135">
        <f t="shared" si="36"/>
        <v>50.658299999999997</v>
      </c>
      <c r="J176" s="135">
        <f t="shared" si="36"/>
        <v>6.6240500000000004</v>
      </c>
      <c r="K176" s="135">
        <f t="shared" si="36"/>
        <v>10.735150000000001</v>
      </c>
      <c r="L176" s="135">
        <f t="shared" si="36"/>
        <v>0.19975000000000001</v>
      </c>
      <c r="M176" s="135">
        <f t="shared" si="36"/>
        <v>2.69E-2</v>
      </c>
      <c r="N176" s="135">
        <f t="shared" si="36"/>
        <v>8.6E-3</v>
      </c>
      <c r="O176" s="135">
        <f t="shared" si="36"/>
        <v>97.979099999999988</v>
      </c>
      <c r="U176" s="164" t="s">
        <v>811</v>
      </c>
      <c r="V176" s="164">
        <v>50</v>
      </c>
      <c r="W176" s="164" t="s">
        <v>453</v>
      </c>
      <c r="X176" s="164">
        <v>21.177</v>
      </c>
      <c r="Y176" s="164">
        <v>4.67</v>
      </c>
      <c r="Z176" s="164">
        <v>0.42</v>
      </c>
      <c r="AA176" s="164">
        <v>0.92</v>
      </c>
      <c r="AB176" s="164">
        <v>0.43</v>
      </c>
      <c r="AC176" s="164">
        <v>2.39</v>
      </c>
      <c r="AD176" s="164">
        <v>0.18</v>
      </c>
      <c r="AE176" s="164">
        <v>3850</v>
      </c>
      <c r="AF176" s="164">
        <v>150</v>
      </c>
      <c r="AG176" s="164">
        <v>30.74</v>
      </c>
      <c r="AH176" s="164">
        <v>0.95</v>
      </c>
      <c r="AI176" s="164">
        <v>15290</v>
      </c>
      <c r="AJ176" s="164">
        <v>900</v>
      </c>
      <c r="AK176" s="164">
        <v>318</v>
      </c>
      <c r="AL176" s="164">
        <v>19</v>
      </c>
      <c r="AM176" s="164">
        <v>299</v>
      </c>
      <c r="AN176" s="164">
        <v>14</v>
      </c>
      <c r="AO176" s="164">
        <v>1308</v>
      </c>
      <c r="AP176" s="164">
        <v>75</v>
      </c>
      <c r="AQ176" s="180">
        <v>108600</v>
      </c>
      <c r="AR176" s="180">
        <v>6900</v>
      </c>
      <c r="AS176" s="164">
        <v>45.2</v>
      </c>
      <c r="AT176" s="164">
        <v>3.1</v>
      </c>
      <c r="AU176" s="164">
        <v>102.4</v>
      </c>
      <c r="AV176" s="164">
        <v>6.2</v>
      </c>
      <c r="AW176" s="164">
        <v>136.9</v>
      </c>
      <c r="AX176" s="164">
        <v>8.6</v>
      </c>
      <c r="AY176" s="164">
        <v>120.6</v>
      </c>
      <c r="AZ176" s="164">
        <v>8.4</v>
      </c>
      <c r="BA176" s="164">
        <v>19.5</v>
      </c>
      <c r="BB176" s="164">
        <v>1.2</v>
      </c>
      <c r="BC176" s="164">
        <v>1.4</v>
      </c>
      <c r="BD176" s="164">
        <v>0.35</v>
      </c>
      <c r="BE176" s="164">
        <v>8.41</v>
      </c>
      <c r="BF176" s="164">
        <v>0.47</v>
      </c>
      <c r="BG176" s="164">
        <v>334</v>
      </c>
      <c r="BH176" s="164">
        <v>18</v>
      </c>
      <c r="BI176" s="164">
        <v>24.7</v>
      </c>
      <c r="BJ176" s="164">
        <v>1.6</v>
      </c>
      <c r="BK176" s="164">
        <v>140.4</v>
      </c>
      <c r="BL176" s="164">
        <v>8.6</v>
      </c>
      <c r="BM176" s="164">
        <v>12.95</v>
      </c>
      <c r="BN176" s="164">
        <v>0.85</v>
      </c>
      <c r="BO176" s="164">
        <v>0.71</v>
      </c>
      <c r="BP176" s="164">
        <v>0.16</v>
      </c>
      <c r="BQ176" s="164">
        <v>0.16</v>
      </c>
      <c r="BR176" s="164">
        <v>0.11</v>
      </c>
      <c r="BS176" s="164">
        <v>0.104</v>
      </c>
      <c r="BT176" s="164">
        <v>0.03</v>
      </c>
      <c r="BU176" s="164">
        <v>1.61</v>
      </c>
      <c r="BV176" s="164">
        <v>0.19</v>
      </c>
      <c r="BY176" s="164">
        <v>8.7999999999999995E-2</v>
      </c>
      <c r="BZ176" s="164">
        <v>1.6E-2</v>
      </c>
      <c r="CA176" s="164">
        <v>106.5</v>
      </c>
      <c r="CB176" s="164">
        <v>6.6</v>
      </c>
      <c r="CC176" s="164">
        <v>12.11</v>
      </c>
      <c r="CD176" s="164">
        <v>0.94</v>
      </c>
      <c r="CE176" s="164">
        <v>30.1</v>
      </c>
      <c r="CF176" s="164">
        <v>2.1</v>
      </c>
      <c r="CG176" s="164">
        <v>3.97</v>
      </c>
      <c r="CH176" s="164">
        <v>0.25</v>
      </c>
      <c r="CI176" s="164">
        <v>18.71</v>
      </c>
      <c r="CJ176" s="164">
        <v>0.91</v>
      </c>
      <c r="CK176" s="164">
        <v>5.74</v>
      </c>
      <c r="CL176" s="164">
        <v>0.61</v>
      </c>
      <c r="CM176" s="164">
        <v>1.87</v>
      </c>
      <c r="CN176" s="164">
        <v>0.13</v>
      </c>
      <c r="CO176" s="164">
        <v>5.54</v>
      </c>
      <c r="CP176" s="164">
        <v>0.56000000000000005</v>
      </c>
      <c r="CQ176" s="164">
        <v>0.88500000000000001</v>
      </c>
      <c r="CR176" s="164">
        <v>7.1999999999999995E-2</v>
      </c>
      <c r="CS176" s="164">
        <v>5.0599999999999996</v>
      </c>
      <c r="CT176" s="164">
        <v>0.42</v>
      </c>
      <c r="CU176" s="164">
        <v>0.95199999999999996</v>
      </c>
      <c r="CV176" s="164">
        <v>8.6999999999999994E-2</v>
      </c>
      <c r="CW176" s="164">
        <v>2.57</v>
      </c>
      <c r="CX176" s="164">
        <v>0.24</v>
      </c>
      <c r="CY176" s="164">
        <v>0.35</v>
      </c>
      <c r="CZ176" s="164">
        <v>0.05</v>
      </c>
      <c r="DA176" s="164">
        <v>2.1800000000000002</v>
      </c>
      <c r="DB176" s="164">
        <v>0.24</v>
      </c>
      <c r="DC176" s="164">
        <v>0.23699999999999999</v>
      </c>
      <c r="DD176" s="164">
        <v>4.7E-2</v>
      </c>
      <c r="DE176" s="164">
        <v>3.64</v>
      </c>
      <c r="DF176" s="164">
        <v>0.26</v>
      </c>
      <c r="DG176" s="164">
        <v>0.8</v>
      </c>
      <c r="DH176" s="164">
        <v>8.7999999999999995E-2</v>
      </c>
      <c r="DI176" s="164">
        <v>0.13200000000000001</v>
      </c>
      <c r="DJ176" s="164">
        <v>4.2999999999999997E-2</v>
      </c>
      <c r="DK176" s="164">
        <v>1.72E-2</v>
      </c>
      <c r="DL176" s="164">
        <v>8.8999999999999999E-3</v>
      </c>
      <c r="DM176" s="164">
        <v>1.0289999999999999</v>
      </c>
      <c r="DN176" s="164">
        <v>7.1999999999999995E-2</v>
      </c>
      <c r="DO176" s="164">
        <v>1.2E-2</v>
      </c>
      <c r="DP176" s="164">
        <v>8.0999999999999996E-3</v>
      </c>
      <c r="DQ176" s="164">
        <v>0.80900000000000005</v>
      </c>
      <c r="DR176" s="164">
        <v>6.9000000000000006E-2</v>
      </c>
      <c r="DS176" s="164">
        <v>0.27600000000000002</v>
      </c>
      <c r="DT176" s="164">
        <v>3.2000000000000001E-2</v>
      </c>
    </row>
    <row r="177" spans="1:124" x14ac:dyDescent="0.35">
      <c r="A177" s="173" t="s">
        <v>546</v>
      </c>
      <c r="C177" s="135">
        <v>2.3380999999999998</v>
      </c>
      <c r="D177" s="135">
        <v>13.200900000000001</v>
      </c>
      <c r="E177" s="135">
        <v>0.21790000000000001</v>
      </c>
      <c r="F177" s="135">
        <v>10.829599999999999</v>
      </c>
      <c r="G177" s="135">
        <v>0.49180000000000001</v>
      </c>
      <c r="H177" s="135">
        <v>2.5672000000000001</v>
      </c>
      <c r="I177" s="174">
        <v>50.464399999999998</v>
      </c>
      <c r="J177" s="135">
        <v>6.6148999999999996</v>
      </c>
      <c r="K177" s="135">
        <v>10.713900000000001</v>
      </c>
      <c r="L177" s="135">
        <v>0.16650000000000001</v>
      </c>
      <c r="M177" s="135">
        <v>4.2599999999999999E-2</v>
      </c>
      <c r="N177" s="135">
        <v>1.0500000000000001E-2</v>
      </c>
      <c r="O177" s="135">
        <v>97.658299999999997</v>
      </c>
    </row>
    <row r="178" spans="1:124" x14ac:dyDescent="0.35">
      <c r="A178" s="173" t="s">
        <v>546</v>
      </c>
      <c r="C178" s="135">
        <v>2.33</v>
      </c>
      <c r="D178" s="135">
        <v>13.2204</v>
      </c>
      <c r="E178" s="135">
        <v>0.25430000000000003</v>
      </c>
      <c r="F178" s="135">
        <v>10.823399999999999</v>
      </c>
      <c r="G178" s="135">
        <v>0.45369999999999999</v>
      </c>
      <c r="H178" s="135">
        <v>2.5181</v>
      </c>
      <c r="I178" s="174">
        <v>50.543700000000001</v>
      </c>
      <c r="J178" s="135">
        <v>6.7369000000000003</v>
      </c>
      <c r="K178" s="135">
        <v>10.819000000000001</v>
      </c>
      <c r="L178" s="135">
        <v>0.18740000000000001</v>
      </c>
      <c r="M178" s="135">
        <v>2.87E-2</v>
      </c>
      <c r="N178" s="135">
        <v>8.5000000000000006E-3</v>
      </c>
      <c r="O178" s="135">
        <v>97.923900000000003</v>
      </c>
    </row>
    <row r="179" spans="1:124" x14ac:dyDescent="0.35">
      <c r="A179" s="173" t="s">
        <v>546</v>
      </c>
      <c r="C179" s="135">
        <v>2.3119999999999998</v>
      </c>
      <c r="D179" s="135">
        <v>13.2903</v>
      </c>
      <c r="E179" s="135">
        <v>0.22059999999999999</v>
      </c>
      <c r="F179" s="135">
        <v>10.9345</v>
      </c>
      <c r="G179" s="135">
        <v>0.44869999999999999</v>
      </c>
      <c r="H179" s="135">
        <v>2.5583999999999998</v>
      </c>
      <c r="I179" s="174">
        <v>50.151600000000002</v>
      </c>
      <c r="J179" s="135">
        <v>6.4652000000000003</v>
      </c>
      <c r="K179" s="135">
        <v>10.622999999999999</v>
      </c>
      <c r="L179" s="135">
        <v>0.21970000000000001</v>
      </c>
      <c r="M179" s="135">
        <v>2.3699999999999999E-2</v>
      </c>
      <c r="N179" s="135">
        <v>1.12E-2</v>
      </c>
      <c r="O179" s="135">
        <v>97.258799999999994</v>
      </c>
    </row>
    <row r="180" spans="1:124" x14ac:dyDescent="0.35">
      <c r="A180" s="173" t="s">
        <v>546</v>
      </c>
      <c r="C180" s="135">
        <v>2.379</v>
      </c>
      <c r="D180" s="135">
        <v>13.302</v>
      </c>
      <c r="E180" s="135">
        <v>0.1961</v>
      </c>
      <c r="F180" s="135">
        <v>10.7387</v>
      </c>
      <c r="G180" s="135">
        <v>0.45669999999999999</v>
      </c>
      <c r="H180" s="135">
        <v>2.5729000000000002</v>
      </c>
      <c r="I180" s="174">
        <v>50.408799999999999</v>
      </c>
      <c r="J180" s="135">
        <v>6.5995999999999997</v>
      </c>
      <c r="K180" s="135">
        <v>10.9724</v>
      </c>
      <c r="L180" s="135">
        <v>0.15310000000000001</v>
      </c>
      <c r="M180" s="135">
        <v>2.9000000000000001E-2</v>
      </c>
      <c r="N180" s="135">
        <v>1.4200000000000001E-2</v>
      </c>
      <c r="O180" s="135">
        <v>97.822599999999994</v>
      </c>
    </row>
    <row r="181" spans="1:124" x14ac:dyDescent="0.35">
      <c r="A181" s="173" t="s">
        <v>546</v>
      </c>
      <c r="C181" s="135">
        <v>2.3048999999999999</v>
      </c>
      <c r="D181" s="135">
        <v>13.295</v>
      </c>
      <c r="E181" s="135">
        <v>0.25069999999999998</v>
      </c>
      <c r="F181" s="135">
        <v>10.7592</v>
      </c>
      <c r="G181" s="135">
        <v>0.47620000000000001</v>
      </c>
      <c r="H181" s="135">
        <v>2.5739000000000001</v>
      </c>
      <c r="I181" s="174">
        <v>50.816499999999998</v>
      </c>
      <c r="J181" s="135">
        <v>6.6157000000000004</v>
      </c>
      <c r="K181" s="135">
        <v>11.164999999999999</v>
      </c>
      <c r="L181" s="135">
        <v>0.1071</v>
      </c>
      <c r="M181" s="135">
        <v>2.4199999999999999E-2</v>
      </c>
      <c r="N181" s="135">
        <v>7.4999999999999997E-3</v>
      </c>
      <c r="O181" s="135">
        <v>98.395799999999994</v>
      </c>
    </row>
    <row r="182" spans="1:124" x14ac:dyDescent="0.35">
      <c r="A182" s="173" t="s">
        <v>546</v>
      </c>
      <c r="C182" s="135">
        <v>2.3614000000000002</v>
      </c>
      <c r="D182" s="135">
        <v>13.323600000000001</v>
      </c>
      <c r="E182" s="135">
        <v>0.22739999999999999</v>
      </c>
      <c r="F182" s="135">
        <v>10.685499999999999</v>
      </c>
      <c r="G182" s="135">
        <v>0.46600000000000003</v>
      </c>
      <c r="H182" s="135">
        <v>2.5238</v>
      </c>
      <c r="I182" s="174">
        <v>50.972799999999999</v>
      </c>
      <c r="J182" s="135">
        <v>6.6772</v>
      </c>
      <c r="K182" s="135">
        <v>10.8371</v>
      </c>
      <c r="L182" s="135">
        <v>0.2316</v>
      </c>
      <c r="M182" s="135">
        <v>2.9000000000000001E-2</v>
      </c>
      <c r="N182" s="135">
        <v>7.1000000000000004E-3</v>
      </c>
      <c r="O182" s="135">
        <v>98.342600000000004</v>
      </c>
    </row>
    <row r="183" spans="1:124" x14ac:dyDescent="0.35">
      <c r="A183" s="173" t="s">
        <v>813</v>
      </c>
      <c r="C183" s="135">
        <v>3.0316000000000001</v>
      </c>
      <c r="D183" s="135">
        <v>12.191800000000001</v>
      </c>
      <c r="E183" s="135">
        <v>0.55410000000000004</v>
      </c>
      <c r="F183" s="135">
        <v>8.1637000000000004</v>
      </c>
      <c r="G183" s="135">
        <v>1.073</v>
      </c>
      <c r="H183" s="135">
        <v>4.4776999999999996</v>
      </c>
      <c r="I183" s="135">
        <v>50.878999999999998</v>
      </c>
      <c r="J183" s="135">
        <v>4.1981000000000002</v>
      </c>
      <c r="K183" s="135">
        <v>13.9504</v>
      </c>
      <c r="L183" s="135">
        <v>0.19489999999999999</v>
      </c>
      <c r="M183" s="135">
        <v>4.2799999999999998E-2</v>
      </c>
      <c r="N183" s="135">
        <v>1.7999999999999999E-2</v>
      </c>
      <c r="O183" s="135">
        <v>98.775099999999995</v>
      </c>
    </row>
    <row r="184" spans="1:124" x14ac:dyDescent="0.35">
      <c r="A184" s="173" t="s">
        <v>813</v>
      </c>
      <c r="C184" s="135">
        <v>3.1394000000000002</v>
      </c>
      <c r="D184" s="135">
        <v>12.0837</v>
      </c>
      <c r="E184" s="135">
        <v>0.62639999999999996</v>
      </c>
      <c r="F184" s="135">
        <v>8.1862999999999992</v>
      </c>
      <c r="G184" s="135">
        <v>1.0612999999999999</v>
      </c>
      <c r="H184" s="135">
        <v>4.5106000000000002</v>
      </c>
      <c r="I184" s="135">
        <v>50.689300000000003</v>
      </c>
      <c r="J184" s="135">
        <v>4.1847000000000003</v>
      </c>
      <c r="K184" s="135">
        <v>13.561299999999999</v>
      </c>
      <c r="L184" s="135">
        <v>0.159</v>
      </c>
      <c r="M184" s="135">
        <v>2.9000000000000001E-2</v>
      </c>
      <c r="N184" s="135">
        <v>2.2100000000000002E-2</v>
      </c>
      <c r="O184" s="135">
        <v>98.253200000000007</v>
      </c>
    </row>
    <row r="185" spans="1:124" x14ac:dyDescent="0.35">
      <c r="A185" s="173" t="s">
        <v>813</v>
      </c>
      <c r="C185" s="135">
        <v>3.1036999999999999</v>
      </c>
      <c r="D185" s="135">
        <v>12.1539</v>
      </c>
      <c r="E185" s="135">
        <v>0.61060000000000003</v>
      </c>
      <c r="F185" s="135">
        <v>8.2187000000000001</v>
      </c>
      <c r="G185" s="135">
        <v>1.0657000000000001</v>
      </c>
      <c r="H185" s="135">
        <v>4.5461</v>
      </c>
      <c r="I185" s="135">
        <v>50.161000000000001</v>
      </c>
      <c r="J185" s="135">
        <v>4.3121</v>
      </c>
      <c r="K185" s="135">
        <v>14.385400000000001</v>
      </c>
      <c r="L185" s="135">
        <v>0.21690000000000001</v>
      </c>
      <c r="M185" s="135">
        <v>2.6599999999999999E-2</v>
      </c>
      <c r="N185" s="135">
        <v>2.3199999999999998E-2</v>
      </c>
      <c r="O185" s="135">
        <v>98.823999999999998</v>
      </c>
    </row>
    <row r="186" spans="1:124" x14ac:dyDescent="0.35">
      <c r="A186" s="173" t="s">
        <v>813</v>
      </c>
      <c r="C186" s="135">
        <v>3.0915666666666666</v>
      </c>
      <c r="D186" s="135">
        <v>12.143133333333333</v>
      </c>
      <c r="E186" s="135">
        <v>0.5970333333333333</v>
      </c>
      <c r="F186" s="135">
        <v>8.189566666666666</v>
      </c>
      <c r="G186" s="135">
        <v>1.0666666666666667</v>
      </c>
      <c r="H186" s="135">
        <v>4.5114666666666663</v>
      </c>
      <c r="I186" s="174">
        <v>50.576433333333334</v>
      </c>
      <c r="J186" s="135">
        <v>4.2316333333333338</v>
      </c>
      <c r="K186" s="135">
        <v>13.965699999999998</v>
      </c>
      <c r="L186" s="135">
        <v>0.19026666666666667</v>
      </c>
      <c r="M186" s="135">
        <v>3.2800000000000003E-2</v>
      </c>
      <c r="N186" s="135">
        <v>2.1099999999999997E-2</v>
      </c>
      <c r="O186" s="135">
        <v>98.617433333333338</v>
      </c>
      <c r="U186" s="164" t="s">
        <v>811</v>
      </c>
      <c r="V186" s="164">
        <v>50</v>
      </c>
      <c r="W186" s="164" t="s">
        <v>453</v>
      </c>
      <c r="X186" s="164">
        <v>20.774999999999999</v>
      </c>
      <c r="Y186" s="164">
        <v>8.9383270476190475</v>
      </c>
      <c r="Z186" s="164">
        <v>0.87745357142857128</v>
      </c>
      <c r="AA186" s="164">
        <v>1.2869319047619048</v>
      </c>
      <c r="AB186" s="164">
        <v>0.44457647619047613</v>
      </c>
      <c r="AC186" s="164">
        <v>3.1003359523809522</v>
      </c>
      <c r="AD186" s="164">
        <v>0.32758266666666663</v>
      </c>
      <c r="AE186" s="164">
        <v>8563.946857142857</v>
      </c>
      <c r="AF186" s="164">
        <v>397.77895238095232</v>
      </c>
      <c r="AG186" s="164">
        <v>26.45230033333333</v>
      </c>
      <c r="AH186" s="164">
        <v>1.0880424285714285</v>
      </c>
      <c r="AI186" s="180">
        <v>25504.650476190473</v>
      </c>
      <c r="AJ186" s="180">
        <v>1169.9380952380952</v>
      </c>
      <c r="AK186" s="164">
        <v>453.93598095238093</v>
      </c>
      <c r="AL186" s="164">
        <v>45.627585714285708</v>
      </c>
      <c r="AM186" s="164">
        <v>9.2425109523809521</v>
      </c>
      <c r="AN186" s="164">
        <v>1.5209195238095237</v>
      </c>
      <c r="AO186" s="164">
        <v>1626.2139523809524</v>
      </c>
      <c r="AP186" s="164">
        <v>175.49071428571426</v>
      </c>
      <c r="AQ186" s="180">
        <v>138052.69523809524</v>
      </c>
      <c r="AR186" s="180">
        <v>14039.257142857141</v>
      </c>
      <c r="AS186" s="164">
        <v>43.638690952380948</v>
      </c>
      <c r="AT186" s="164">
        <v>4.4457647619047611</v>
      </c>
      <c r="AU186" s="164">
        <v>51.243288571428565</v>
      </c>
      <c r="AV186" s="164">
        <v>5.3817152380952376</v>
      </c>
      <c r="AW186" s="164">
        <v>143.90238571428571</v>
      </c>
      <c r="AX186" s="164">
        <v>14.03925714285714</v>
      </c>
      <c r="AY186" s="164">
        <v>182.51034285714283</v>
      </c>
      <c r="AZ186" s="164">
        <v>12.869319047619046</v>
      </c>
      <c r="BA186" s="164">
        <v>28.429495714285714</v>
      </c>
      <c r="BB186" s="164">
        <v>2.1058885714285713</v>
      </c>
      <c r="BC186" s="164">
        <v>1.8251034285714285</v>
      </c>
      <c r="BD186" s="164">
        <v>0.32758266666666663</v>
      </c>
      <c r="BE186" s="164">
        <v>19.807051952380952</v>
      </c>
      <c r="BF186" s="164">
        <v>0.73706099999999997</v>
      </c>
      <c r="BG186" s="164">
        <v>347.47161428571428</v>
      </c>
      <c r="BH186" s="164">
        <v>12.869319047619046</v>
      </c>
      <c r="BI186" s="164">
        <v>42.585746666666665</v>
      </c>
      <c r="BJ186" s="164">
        <v>2.3398761904761902</v>
      </c>
      <c r="BK186" s="164">
        <v>328.75260476190476</v>
      </c>
      <c r="BL186" s="164">
        <v>33.928204761904759</v>
      </c>
      <c r="BM186" s="164">
        <v>33.343235714285711</v>
      </c>
      <c r="BN186" s="164">
        <v>3.9777895238095233</v>
      </c>
      <c r="BO186" s="164">
        <v>1.7432077619047617</v>
      </c>
      <c r="BP186" s="164">
        <v>0.24568699999999996</v>
      </c>
      <c r="BQ186" s="164" t="e">
        <v>#VALUE!</v>
      </c>
      <c r="BR186" s="164" t="e">
        <v>#VALUE!</v>
      </c>
      <c r="BS186" s="164">
        <v>0.14507232380952378</v>
      </c>
      <c r="BT186" s="164">
        <v>2.4568699999999999E-2</v>
      </c>
      <c r="BU186" s="164">
        <v>3.0067409047619043</v>
      </c>
      <c r="BV186" s="164">
        <v>0.28078514285714284</v>
      </c>
      <c r="BW186" s="164">
        <v>8.1895666666666658E-2</v>
      </c>
      <c r="BX186" s="164">
        <v>3.158832857142857E-2</v>
      </c>
      <c r="BY186" s="164">
        <v>0.19771953809523807</v>
      </c>
      <c r="BZ186" s="164">
        <v>2.9248452380952382E-2</v>
      </c>
      <c r="CA186" s="164">
        <v>236.32749523809522</v>
      </c>
      <c r="CB186" s="164">
        <v>23.398761904761905</v>
      </c>
      <c r="CC186" s="164">
        <v>27.610539047619046</v>
      </c>
      <c r="CD186" s="164">
        <v>2.6908576190476188</v>
      </c>
      <c r="CE186" s="164">
        <v>68.792360000000002</v>
      </c>
      <c r="CF186" s="164">
        <v>4.5627585714285708</v>
      </c>
      <c r="CG186" s="164">
        <v>9.3946029047619035</v>
      </c>
      <c r="CH186" s="164">
        <v>0.44457647619047613</v>
      </c>
      <c r="CI186" s="164">
        <v>41.76679</v>
      </c>
      <c r="CJ186" s="164">
        <v>2.2228823809523806</v>
      </c>
      <c r="CK186" s="164">
        <v>10.599639142857141</v>
      </c>
      <c r="CL186" s="164">
        <v>0.66686471428571414</v>
      </c>
      <c r="CM186" s="164">
        <v>3.3460229523809519</v>
      </c>
      <c r="CN186" s="164">
        <v>0.3158832857142857</v>
      </c>
      <c r="CO186" s="164">
        <v>10.845326142857141</v>
      </c>
      <c r="CP186" s="164">
        <v>1.1231405714285714</v>
      </c>
      <c r="CQ186" s="164">
        <v>1.6145145714285711</v>
      </c>
      <c r="CR186" s="164">
        <v>0.18719009523809521</v>
      </c>
      <c r="CS186" s="164">
        <v>9.7455843333333316</v>
      </c>
      <c r="CT186" s="164">
        <v>0.99444738095238083</v>
      </c>
      <c r="CU186" s="164">
        <v>1.7081096190476188</v>
      </c>
      <c r="CV186" s="164">
        <v>0.14039257142857142</v>
      </c>
      <c r="CW186" s="164">
        <v>4.6095560952380943</v>
      </c>
      <c r="CX186" s="164">
        <v>0.30418390476190477</v>
      </c>
      <c r="CY186" s="164">
        <v>0.57209972857142855</v>
      </c>
      <c r="CZ186" s="164">
        <v>4.0947833333333329E-2</v>
      </c>
      <c r="DA186" s="164">
        <v>3.7204031428571427</v>
      </c>
      <c r="DB186" s="164">
        <v>0.37438019047619042</v>
      </c>
      <c r="DC186" s="164">
        <v>0.49254393809523805</v>
      </c>
      <c r="DD186" s="164">
        <v>6.4346595238095231E-2</v>
      </c>
      <c r="DE186" s="164">
        <v>8.189566666666666</v>
      </c>
      <c r="DF186" s="164">
        <v>0.93595047619047622</v>
      </c>
      <c r="DG186" s="164">
        <v>1.7666065238095237</v>
      </c>
      <c r="DH186" s="164">
        <v>0.1988894761904762</v>
      </c>
      <c r="DI186" s="164">
        <v>0.38256975714285713</v>
      </c>
      <c r="DJ186" s="164">
        <v>8.0725728571428568E-2</v>
      </c>
      <c r="DK186" s="164">
        <v>3.2758266666666667E-2</v>
      </c>
      <c r="DL186" s="164">
        <v>1.2869319047619045E-2</v>
      </c>
      <c r="DM186" s="164">
        <v>2.0239929047619047</v>
      </c>
      <c r="DN186" s="164">
        <v>0.17549071428571428</v>
      </c>
      <c r="DQ186" s="164">
        <v>2.0707904285714283</v>
      </c>
      <c r="DR186" s="164">
        <v>0.21058885714285713</v>
      </c>
      <c r="DS186" s="164">
        <v>0.73472112380952381</v>
      </c>
      <c r="DT186" s="164">
        <v>7.4876038095238101E-2</v>
      </c>
    </row>
    <row r="187" spans="1:124" x14ac:dyDescent="0.35">
      <c r="A187" s="173" t="s">
        <v>813</v>
      </c>
      <c r="C187" s="135">
        <v>3.1703000000000001</v>
      </c>
      <c r="D187" s="135">
        <v>12.2249</v>
      </c>
      <c r="E187" s="135">
        <v>0.60350000000000004</v>
      </c>
      <c r="F187" s="135">
        <v>8.0931999999999995</v>
      </c>
      <c r="G187" s="135">
        <v>0.99780000000000002</v>
      </c>
      <c r="H187" s="135">
        <v>4.6032999999999999</v>
      </c>
      <c r="I187" s="135">
        <v>50.500999999999998</v>
      </c>
      <c r="J187" s="135">
        <v>4.2911999999999999</v>
      </c>
      <c r="K187" s="135">
        <v>14.0105</v>
      </c>
      <c r="L187" s="135">
        <v>0.15260000000000001</v>
      </c>
      <c r="M187" s="135">
        <v>3.5000000000000003E-2</v>
      </c>
      <c r="N187" s="135">
        <v>2.3699999999999999E-2</v>
      </c>
      <c r="O187" s="135">
        <v>98.706999999999994</v>
      </c>
    </row>
    <row r="188" spans="1:124" x14ac:dyDescent="0.35">
      <c r="A188" s="173" t="s">
        <v>813</v>
      </c>
      <c r="C188" s="135">
        <v>2.8788</v>
      </c>
      <c r="D188" s="135">
        <v>11.623100000000001</v>
      </c>
      <c r="E188" s="135">
        <v>0.54279999999999995</v>
      </c>
      <c r="F188" s="135">
        <v>8.3299000000000003</v>
      </c>
      <c r="G188" s="135">
        <v>0.96799999999999997</v>
      </c>
      <c r="H188" s="135">
        <v>4.4497</v>
      </c>
      <c r="I188" s="135">
        <v>50.677300000000002</v>
      </c>
      <c r="J188" s="135">
        <v>4.9256000000000002</v>
      </c>
      <c r="K188" s="135">
        <v>14.182</v>
      </c>
      <c r="L188" s="135">
        <v>0.1714</v>
      </c>
      <c r="M188" s="135">
        <v>3.9300000000000002E-2</v>
      </c>
      <c r="N188" s="135">
        <v>2.3199999999999998E-2</v>
      </c>
      <c r="O188" s="135">
        <v>98.811099999999996</v>
      </c>
    </row>
    <row r="189" spans="1:124" x14ac:dyDescent="0.35">
      <c r="A189" s="173" t="s">
        <v>813</v>
      </c>
      <c r="C189" s="135">
        <v>2.9125000000000001</v>
      </c>
      <c r="D189" s="135">
        <v>11.704499999999999</v>
      </c>
      <c r="E189" s="135">
        <v>0.53220000000000001</v>
      </c>
      <c r="F189" s="135">
        <v>8.3805999999999994</v>
      </c>
      <c r="G189" s="135">
        <v>0.95809999999999995</v>
      </c>
      <c r="H189" s="135">
        <v>4.3886000000000003</v>
      </c>
      <c r="I189" s="135">
        <v>50.624299999999998</v>
      </c>
      <c r="J189" s="135">
        <v>4.8349000000000002</v>
      </c>
      <c r="K189" s="135">
        <v>14.192600000000001</v>
      </c>
      <c r="L189" s="135">
        <v>0.25509999999999999</v>
      </c>
      <c r="M189" s="135">
        <v>2.9899999999999999E-2</v>
      </c>
      <c r="N189" s="135">
        <v>2.6200000000000001E-2</v>
      </c>
      <c r="O189" s="135">
        <v>98.839299999999994</v>
      </c>
    </row>
    <row r="190" spans="1:124" x14ac:dyDescent="0.35">
      <c r="A190" s="173" t="s">
        <v>813</v>
      </c>
      <c r="C190" s="135">
        <v>2.9872000000000001</v>
      </c>
      <c r="D190" s="135">
        <v>11.850833333333332</v>
      </c>
      <c r="E190" s="135">
        <v>0.5595</v>
      </c>
      <c r="F190" s="135">
        <v>8.2678999999999991</v>
      </c>
      <c r="G190" s="135">
        <v>0.97463333333333324</v>
      </c>
      <c r="H190" s="135">
        <v>4.4805333333333337</v>
      </c>
      <c r="I190" s="174">
        <v>50.600866666666668</v>
      </c>
      <c r="J190" s="135">
        <v>4.6839000000000004</v>
      </c>
      <c r="K190" s="135">
        <v>14.128366666666667</v>
      </c>
      <c r="L190" s="135">
        <v>0.19303333333333331</v>
      </c>
      <c r="M190" s="135">
        <v>3.4733333333333331E-2</v>
      </c>
      <c r="N190" s="135">
        <v>2.4366666666666665E-2</v>
      </c>
      <c r="O190" s="135">
        <v>98.785799999999995</v>
      </c>
      <c r="U190" s="164" t="s">
        <v>811</v>
      </c>
      <c r="V190" s="164">
        <v>50</v>
      </c>
      <c r="W190" s="164" t="s">
        <v>453</v>
      </c>
      <c r="X190" s="164">
        <v>13.348000000000001</v>
      </c>
      <c r="Y190" s="164">
        <v>7.5592228571428572</v>
      </c>
      <c r="Z190" s="164">
        <v>0.74411099999999986</v>
      </c>
      <c r="AA190" s="164">
        <v>1.4882219999999997</v>
      </c>
      <c r="AB190" s="164">
        <v>0.70867714285714278</v>
      </c>
      <c r="AC190" s="164">
        <v>2.7874634285714284</v>
      </c>
      <c r="AD190" s="164">
        <v>0.20079185714285716</v>
      </c>
      <c r="AE190" s="164">
        <v>8504.1257142857139</v>
      </c>
      <c r="AF190" s="164">
        <v>259.84828571428568</v>
      </c>
      <c r="AG190" s="164">
        <v>26.929731428571426</v>
      </c>
      <c r="AH190" s="164">
        <v>1.2992414285714287</v>
      </c>
      <c r="AI190" s="164">
        <v>26622.637999999999</v>
      </c>
      <c r="AJ190" s="164">
        <v>1133.8834285714283</v>
      </c>
      <c r="AK190" s="164">
        <v>448.82885714285709</v>
      </c>
      <c r="AL190" s="164">
        <v>25.984828571428569</v>
      </c>
      <c r="AM190" s="164">
        <v>8.2678999999999991</v>
      </c>
      <c r="AN190" s="164">
        <v>1.771692857142857</v>
      </c>
      <c r="AO190" s="164">
        <v>1528.3803714285714</v>
      </c>
      <c r="AP190" s="164">
        <v>95.671414285714278</v>
      </c>
      <c r="AQ190" s="180">
        <v>130278.48142857141</v>
      </c>
      <c r="AR190" s="180">
        <v>7204.8842857142854</v>
      </c>
      <c r="AS190" s="164">
        <v>40.748935714285714</v>
      </c>
      <c r="AT190" s="164">
        <v>1.771692857142857</v>
      </c>
      <c r="AU190" s="164">
        <v>47.953819999999993</v>
      </c>
      <c r="AV190" s="164">
        <v>3.4252728571428563</v>
      </c>
      <c r="AW190" s="164">
        <v>134.53054428571429</v>
      </c>
      <c r="AX190" s="164">
        <v>9.8033671428571427</v>
      </c>
      <c r="AY190" s="164">
        <v>171.3817557142857</v>
      </c>
      <c r="AZ190" s="164">
        <v>11.693172857142857</v>
      </c>
      <c r="BA190" s="164">
        <v>25.039925714285712</v>
      </c>
      <c r="BB190" s="164">
        <v>1.6535799999999996</v>
      </c>
      <c r="BC190" s="164">
        <v>1.771692857142857</v>
      </c>
      <c r="BD190" s="164">
        <v>0.31890471428571426</v>
      </c>
      <c r="BE190" s="164">
        <v>18.661831428571425</v>
      </c>
      <c r="BF190" s="164">
        <v>1.0866382857142856</v>
      </c>
      <c r="BG190" s="164">
        <v>359.06308571428571</v>
      </c>
      <c r="BH190" s="164">
        <v>16.535799999999998</v>
      </c>
      <c r="BI190" s="164">
        <v>42.402515714285705</v>
      </c>
      <c r="BJ190" s="164">
        <v>1.8898057142857143</v>
      </c>
      <c r="BK190" s="164">
        <v>296.46327142857137</v>
      </c>
      <c r="BL190" s="164">
        <v>11.811285714285713</v>
      </c>
      <c r="BM190" s="164">
        <v>30.827455714285712</v>
      </c>
      <c r="BN190" s="164">
        <v>1.6535799999999996</v>
      </c>
      <c r="BO190" s="164">
        <v>1.7598815714285712</v>
      </c>
      <c r="BP190" s="164">
        <v>0.29528214285714283</v>
      </c>
      <c r="BQ190" s="164" t="e">
        <v>#VALUE!</v>
      </c>
      <c r="BR190" s="164" t="e">
        <v>#VALUE!</v>
      </c>
      <c r="BS190" s="164">
        <v>0.14527881428571426</v>
      </c>
      <c r="BT190" s="164">
        <v>3.661498571428571E-2</v>
      </c>
      <c r="BU190" s="164">
        <v>2.8819537142857143</v>
      </c>
      <c r="BV190" s="164">
        <v>0.36614985714285708</v>
      </c>
      <c r="BW190" s="164">
        <v>6.2599814285714275E-2</v>
      </c>
      <c r="BX190" s="164">
        <v>3.4252728571428574E-2</v>
      </c>
      <c r="BY190" s="164">
        <v>0.18543718571428569</v>
      </c>
      <c r="BZ190" s="164">
        <v>2.8347085714285715E-2</v>
      </c>
      <c r="CA190" s="164">
        <v>230.3200714285714</v>
      </c>
      <c r="CB190" s="164">
        <v>12.992414285714284</v>
      </c>
      <c r="CC190" s="164">
        <v>26.693505714285713</v>
      </c>
      <c r="CD190" s="164">
        <v>1.2992414285714287</v>
      </c>
      <c r="CE190" s="164">
        <v>67.678667142857137</v>
      </c>
      <c r="CF190" s="164">
        <v>2.8347085714285711</v>
      </c>
      <c r="CG190" s="164">
        <v>9.6025752857142859</v>
      </c>
      <c r="CH190" s="164">
        <v>0.4133949999999999</v>
      </c>
      <c r="CI190" s="164">
        <v>42.284402857142851</v>
      </c>
      <c r="CJ190" s="164">
        <v>1.771692857142857</v>
      </c>
      <c r="CK190" s="164">
        <v>10.701024857142857</v>
      </c>
      <c r="CL190" s="164">
        <v>0.8386012857142856</v>
      </c>
      <c r="CM190" s="164">
        <v>3.3544051428571424</v>
      </c>
      <c r="CN190" s="164">
        <v>0.2598482857142857</v>
      </c>
      <c r="CO190" s="164">
        <v>10.594723285714286</v>
      </c>
      <c r="CP190" s="164">
        <v>1.074827</v>
      </c>
      <c r="CQ190" s="164">
        <v>1.5827122857142857</v>
      </c>
      <c r="CR190" s="164">
        <v>0.12992414285714285</v>
      </c>
      <c r="CS190" s="164">
        <v>9.3781608571428574</v>
      </c>
      <c r="CT190" s="164">
        <v>0.8504125714285713</v>
      </c>
      <c r="CU190" s="164">
        <v>1.7008251428571426</v>
      </c>
      <c r="CV190" s="164">
        <v>0.12992414285714285</v>
      </c>
      <c r="CW190" s="164">
        <v>4.3465531428571422</v>
      </c>
      <c r="CX190" s="164">
        <v>0.29528214285714283</v>
      </c>
      <c r="CY190" s="164">
        <v>0.5244210857142857</v>
      </c>
      <c r="CZ190" s="164">
        <v>6.378094285714285E-2</v>
      </c>
      <c r="DA190" s="164">
        <v>3.318971285714285</v>
      </c>
      <c r="DB190" s="164">
        <v>0.31890471428571426</v>
      </c>
      <c r="DC190" s="164">
        <v>0.48662497142857131</v>
      </c>
      <c r="DD190" s="164">
        <v>5.669417142857143E-2</v>
      </c>
      <c r="DE190" s="164">
        <v>7.3111858571428572</v>
      </c>
      <c r="DF190" s="164">
        <v>0.47245142857142858</v>
      </c>
      <c r="DG190" s="164">
        <v>1.6653912857142856</v>
      </c>
      <c r="DH190" s="164">
        <v>0.15354671428571429</v>
      </c>
      <c r="DI190" s="164">
        <v>0.4228440285714285</v>
      </c>
      <c r="DJ190" s="164">
        <v>9.2128028571428572E-2</v>
      </c>
      <c r="DK190" s="164">
        <v>2.5512377142857142E-2</v>
      </c>
      <c r="DL190" s="164">
        <v>1.1575059999999998E-2</v>
      </c>
      <c r="DM190" s="164">
        <v>2.0079185714285712</v>
      </c>
      <c r="DN190" s="164">
        <v>0.15354671428571429</v>
      </c>
      <c r="DQ190" s="164">
        <v>2.2205217142857139</v>
      </c>
      <c r="DR190" s="164">
        <v>0.22441442857142854</v>
      </c>
      <c r="DS190" s="164">
        <v>0.74765438571428566</v>
      </c>
      <c r="DT190" s="164">
        <v>8.7403514285714259E-2</v>
      </c>
    </row>
    <row r="191" spans="1:124" x14ac:dyDescent="0.35">
      <c r="A191" s="173" t="s">
        <v>813</v>
      </c>
      <c r="C191" s="135">
        <v>3.0802</v>
      </c>
      <c r="D191" s="135">
        <v>12.209</v>
      </c>
      <c r="E191" s="135">
        <v>0.62560000000000004</v>
      </c>
      <c r="F191" s="135">
        <v>8.3574999999999999</v>
      </c>
      <c r="G191" s="135">
        <v>1.0470999999999999</v>
      </c>
      <c r="H191" s="135">
        <v>4.5918999999999999</v>
      </c>
      <c r="I191" s="135">
        <v>50.549300000000002</v>
      </c>
      <c r="J191" s="135">
        <v>4.3147000000000002</v>
      </c>
      <c r="K191" s="135">
        <v>14.0715</v>
      </c>
      <c r="L191" s="135">
        <v>0.18590000000000001</v>
      </c>
      <c r="M191" s="135">
        <v>3.5299999999999998E-2</v>
      </c>
      <c r="N191" s="135">
        <v>2.1100000000000001E-2</v>
      </c>
      <c r="O191" s="135">
        <v>99.089100000000002</v>
      </c>
    </row>
    <row r="192" spans="1:124" x14ac:dyDescent="0.35">
      <c r="A192" s="173" t="s">
        <v>813</v>
      </c>
      <c r="C192" s="135">
        <v>3.0935000000000001</v>
      </c>
      <c r="D192" s="135">
        <v>12.099399999999999</v>
      </c>
      <c r="E192" s="135">
        <v>0.62050000000000005</v>
      </c>
      <c r="F192" s="135">
        <v>8.2885000000000009</v>
      </c>
      <c r="G192" s="135">
        <v>1.0306</v>
      </c>
      <c r="H192" s="135">
        <v>4.5442</v>
      </c>
      <c r="I192" s="135">
        <v>50.821300000000001</v>
      </c>
      <c r="J192" s="135">
        <v>4.2758000000000003</v>
      </c>
      <c r="K192" s="135">
        <v>14.4404</v>
      </c>
      <c r="L192" s="135">
        <v>0.22090000000000001</v>
      </c>
      <c r="M192" s="135">
        <v>3.3000000000000002E-2</v>
      </c>
      <c r="N192" s="135">
        <v>2.2700000000000001E-2</v>
      </c>
      <c r="O192" s="135">
        <v>99.490799999999993</v>
      </c>
    </row>
    <row r="193" spans="1:124" x14ac:dyDescent="0.35">
      <c r="A193" s="173" t="s">
        <v>813</v>
      </c>
      <c r="C193" s="135">
        <f t="shared" ref="C193:O193" si="37">AVERAGE(C191:C192)</f>
        <v>3.0868500000000001</v>
      </c>
      <c r="D193" s="135">
        <f t="shared" si="37"/>
        <v>12.154199999999999</v>
      </c>
      <c r="E193" s="135">
        <f t="shared" si="37"/>
        <v>0.6230500000000001</v>
      </c>
      <c r="F193" s="135">
        <f t="shared" si="37"/>
        <v>8.3230000000000004</v>
      </c>
      <c r="G193" s="135">
        <f t="shared" si="37"/>
        <v>1.0388500000000001</v>
      </c>
      <c r="H193" s="135">
        <f t="shared" si="37"/>
        <v>4.5680499999999995</v>
      </c>
      <c r="I193" s="135">
        <f t="shared" si="37"/>
        <v>50.685299999999998</v>
      </c>
      <c r="J193" s="135">
        <f t="shared" si="37"/>
        <v>4.2952500000000002</v>
      </c>
      <c r="K193" s="135">
        <f t="shared" si="37"/>
        <v>14.25595</v>
      </c>
      <c r="L193" s="135">
        <f t="shared" si="37"/>
        <v>0.20340000000000003</v>
      </c>
      <c r="M193" s="135">
        <f t="shared" si="37"/>
        <v>3.415E-2</v>
      </c>
      <c r="N193" s="135">
        <f t="shared" si="37"/>
        <v>2.1900000000000003E-2</v>
      </c>
      <c r="O193" s="135">
        <f t="shared" si="37"/>
        <v>99.289950000000005</v>
      </c>
      <c r="U193" s="164" t="s">
        <v>811</v>
      </c>
      <c r="V193" s="164">
        <v>50</v>
      </c>
      <c r="W193" s="164" t="s">
        <v>453</v>
      </c>
      <c r="X193" s="164">
        <v>20.701000000000001</v>
      </c>
      <c r="Y193" s="164">
        <v>8.3467800000000008</v>
      </c>
      <c r="Z193" s="164">
        <v>0.45182</v>
      </c>
      <c r="AA193" s="164">
        <v>1.55759</v>
      </c>
      <c r="AB193" s="164">
        <v>0.55883000000000005</v>
      </c>
      <c r="AC193" s="164">
        <v>3.0676200000000002</v>
      </c>
      <c r="AD193" s="164">
        <v>0.15457000000000001</v>
      </c>
      <c r="AE193" s="164">
        <v>8037.64</v>
      </c>
      <c r="AF193" s="164">
        <v>332.92</v>
      </c>
      <c r="AG193" s="164">
        <v>27.263770000000001</v>
      </c>
      <c r="AH193" s="164">
        <v>1.0463200000000001</v>
      </c>
      <c r="AI193" s="180">
        <v>26276.9</v>
      </c>
      <c r="AJ193" s="180">
        <v>1307.9000000000001</v>
      </c>
      <c r="AK193" s="164">
        <v>439.93</v>
      </c>
      <c r="AL193" s="164">
        <v>21.402000000000001</v>
      </c>
      <c r="AM193" s="164">
        <v>7.9663000000000004</v>
      </c>
      <c r="AN193" s="164">
        <v>1.5457000000000001</v>
      </c>
      <c r="AO193" s="164">
        <v>1420.8550000000002</v>
      </c>
      <c r="AP193" s="164">
        <v>55.883000000000003</v>
      </c>
      <c r="AQ193" s="180">
        <v>128530.90000000001</v>
      </c>
      <c r="AR193" s="180">
        <v>5826.1</v>
      </c>
      <c r="AS193" s="164">
        <v>43.755200000000002</v>
      </c>
      <c r="AT193" s="164">
        <v>2.4969000000000001</v>
      </c>
      <c r="AU193" s="164">
        <v>52.316000000000003</v>
      </c>
      <c r="AV193" s="164">
        <v>2.4969000000000001</v>
      </c>
      <c r="AW193" s="164">
        <v>139.58860000000001</v>
      </c>
      <c r="AX193" s="164">
        <v>7.0151000000000003</v>
      </c>
      <c r="AY193" s="164">
        <v>174.3074</v>
      </c>
      <c r="AZ193" s="164">
        <v>10.819900000000001</v>
      </c>
      <c r="BA193" s="164">
        <v>24.255600000000001</v>
      </c>
      <c r="BB193" s="164">
        <v>1.1890000000000001</v>
      </c>
      <c r="BC193" s="164">
        <v>1.5813700000000002</v>
      </c>
      <c r="BD193" s="164">
        <v>0.26158000000000003</v>
      </c>
      <c r="BE193" s="164">
        <v>19.796849999999999</v>
      </c>
      <c r="BF193" s="164">
        <v>0.91553000000000007</v>
      </c>
      <c r="BG193" s="164">
        <v>381.66899999999998</v>
      </c>
      <c r="BH193" s="164">
        <v>11.89</v>
      </c>
      <c r="BI193" s="164">
        <v>43.874099999999999</v>
      </c>
      <c r="BJ193" s="164">
        <v>2.2591000000000001</v>
      </c>
      <c r="BK193" s="164">
        <v>304.38400000000001</v>
      </c>
      <c r="BL193" s="164">
        <v>15.457000000000001</v>
      </c>
      <c r="BM193" s="164">
        <v>28.773799999999998</v>
      </c>
      <c r="BN193" s="164">
        <v>1.4268000000000001</v>
      </c>
      <c r="BO193" s="164">
        <v>1.79539</v>
      </c>
      <c r="BP193" s="164">
        <v>0.22591</v>
      </c>
      <c r="BQ193" s="164" t="e">
        <v>#VALUE!</v>
      </c>
      <c r="BR193" s="164" t="e">
        <v>#VALUE!</v>
      </c>
      <c r="BS193" s="164">
        <v>0.15100300000000003</v>
      </c>
      <c r="BT193" s="164">
        <v>3.2103E-2</v>
      </c>
      <c r="BU193" s="164">
        <v>2.75848</v>
      </c>
      <c r="BV193" s="164">
        <v>0.28536</v>
      </c>
      <c r="BW193" s="164">
        <v>8.5608000000000004E-2</v>
      </c>
      <c r="BX193" s="164">
        <v>3.0914000000000001E-2</v>
      </c>
      <c r="BY193" s="164">
        <v>0.19618500000000003</v>
      </c>
      <c r="BZ193" s="164">
        <v>2.4969000000000002E-2</v>
      </c>
      <c r="CA193" s="164">
        <v>223.53200000000001</v>
      </c>
      <c r="CB193" s="164">
        <v>9.1553000000000004</v>
      </c>
      <c r="CC193" s="164">
        <v>27.109200000000001</v>
      </c>
      <c r="CD193" s="164">
        <v>1.3079000000000003</v>
      </c>
      <c r="CE193" s="164">
        <v>64.8005</v>
      </c>
      <c r="CF193" s="164">
        <v>3.2103000000000002</v>
      </c>
      <c r="CG193" s="164">
        <v>8.7391500000000004</v>
      </c>
      <c r="CH193" s="164">
        <v>0.42804000000000003</v>
      </c>
      <c r="CI193" s="164">
        <v>41.020500000000006</v>
      </c>
      <c r="CJ193" s="164">
        <v>2.0213000000000001</v>
      </c>
      <c r="CK193" s="164">
        <v>10.689109999999999</v>
      </c>
      <c r="CL193" s="164">
        <v>0.71340000000000003</v>
      </c>
      <c r="CM193" s="164">
        <v>3.3886500000000002</v>
      </c>
      <c r="CN193" s="164">
        <v>0.21402000000000002</v>
      </c>
      <c r="CO193" s="164">
        <v>10.011380000000001</v>
      </c>
      <c r="CP193" s="164">
        <v>0.79663000000000017</v>
      </c>
      <c r="CQ193" s="164">
        <v>1.507652</v>
      </c>
      <c r="CR193" s="164">
        <v>0.11414400000000001</v>
      </c>
      <c r="CS193" s="164">
        <v>9.4525500000000005</v>
      </c>
      <c r="CT193" s="164">
        <v>0.59450000000000003</v>
      </c>
      <c r="CU193" s="164">
        <v>1.7835000000000001</v>
      </c>
      <c r="CV193" s="164">
        <v>0.14268</v>
      </c>
      <c r="CW193" s="164">
        <v>4.4587500000000002</v>
      </c>
      <c r="CX193" s="164">
        <v>0.29725000000000001</v>
      </c>
      <c r="CY193" s="164">
        <v>0.55407400000000007</v>
      </c>
      <c r="CZ193" s="164">
        <v>6.0638999999999998E-2</v>
      </c>
      <c r="DA193" s="164">
        <v>3.7810200000000003</v>
      </c>
      <c r="DB193" s="164">
        <v>0.39237000000000005</v>
      </c>
      <c r="DC193" s="164">
        <v>0.47322200000000009</v>
      </c>
      <c r="DD193" s="164">
        <v>4.8749000000000008E-2</v>
      </c>
      <c r="DE193" s="164">
        <v>7.3955800000000007</v>
      </c>
      <c r="DF193" s="164">
        <v>0.65395000000000014</v>
      </c>
      <c r="DG193" s="164">
        <v>1.85484</v>
      </c>
      <c r="DH193" s="164">
        <v>0.15457000000000001</v>
      </c>
      <c r="DI193" s="164">
        <v>0.330542</v>
      </c>
      <c r="DJ193" s="164">
        <v>5.8261000000000007E-2</v>
      </c>
      <c r="DK193" s="164">
        <v>3.3292000000000002E-2</v>
      </c>
      <c r="DL193" s="164">
        <v>1.5457E-2</v>
      </c>
      <c r="DM193" s="164">
        <v>1.9618500000000001</v>
      </c>
      <c r="DN193" s="164">
        <v>0.13079000000000002</v>
      </c>
      <c r="DQ193" s="164">
        <v>2.154468</v>
      </c>
      <c r="DR193" s="164">
        <v>0.11652200000000001</v>
      </c>
      <c r="DS193" s="164">
        <v>0.73123500000000008</v>
      </c>
      <c r="DT193" s="164">
        <v>7.8474000000000002E-2</v>
      </c>
    </row>
    <row r="194" spans="1:124" x14ac:dyDescent="0.35">
      <c r="A194" s="173" t="s">
        <v>813</v>
      </c>
      <c r="C194" s="135">
        <v>3.1030000000000002</v>
      </c>
      <c r="D194" s="135">
        <v>12.299099999999999</v>
      </c>
      <c r="E194" s="135">
        <v>0.5474</v>
      </c>
      <c r="F194" s="135">
        <v>8.2250999999999994</v>
      </c>
      <c r="G194" s="135">
        <v>0.9899</v>
      </c>
      <c r="H194" s="135">
        <v>4.6075999999999997</v>
      </c>
      <c r="I194" s="135">
        <v>49.165799999999997</v>
      </c>
      <c r="J194" s="135">
        <v>4.0214999999999996</v>
      </c>
      <c r="K194" s="135">
        <v>14.3078</v>
      </c>
      <c r="L194" s="135">
        <v>0.23</v>
      </c>
      <c r="M194" s="135">
        <v>4.0399999999999998E-2</v>
      </c>
      <c r="N194" s="135">
        <v>2.5700000000000001E-2</v>
      </c>
      <c r="O194" s="135">
        <v>97.563400000000001</v>
      </c>
    </row>
    <row r="195" spans="1:124" x14ac:dyDescent="0.35">
      <c r="A195" s="173" t="s">
        <v>813</v>
      </c>
      <c r="C195" s="135">
        <v>3.1591999999999998</v>
      </c>
      <c r="D195" s="135">
        <v>12.246600000000001</v>
      </c>
      <c r="E195" s="135">
        <v>0.56679999999999997</v>
      </c>
      <c r="F195" s="135">
        <v>8.1683000000000003</v>
      </c>
      <c r="G195" s="135">
        <v>1.081</v>
      </c>
      <c r="H195" s="135">
        <v>4.6162999999999998</v>
      </c>
      <c r="I195" s="135">
        <v>50.101300000000002</v>
      </c>
      <c r="J195" s="135">
        <v>4.1215000000000002</v>
      </c>
      <c r="K195" s="135">
        <v>14.190799999999999</v>
      </c>
      <c r="L195" s="135">
        <v>0.15809999999999999</v>
      </c>
      <c r="M195" s="135">
        <v>3.8100000000000002E-2</v>
      </c>
      <c r="N195" s="135">
        <v>2.3199999999999998E-2</v>
      </c>
      <c r="O195" s="135">
        <v>98.471199999999996</v>
      </c>
    </row>
    <row r="196" spans="1:124" x14ac:dyDescent="0.35">
      <c r="A196" s="173" t="s">
        <v>813</v>
      </c>
      <c r="C196" s="135">
        <v>2.5326</v>
      </c>
      <c r="D196" s="135">
        <v>12.302099999999999</v>
      </c>
      <c r="E196" s="135">
        <v>0.58689999999999998</v>
      </c>
      <c r="F196" s="135">
        <v>8.0503999999999998</v>
      </c>
      <c r="G196" s="135">
        <v>1.0239</v>
      </c>
      <c r="H196" s="135">
        <v>4.5349000000000004</v>
      </c>
      <c r="I196" s="135">
        <v>49.9679</v>
      </c>
      <c r="J196" s="135">
        <v>4.0359999999999996</v>
      </c>
      <c r="K196" s="135">
        <v>14.303599999999999</v>
      </c>
      <c r="L196" s="135">
        <v>0.22739999999999999</v>
      </c>
      <c r="M196" s="135">
        <v>4.5999999999999999E-2</v>
      </c>
      <c r="N196" s="135">
        <v>2.5999999999999999E-2</v>
      </c>
      <c r="O196" s="135">
        <v>97.637500000000003</v>
      </c>
    </row>
    <row r="197" spans="1:124" x14ac:dyDescent="0.35">
      <c r="A197" s="173" t="s">
        <v>813</v>
      </c>
      <c r="C197" s="135">
        <v>2.9316</v>
      </c>
      <c r="D197" s="135">
        <v>12.2826</v>
      </c>
      <c r="E197" s="135">
        <v>0.56703333333333328</v>
      </c>
      <c r="F197" s="135">
        <v>8.1479333333333326</v>
      </c>
      <c r="G197" s="135">
        <v>1.0316000000000001</v>
      </c>
      <c r="H197" s="135">
        <v>4.5862666666666669</v>
      </c>
      <c r="I197" s="174">
        <v>49.745000000000005</v>
      </c>
      <c r="J197" s="135">
        <v>4.0596666666666668</v>
      </c>
      <c r="K197" s="135">
        <v>14.2674</v>
      </c>
      <c r="L197" s="135">
        <v>0.20516666666666664</v>
      </c>
      <c r="M197" s="135">
        <v>4.1500000000000002E-2</v>
      </c>
      <c r="N197" s="135">
        <v>2.4966666666666665E-2</v>
      </c>
      <c r="O197" s="135">
        <v>97.890699999999995</v>
      </c>
      <c r="U197" s="164" t="s">
        <v>811</v>
      </c>
      <c r="V197" s="164">
        <v>50</v>
      </c>
      <c r="W197" s="164" t="s">
        <v>453</v>
      </c>
      <c r="X197" s="164">
        <v>18.968</v>
      </c>
      <c r="Y197" s="164">
        <v>8.566969904761903</v>
      </c>
      <c r="Z197" s="164">
        <v>0.66347457142857125</v>
      </c>
      <c r="AA197" s="164">
        <v>1.4549880952380951</v>
      </c>
      <c r="AB197" s="164">
        <v>0.53543561904761894</v>
      </c>
      <c r="AC197" s="164">
        <v>3.026375238095238</v>
      </c>
      <c r="AD197" s="164">
        <v>0.18623847619047618</v>
      </c>
      <c r="AE197" s="164">
        <v>8520.4102857142861</v>
      </c>
      <c r="AF197" s="164">
        <v>174.5985714285714</v>
      </c>
      <c r="AG197" s="164">
        <v>28.401367619047612</v>
      </c>
      <c r="AH197" s="164">
        <v>1.280389523809524</v>
      </c>
      <c r="AI197" s="180">
        <v>28401.367619047618</v>
      </c>
      <c r="AJ197" s="180">
        <v>1163.9904761904761</v>
      </c>
      <c r="AK197" s="164">
        <v>484.22003809523807</v>
      </c>
      <c r="AL197" s="164">
        <v>29.099761904761905</v>
      </c>
      <c r="AM197" s="164">
        <v>12.105500952380952</v>
      </c>
      <c r="AN197" s="164">
        <v>2.6771780952380948</v>
      </c>
      <c r="AO197" s="164">
        <v>1594.6669523809524</v>
      </c>
      <c r="AP197" s="164">
        <v>93.119238095238089</v>
      </c>
      <c r="AQ197" s="180">
        <v>134906.4961904762</v>
      </c>
      <c r="AR197" s="180">
        <v>6983.9428571428562</v>
      </c>
      <c r="AS197" s="164">
        <v>43.998839999999994</v>
      </c>
      <c r="AT197" s="164">
        <v>2.095182857142857</v>
      </c>
      <c r="AU197" s="164">
        <v>56.569937142857142</v>
      </c>
      <c r="AV197" s="164">
        <v>4.4231638095238086</v>
      </c>
      <c r="AW197" s="164">
        <v>147.82679047619047</v>
      </c>
      <c r="AX197" s="164">
        <v>7.6823371428571416</v>
      </c>
      <c r="AY197" s="164">
        <v>189.03205333333332</v>
      </c>
      <c r="AZ197" s="164">
        <v>10.126717142857141</v>
      </c>
      <c r="BA197" s="164">
        <v>26.30618476190476</v>
      </c>
      <c r="BB197" s="164">
        <v>1.513187619047619</v>
      </c>
      <c r="BC197" s="164">
        <v>1.8274650476190475</v>
      </c>
      <c r="BD197" s="164">
        <v>0.3142774285714286</v>
      </c>
      <c r="BE197" s="164">
        <v>19.950796761904762</v>
      </c>
      <c r="BF197" s="164">
        <v>0.9079125714285714</v>
      </c>
      <c r="BG197" s="164">
        <v>380.62488571428571</v>
      </c>
      <c r="BH197" s="164">
        <v>13.967885714285712</v>
      </c>
      <c r="BI197" s="164">
        <v>48.654801904761896</v>
      </c>
      <c r="BJ197" s="164">
        <v>2.327980952380952</v>
      </c>
      <c r="BK197" s="164">
        <v>335.22925714285714</v>
      </c>
      <c r="BL197" s="164">
        <v>20.951828571428571</v>
      </c>
      <c r="BM197" s="164">
        <v>32.358935238095235</v>
      </c>
      <c r="BN197" s="164">
        <v>1.9787838095238093</v>
      </c>
      <c r="BO197" s="164">
        <v>1.8041852380952381</v>
      </c>
      <c r="BP197" s="164">
        <v>0.32591733333333334</v>
      </c>
      <c r="BQ197" s="164" t="e">
        <v>#VALUE!</v>
      </c>
      <c r="BR197" s="164" t="e">
        <v>#VALUE!</v>
      </c>
      <c r="BS197" s="164">
        <v>0.15830270476190475</v>
      </c>
      <c r="BT197" s="164">
        <v>3.7247695238095235E-2</v>
      </c>
      <c r="BU197" s="164">
        <v>3.2358935238095232</v>
      </c>
      <c r="BV197" s="164">
        <v>0.3142774285714286</v>
      </c>
      <c r="BW197" s="164" t="e">
        <v>#VALUE!</v>
      </c>
      <c r="BX197" s="164" t="e">
        <v>#VALUE!</v>
      </c>
      <c r="BY197" s="164">
        <v>0.20719030476190475</v>
      </c>
      <c r="BZ197" s="164">
        <v>2.3279809523809522E-2</v>
      </c>
      <c r="CA197" s="164">
        <v>243.2740095238095</v>
      </c>
      <c r="CB197" s="164">
        <v>15.13187619047619</v>
      </c>
      <c r="CC197" s="164">
        <v>29.21616095238095</v>
      </c>
      <c r="CD197" s="164">
        <v>1.3967885714285713</v>
      </c>
      <c r="CE197" s="164">
        <v>69.723029523809515</v>
      </c>
      <c r="CF197" s="164">
        <v>2.4443799999999998</v>
      </c>
      <c r="CG197" s="164">
        <v>9.579641619047619</v>
      </c>
      <c r="CH197" s="164">
        <v>0.37247695238095235</v>
      </c>
      <c r="CI197" s="164">
        <v>44.115239047619042</v>
      </c>
      <c r="CJ197" s="164">
        <v>1.862384761904762</v>
      </c>
      <c r="CK197" s="164">
        <v>11.895982666666667</v>
      </c>
      <c r="CL197" s="164">
        <v>0.80315342857142835</v>
      </c>
      <c r="CM197" s="164">
        <v>3.5385310476190472</v>
      </c>
      <c r="CN197" s="164">
        <v>0.3026375238095238</v>
      </c>
      <c r="CO197" s="164">
        <v>10.790191714285713</v>
      </c>
      <c r="CP197" s="164">
        <v>0.84971304761904753</v>
      </c>
      <c r="CQ197" s="164">
        <v>1.6179467619047616</v>
      </c>
      <c r="CR197" s="164">
        <v>0.13967885714285713</v>
      </c>
      <c r="CS197" s="164">
        <v>9.9521185714285707</v>
      </c>
      <c r="CT197" s="164">
        <v>0.67511447619047604</v>
      </c>
      <c r="CU197" s="164">
        <v>1.8856645714285716</v>
      </c>
      <c r="CV197" s="164">
        <v>0.11639904761904762</v>
      </c>
      <c r="CW197" s="164">
        <v>4.8422003809523808</v>
      </c>
      <c r="CX197" s="164">
        <v>0.290997619047619</v>
      </c>
      <c r="CY197" s="164">
        <v>0.6250628857142857</v>
      </c>
      <c r="CZ197" s="164">
        <v>5.3543561904761894E-2</v>
      </c>
      <c r="DA197" s="164">
        <v>3.689849809523809</v>
      </c>
      <c r="DB197" s="164">
        <v>0.290997619047619</v>
      </c>
      <c r="DC197" s="164">
        <v>0.52845167619047617</v>
      </c>
      <c r="DD197" s="164">
        <v>6.0527504761904757E-2</v>
      </c>
      <c r="DE197" s="164">
        <v>9.0442059999999973</v>
      </c>
      <c r="DF197" s="164">
        <v>0.69839428571428563</v>
      </c>
      <c r="DG197" s="164">
        <v>1.9787838095238093</v>
      </c>
      <c r="DH197" s="164">
        <v>0.16295866666666667</v>
      </c>
      <c r="DI197" s="164">
        <v>0.31776939999999998</v>
      </c>
      <c r="DJ197" s="164">
        <v>6.6347457142857141E-2</v>
      </c>
      <c r="DK197" s="164">
        <v>4.190365714285714E-2</v>
      </c>
      <c r="DL197" s="164">
        <v>1.7459857142857142E-2</v>
      </c>
      <c r="DM197" s="164">
        <v>2.1417424761904758</v>
      </c>
      <c r="DN197" s="164">
        <v>0.17459857142857141</v>
      </c>
      <c r="DQ197" s="164">
        <v>2.4094602857142853</v>
      </c>
      <c r="DR197" s="164">
        <v>0.20951828571428568</v>
      </c>
      <c r="DS197" s="164">
        <v>0.73447799047619045</v>
      </c>
      <c r="DT197" s="164">
        <v>8.0315342857142855E-2</v>
      </c>
    </row>
    <row r="198" spans="1:124" x14ac:dyDescent="0.35">
      <c r="A198" s="173" t="s">
        <v>813</v>
      </c>
      <c r="C198" s="135">
        <v>3.1547000000000001</v>
      </c>
      <c r="D198" s="135">
        <v>12.2089</v>
      </c>
      <c r="E198" s="135">
        <v>0.56899999999999995</v>
      </c>
      <c r="F198" s="135">
        <v>8.0696999999999992</v>
      </c>
      <c r="G198" s="135">
        <v>1.0524</v>
      </c>
      <c r="H198" s="135">
        <v>4.4839000000000002</v>
      </c>
      <c r="I198" s="135">
        <v>50.833199999999998</v>
      </c>
      <c r="J198" s="135">
        <v>4.4375999999999998</v>
      </c>
      <c r="K198" s="135">
        <v>14.138500000000001</v>
      </c>
      <c r="L198" s="135">
        <v>0.21890000000000001</v>
      </c>
      <c r="M198" s="135">
        <v>3.3099999999999997E-2</v>
      </c>
      <c r="N198" s="135">
        <v>2.3199999999999998E-2</v>
      </c>
      <c r="O198" s="135">
        <v>99.222999999999999</v>
      </c>
    </row>
    <row r="199" spans="1:124" x14ac:dyDescent="0.35">
      <c r="A199" s="173" t="s">
        <v>813</v>
      </c>
      <c r="C199" s="135">
        <v>2.8096000000000001</v>
      </c>
      <c r="D199" s="135">
        <v>12.1302</v>
      </c>
      <c r="E199" s="135">
        <v>0.51300000000000001</v>
      </c>
      <c r="F199" s="135">
        <v>8.1961999999999993</v>
      </c>
      <c r="G199" s="135">
        <v>0.99360000000000004</v>
      </c>
      <c r="H199" s="135">
        <v>4.6083999999999996</v>
      </c>
      <c r="I199" s="135">
        <v>51.052900000000001</v>
      </c>
      <c r="J199" s="135">
        <v>4.2836999999999996</v>
      </c>
      <c r="K199" s="135">
        <v>14.071899999999999</v>
      </c>
      <c r="L199" s="135">
        <v>0.22539999999999999</v>
      </c>
      <c r="M199" s="135">
        <v>3.2099999999999997E-2</v>
      </c>
      <c r="N199" s="135">
        <v>2.1700000000000001E-2</v>
      </c>
      <c r="O199" s="135">
        <v>98.938599999999994</v>
      </c>
    </row>
    <row r="200" spans="1:124" x14ac:dyDescent="0.35">
      <c r="A200" s="173" t="s">
        <v>813</v>
      </c>
      <c r="C200" s="135">
        <v>2.7972000000000001</v>
      </c>
      <c r="D200" s="135">
        <v>11.9923</v>
      </c>
      <c r="E200" s="135">
        <v>0.63429999999999997</v>
      </c>
      <c r="F200" s="135">
        <v>8.1258999999999997</v>
      </c>
      <c r="G200" s="135">
        <v>1.0502</v>
      </c>
      <c r="H200" s="135">
        <v>4.5580999999999996</v>
      </c>
      <c r="I200" s="135">
        <v>50.822000000000003</v>
      </c>
      <c r="J200" s="135">
        <v>4.3925000000000001</v>
      </c>
      <c r="K200" s="135">
        <v>14.237399999999999</v>
      </c>
      <c r="L200" s="135">
        <v>0.15670000000000001</v>
      </c>
      <c r="M200" s="135">
        <v>4.5699999999999998E-2</v>
      </c>
      <c r="N200" s="135">
        <v>1.9099999999999999E-2</v>
      </c>
      <c r="O200" s="135">
        <v>98.831400000000002</v>
      </c>
    </row>
    <row r="201" spans="1:124" x14ac:dyDescent="0.35">
      <c r="A201" s="173" t="s">
        <v>813</v>
      </c>
      <c r="C201" s="135">
        <v>2.9205000000000001</v>
      </c>
      <c r="D201" s="135">
        <v>12.110466666666667</v>
      </c>
      <c r="E201" s="135">
        <v>0.57209999999999994</v>
      </c>
      <c r="F201" s="135">
        <v>8.1305999999999994</v>
      </c>
      <c r="G201" s="135">
        <v>1.0320666666666669</v>
      </c>
      <c r="H201" s="135">
        <v>4.5501333333333331</v>
      </c>
      <c r="I201" s="174">
        <v>50.902700000000003</v>
      </c>
      <c r="J201" s="135">
        <v>4.3712666666666662</v>
      </c>
      <c r="K201" s="135">
        <v>14.149266666666668</v>
      </c>
      <c r="L201" s="135">
        <v>0.20033333333333334</v>
      </c>
      <c r="M201" s="135">
        <v>3.6966666666666669E-2</v>
      </c>
      <c r="N201" s="135">
        <v>2.1333333333333333E-2</v>
      </c>
      <c r="O201" s="135">
        <v>98.99766666666666</v>
      </c>
      <c r="U201" s="164" t="s">
        <v>811</v>
      </c>
      <c r="V201" s="164">
        <v>50</v>
      </c>
      <c r="W201" s="164" t="s">
        <v>453</v>
      </c>
      <c r="X201" s="164">
        <v>22.710999999999999</v>
      </c>
      <c r="Y201" s="164">
        <v>7.793760857142856</v>
      </c>
      <c r="Z201" s="164">
        <v>0.40652999999999995</v>
      </c>
      <c r="AA201" s="164">
        <v>1.7422714285714282</v>
      </c>
      <c r="AB201" s="164">
        <v>0.48783599999999994</v>
      </c>
      <c r="AC201" s="164">
        <v>2.7504658285714281</v>
      </c>
      <c r="AD201" s="164">
        <v>0.10221325714285713</v>
      </c>
      <c r="AE201" s="164">
        <v>8328.0574285714283</v>
      </c>
      <c r="AF201" s="164">
        <v>243.91799999999998</v>
      </c>
      <c r="AG201" s="164">
        <v>27.934418571428573</v>
      </c>
      <c r="AH201" s="164">
        <v>0.94082657142857151</v>
      </c>
      <c r="AI201" s="164">
        <v>26366.374285714282</v>
      </c>
      <c r="AJ201" s="164">
        <v>743.36914285714283</v>
      </c>
      <c r="AK201" s="164">
        <v>446.02148571428563</v>
      </c>
      <c r="AL201" s="164">
        <v>15.099685714285714</v>
      </c>
      <c r="AM201" s="164">
        <v>10.918234285714286</v>
      </c>
      <c r="AN201" s="164">
        <v>2.0907257142857145</v>
      </c>
      <c r="AO201" s="164">
        <v>1534.3603714285714</v>
      </c>
      <c r="AP201" s="164">
        <v>67.367828571428575</v>
      </c>
      <c r="AQ201" s="180">
        <v>132528.78</v>
      </c>
      <c r="AR201" s="180">
        <v>5226.8142857142857</v>
      </c>
      <c r="AS201" s="164">
        <v>41.698362857142847</v>
      </c>
      <c r="AT201" s="164">
        <v>2.0907257142857145</v>
      </c>
      <c r="AU201" s="164">
        <v>55.520382857142849</v>
      </c>
      <c r="AV201" s="164">
        <v>3.9491485714285712</v>
      </c>
      <c r="AW201" s="164">
        <v>136.7102314285714</v>
      </c>
      <c r="AX201" s="164">
        <v>5.5752685714285715</v>
      </c>
      <c r="AY201" s="164">
        <v>172.94947714285715</v>
      </c>
      <c r="AZ201" s="164">
        <v>6.5044799999999992</v>
      </c>
      <c r="BA201" s="164">
        <v>25.553314285714283</v>
      </c>
      <c r="BB201" s="164">
        <v>1.2776657142857144</v>
      </c>
      <c r="BC201" s="164">
        <v>1.6261199999999998</v>
      </c>
      <c r="BD201" s="164">
        <v>0.27876342857142855</v>
      </c>
      <c r="BE201" s="164">
        <v>18.619073999999998</v>
      </c>
      <c r="BF201" s="164">
        <v>0.7317539999999999</v>
      </c>
      <c r="BG201" s="164">
        <v>353.91340285714278</v>
      </c>
      <c r="BH201" s="164">
        <v>8.9436599999999995</v>
      </c>
      <c r="BI201" s="164">
        <v>43.998161142857143</v>
      </c>
      <c r="BJ201" s="164">
        <v>1.1498991428571428</v>
      </c>
      <c r="BK201" s="164">
        <v>303.73598571428568</v>
      </c>
      <c r="BL201" s="164">
        <v>10.105174285714284</v>
      </c>
      <c r="BM201" s="164">
        <v>30.454904571428568</v>
      </c>
      <c r="BN201" s="164">
        <v>1.0918234285714286</v>
      </c>
      <c r="BO201" s="164">
        <v>1.8003471428571429</v>
      </c>
      <c r="BP201" s="164">
        <v>0.25553314285714285</v>
      </c>
      <c r="BQ201" s="164">
        <v>0.1300896</v>
      </c>
      <c r="BR201" s="164">
        <v>9.6405685714285719E-2</v>
      </c>
      <c r="BS201" s="164">
        <v>0.15215837142857142</v>
      </c>
      <c r="BT201" s="164">
        <v>2.3230285714285714E-2</v>
      </c>
      <c r="BU201" s="164">
        <v>2.8689402857142854</v>
      </c>
      <c r="BV201" s="164">
        <v>0.26714828571428567</v>
      </c>
      <c r="BW201" s="164">
        <v>7.6659942857142852E-2</v>
      </c>
      <c r="BX201" s="164">
        <v>2.7876342857142859E-2</v>
      </c>
      <c r="BY201" s="164">
        <v>0.18119622857142856</v>
      </c>
      <c r="BZ201" s="164">
        <v>1.8584228571428572E-2</v>
      </c>
      <c r="CA201" s="164">
        <v>226.61143714285711</v>
      </c>
      <c r="CB201" s="164">
        <v>8.9436599999999995</v>
      </c>
      <c r="CC201" s="164">
        <v>26.505755999999998</v>
      </c>
      <c r="CD201" s="164">
        <v>0.94082657142857151</v>
      </c>
      <c r="CE201" s="164">
        <v>65.160951428571423</v>
      </c>
      <c r="CF201" s="164">
        <v>2.7876342857142857</v>
      </c>
      <c r="CG201" s="164">
        <v>9.1178871428571426</v>
      </c>
      <c r="CH201" s="164">
        <v>0.36006942857142854</v>
      </c>
      <c r="CI201" s="164">
        <v>41.558981142857135</v>
      </c>
      <c r="CJ201" s="164">
        <v>1.0918234285714286</v>
      </c>
      <c r="CK201" s="164">
        <v>10.476858857142856</v>
      </c>
      <c r="CL201" s="164">
        <v>0.67367828571428556</v>
      </c>
      <c r="CM201" s="164">
        <v>3.4496974285714286</v>
      </c>
      <c r="CN201" s="164">
        <v>0.22068771428571426</v>
      </c>
      <c r="CO201" s="164">
        <v>11.231843142857143</v>
      </c>
      <c r="CP201" s="164">
        <v>0.65044799999999992</v>
      </c>
      <c r="CQ201" s="164">
        <v>1.6133433428571426</v>
      </c>
      <c r="CR201" s="164">
        <v>7.6659942857142852E-2</v>
      </c>
      <c r="CS201" s="164">
        <v>9.1875780000000002</v>
      </c>
      <c r="CT201" s="164">
        <v>0.53429657142857134</v>
      </c>
      <c r="CU201" s="164">
        <v>1.7143950857142856</v>
      </c>
      <c r="CV201" s="164">
        <v>9.6405685714285719E-2</v>
      </c>
      <c r="CW201" s="164">
        <v>4.425369428571428</v>
      </c>
      <c r="CX201" s="164">
        <v>0.27876342857142855</v>
      </c>
      <c r="CY201" s="164">
        <v>0.6028259142857143</v>
      </c>
      <c r="CZ201" s="164">
        <v>4.4137542857142852E-2</v>
      </c>
      <c r="DA201" s="164">
        <v>3.6123094285714283</v>
      </c>
      <c r="DB201" s="164">
        <v>0.23230285714285714</v>
      </c>
      <c r="DC201" s="164">
        <v>0.48899751428571425</v>
      </c>
      <c r="DD201" s="164">
        <v>4.529905714285714E-2</v>
      </c>
      <c r="DE201" s="164">
        <v>7.6659942857142847</v>
      </c>
      <c r="DF201" s="164">
        <v>0.46460571428571429</v>
      </c>
      <c r="DG201" s="164">
        <v>1.9048834285714282</v>
      </c>
      <c r="DH201" s="164">
        <v>0.13938171428571428</v>
      </c>
      <c r="DI201" s="164">
        <v>0.39723788571428575</v>
      </c>
      <c r="DJ201" s="164">
        <v>6.50448E-2</v>
      </c>
      <c r="DK201" s="164">
        <v>3.3567762857142851E-2</v>
      </c>
      <c r="DL201" s="164">
        <v>1.1150537142857141E-2</v>
      </c>
      <c r="DM201" s="164">
        <v>1.915337057142857</v>
      </c>
      <c r="DN201" s="164">
        <v>8.8275085714285703E-2</v>
      </c>
      <c r="DQ201" s="164">
        <v>2.1604165714285712</v>
      </c>
      <c r="DR201" s="164">
        <v>0.12776657142857142</v>
      </c>
      <c r="DS201" s="164">
        <v>0.73523854285714274</v>
      </c>
      <c r="DT201" s="164">
        <v>5.6914199999999998E-2</v>
      </c>
    </row>
    <row r="202" spans="1:124" x14ac:dyDescent="0.35">
      <c r="A202" s="173" t="s">
        <v>814</v>
      </c>
      <c r="C202" s="135">
        <v>2.9443000000000001</v>
      </c>
      <c r="D202" s="135">
        <v>12.3324</v>
      </c>
      <c r="E202" s="135">
        <v>0.60299999999999998</v>
      </c>
      <c r="F202" s="135">
        <v>8.1193000000000008</v>
      </c>
      <c r="G202" s="135">
        <v>1.1532</v>
      </c>
      <c r="H202" s="135">
        <v>4.5228000000000002</v>
      </c>
      <c r="I202" s="135">
        <v>51.149799999999999</v>
      </c>
      <c r="J202" s="135">
        <v>4.2923999999999998</v>
      </c>
      <c r="K202" s="135">
        <v>14.1732</v>
      </c>
      <c r="L202" s="135">
        <v>0.2223</v>
      </c>
      <c r="M202" s="135">
        <v>3.7999999999999999E-2</v>
      </c>
      <c r="N202" s="135">
        <v>2.1100000000000001E-2</v>
      </c>
      <c r="O202" s="135">
        <v>99.571899999999999</v>
      </c>
    </row>
    <row r="203" spans="1:124" x14ac:dyDescent="0.35">
      <c r="A203" s="173" t="s">
        <v>814</v>
      </c>
      <c r="C203" s="135">
        <v>2.7513000000000001</v>
      </c>
      <c r="D203" s="135">
        <v>12.314</v>
      </c>
      <c r="E203" s="135">
        <v>0.54790000000000005</v>
      </c>
      <c r="F203" s="135">
        <v>8.0533000000000001</v>
      </c>
      <c r="G203" s="135">
        <v>1.0275000000000001</v>
      </c>
      <c r="H203" s="135">
        <v>4.4553000000000003</v>
      </c>
      <c r="I203" s="135">
        <v>51.485999999999997</v>
      </c>
      <c r="J203" s="135">
        <v>4.2371999999999996</v>
      </c>
      <c r="K203" s="135">
        <v>14.0097</v>
      </c>
      <c r="L203" s="135">
        <v>0.1232</v>
      </c>
      <c r="M203" s="135">
        <v>4.3299999999999998E-2</v>
      </c>
      <c r="N203" s="135">
        <v>2.5899999999999999E-2</v>
      </c>
      <c r="O203" s="135">
        <v>99.074799999999996</v>
      </c>
    </row>
    <row r="204" spans="1:124" x14ac:dyDescent="0.35">
      <c r="A204" s="173" t="s">
        <v>814</v>
      </c>
      <c r="C204" s="135">
        <v>2.8860999999999999</v>
      </c>
      <c r="D204" s="135">
        <v>12.2944</v>
      </c>
      <c r="E204" s="135">
        <v>0.58409999999999995</v>
      </c>
      <c r="F204" s="135">
        <v>8.1777999999999995</v>
      </c>
      <c r="G204" s="135">
        <v>1.0898000000000001</v>
      </c>
      <c r="H204" s="135">
        <v>4.4889000000000001</v>
      </c>
      <c r="I204" s="135">
        <v>50.924799999999998</v>
      </c>
      <c r="J204" s="135">
        <v>4.3078000000000003</v>
      </c>
      <c r="K204" s="135">
        <v>13.795400000000001</v>
      </c>
      <c r="L204" s="135">
        <v>0.19320000000000001</v>
      </c>
      <c r="M204" s="135">
        <v>3.6400000000000002E-2</v>
      </c>
      <c r="N204" s="135">
        <v>2.6800000000000001E-2</v>
      </c>
      <c r="O204" s="135">
        <v>98.805400000000006</v>
      </c>
    </row>
    <row r="205" spans="1:124" x14ac:dyDescent="0.35">
      <c r="A205" s="173" t="s">
        <v>814</v>
      </c>
      <c r="C205" s="135">
        <v>2.8605666666666671</v>
      </c>
      <c r="D205" s="135">
        <v>12.313599999999999</v>
      </c>
      <c r="E205" s="135">
        <v>0.57833333333333325</v>
      </c>
      <c r="F205" s="135">
        <v>8.1167999999999996</v>
      </c>
      <c r="G205" s="135">
        <v>1.0901666666666667</v>
      </c>
      <c r="H205" s="135">
        <v>4.4890000000000008</v>
      </c>
      <c r="I205" s="174">
        <v>51.186866666666667</v>
      </c>
      <c r="J205" s="135">
        <v>4.2791333333333332</v>
      </c>
      <c r="K205" s="135">
        <v>13.992766666666668</v>
      </c>
      <c r="L205" s="135">
        <v>0.17956666666666668</v>
      </c>
      <c r="M205" s="135">
        <v>3.9233333333333335E-2</v>
      </c>
      <c r="N205" s="135">
        <v>2.46E-2</v>
      </c>
      <c r="O205" s="135">
        <v>99.150700000000015</v>
      </c>
      <c r="U205" s="164" t="s">
        <v>811</v>
      </c>
      <c r="V205" s="164">
        <v>50</v>
      </c>
      <c r="W205" s="164" t="s">
        <v>453</v>
      </c>
      <c r="X205" s="164">
        <v>21.02</v>
      </c>
      <c r="Y205" s="164">
        <v>8.1283954285714266</v>
      </c>
      <c r="Z205" s="164">
        <v>0.8696571428571428</v>
      </c>
      <c r="AA205" s="164">
        <v>1.2407108571428571</v>
      </c>
      <c r="AB205" s="164">
        <v>0.46381714285714287</v>
      </c>
      <c r="AC205" s="164">
        <v>2.678544</v>
      </c>
      <c r="AD205" s="164">
        <v>0.25509942857142859</v>
      </c>
      <c r="AE205" s="164">
        <v>7409.4788571428571</v>
      </c>
      <c r="AF205" s="164">
        <v>429.03085714285709</v>
      </c>
      <c r="AG205" s="164">
        <v>32.699108571428567</v>
      </c>
      <c r="AH205" s="164">
        <v>1.7393142857142856</v>
      </c>
      <c r="AI205" s="180">
        <v>22727.039999999997</v>
      </c>
      <c r="AJ205" s="180">
        <v>1855.2685714285715</v>
      </c>
      <c r="AK205" s="164">
        <v>448.74308571428566</v>
      </c>
      <c r="AL205" s="164">
        <v>44.062628571428569</v>
      </c>
      <c r="AM205" s="164">
        <v>86.96571428571427</v>
      </c>
      <c r="AN205" s="164">
        <v>30.148114285714286</v>
      </c>
      <c r="AO205" s="164">
        <v>1855.2685714285715</v>
      </c>
      <c r="AP205" s="164">
        <v>243.50399999999999</v>
      </c>
      <c r="AQ205" s="180">
        <v>141464.22857142857</v>
      </c>
      <c r="AR205" s="180">
        <v>12754.971428571427</v>
      </c>
      <c r="AS205" s="164">
        <v>48.932708571428577</v>
      </c>
      <c r="AT205" s="164">
        <v>4.7541257142857134</v>
      </c>
      <c r="AU205" s="164">
        <v>91.60388571428571</v>
      </c>
      <c r="AV205" s="164">
        <v>15.074057142857143</v>
      </c>
      <c r="AW205" s="164">
        <v>116.53405714285714</v>
      </c>
      <c r="AX205" s="164">
        <v>10.435885714285714</v>
      </c>
      <c r="AY205" s="164">
        <v>189.0054857142857</v>
      </c>
      <c r="AZ205" s="164">
        <v>15.074057142857143</v>
      </c>
      <c r="BA205" s="164">
        <v>24.118491428571428</v>
      </c>
      <c r="BB205" s="164">
        <v>1.7393142857142856</v>
      </c>
      <c r="BC205" s="164">
        <v>1.6813371428571426</v>
      </c>
      <c r="BD205" s="164">
        <v>0.26669485714285712</v>
      </c>
      <c r="BE205" s="164">
        <v>18.204822857142858</v>
      </c>
      <c r="BF205" s="164">
        <v>1.3914514285714286</v>
      </c>
      <c r="BG205" s="164">
        <v>309.59794285714287</v>
      </c>
      <c r="BH205" s="164">
        <v>27.829028571428569</v>
      </c>
      <c r="BI205" s="164">
        <v>40.699954285714284</v>
      </c>
      <c r="BJ205" s="164">
        <v>3.710537142857143</v>
      </c>
      <c r="BK205" s="164">
        <v>279.44982857142855</v>
      </c>
      <c r="BL205" s="164">
        <v>28.988571428571429</v>
      </c>
      <c r="BM205" s="164">
        <v>28.292845714285711</v>
      </c>
      <c r="BN205" s="164">
        <v>2.7829028571428571</v>
      </c>
      <c r="BO205" s="164">
        <v>1.6349554285714285</v>
      </c>
      <c r="BP205" s="164">
        <v>0.26669485714285712</v>
      </c>
      <c r="BQ205" s="164">
        <v>0.1542192</v>
      </c>
      <c r="BR205" s="164">
        <v>9.6242057142857149E-2</v>
      </c>
      <c r="BS205" s="164">
        <v>0.15885737142857143</v>
      </c>
      <c r="BT205" s="164">
        <v>3.1307657142857138E-2</v>
      </c>
      <c r="BU205" s="164">
        <v>2.7365211428571428</v>
      </c>
      <c r="BV205" s="164">
        <v>0.30148114285714284</v>
      </c>
      <c r="BW205" s="164">
        <v>8.6965714285714285E-2</v>
      </c>
      <c r="BX205" s="164">
        <v>3.0148114285714282E-2</v>
      </c>
      <c r="BY205" s="164">
        <v>0.18900548571428571</v>
      </c>
      <c r="BZ205" s="164">
        <v>2.0871771428571426E-2</v>
      </c>
      <c r="CA205" s="164">
        <v>200.60091428571428</v>
      </c>
      <c r="CB205" s="164">
        <v>18.552685714285712</v>
      </c>
      <c r="CC205" s="164">
        <v>22.958948571428571</v>
      </c>
      <c r="CD205" s="164">
        <v>2.2031314285714281</v>
      </c>
      <c r="CE205" s="164">
        <v>60.875999999999998</v>
      </c>
      <c r="CF205" s="164">
        <v>5.1019885714285715</v>
      </c>
      <c r="CG205" s="164">
        <v>7.8964868571428557</v>
      </c>
      <c r="CH205" s="164">
        <v>0.59136685714285708</v>
      </c>
      <c r="CI205" s="164">
        <v>36.989417142857143</v>
      </c>
      <c r="CJ205" s="164">
        <v>2.8988571428571426</v>
      </c>
      <c r="CK205" s="164">
        <v>9.6242057142857131</v>
      </c>
      <c r="CL205" s="164">
        <v>1.0088022857142858</v>
      </c>
      <c r="CM205" s="164">
        <v>2.9800251428571425</v>
      </c>
      <c r="CN205" s="164">
        <v>0.35945828571428567</v>
      </c>
      <c r="CO205" s="164">
        <v>9.6821828571428572</v>
      </c>
      <c r="CP205" s="164">
        <v>1.0319931428571427</v>
      </c>
      <c r="CQ205" s="164">
        <v>1.4494285714285713</v>
      </c>
      <c r="CR205" s="164">
        <v>0.17393142857142857</v>
      </c>
      <c r="CS205" s="164">
        <v>8.4182811428571416</v>
      </c>
      <c r="CT205" s="164">
        <v>0.85806171428571432</v>
      </c>
      <c r="CU205" s="164">
        <v>1.6117645714285713</v>
      </c>
      <c r="CV205" s="164">
        <v>0.13914514285714286</v>
      </c>
      <c r="CW205" s="164">
        <v>4.1743542857142861</v>
      </c>
      <c r="CX205" s="164">
        <v>0.33626742857142855</v>
      </c>
      <c r="CY205" s="164">
        <v>0.52643245714285714</v>
      </c>
      <c r="CZ205" s="164">
        <v>5.7977142857142859E-2</v>
      </c>
      <c r="DA205" s="164">
        <v>3.5250102857142855</v>
      </c>
      <c r="DB205" s="164">
        <v>0.32467200000000002</v>
      </c>
      <c r="DC205" s="164">
        <v>0.43366902857142858</v>
      </c>
      <c r="DD205" s="164">
        <v>6.0296228571428565E-2</v>
      </c>
      <c r="DE205" s="164">
        <v>7.4790514285714282</v>
      </c>
      <c r="DF205" s="164">
        <v>0.78848914285714289</v>
      </c>
      <c r="DG205" s="164">
        <v>1.6117645714285713</v>
      </c>
      <c r="DH205" s="164">
        <v>0.17393142857142857</v>
      </c>
      <c r="DI205" s="164">
        <v>0.29568342857142854</v>
      </c>
      <c r="DJ205" s="164">
        <v>6.0296228571428565E-2</v>
      </c>
      <c r="DK205" s="164">
        <v>2.5509942857142854E-2</v>
      </c>
      <c r="DL205" s="164">
        <v>1.1131611428571428E-2</v>
      </c>
      <c r="DM205" s="164">
        <v>1.7856959999999999</v>
      </c>
      <c r="DN205" s="164">
        <v>0.19712228571428572</v>
      </c>
      <c r="DQ205" s="164">
        <v>1.7856959999999999</v>
      </c>
      <c r="DR205" s="164">
        <v>0.17393142857142857</v>
      </c>
      <c r="DS205" s="164">
        <v>0.5681759999999999</v>
      </c>
      <c r="DT205" s="164">
        <v>7.3051199999999997E-2</v>
      </c>
    </row>
    <row r="206" spans="1:124" x14ac:dyDescent="0.35">
      <c r="A206" s="173" t="s">
        <v>814</v>
      </c>
      <c r="C206" s="135">
        <v>3.0539999999999998</v>
      </c>
      <c r="D206" s="135">
        <v>12.305</v>
      </c>
      <c r="E206" s="135">
        <v>0.66020000000000001</v>
      </c>
      <c r="F206" s="135">
        <v>8.1293000000000006</v>
      </c>
      <c r="G206" s="135">
        <v>1.0257000000000001</v>
      </c>
      <c r="H206" s="135">
        <v>4.5163000000000002</v>
      </c>
      <c r="I206" s="135">
        <v>51.381</v>
      </c>
      <c r="J206" s="135">
        <v>4.3329000000000004</v>
      </c>
      <c r="K206" s="135">
        <v>13.9626</v>
      </c>
      <c r="L206" s="135">
        <v>0.19800000000000001</v>
      </c>
      <c r="M206" s="135">
        <v>3.6999999999999998E-2</v>
      </c>
      <c r="N206" s="135">
        <v>2.3099999999999999E-2</v>
      </c>
      <c r="O206" s="135">
        <v>99.625</v>
      </c>
    </row>
    <row r="207" spans="1:124" x14ac:dyDescent="0.35">
      <c r="A207" s="173" t="s">
        <v>814</v>
      </c>
      <c r="C207" s="135">
        <v>2.8475000000000001</v>
      </c>
      <c r="D207" s="135">
        <v>12.232200000000001</v>
      </c>
      <c r="E207" s="135">
        <v>0.54420000000000002</v>
      </c>
      <c r="F207" s="135">
        <v>8.1296999999999997</v>
      </c>
      <c r="G207" s="135">
        <v>1.0681</v>
      </c>
      <c r="H207" s="135">
        <v>4.4717000000000002</v>
      </c>
      <c r="I207" s="135">
        <v>51.3444</v>
      </c>
      <c r="J207" s="135">
        <v>4.2809999999999997</v>
      </c>
      <c r="K207" s="135">
        <v>13.949</v>
      </c>
      <c r="L207" s="135">
        <v>0.17219999999999999</v>
      </c>
      <c r="M207" s="135">
        <v>3.6799999999999999E-2</v>
      </c>
      <c r="N207" s="135">
        <v>2.1600000000000001E-2</v>
      </c>
      <c r="O207" s="135">
        <v>99.098299999999995</v>
      </c>
    </row>
    <row r="208" spans="1:124" x14ac:dyDescent="0.35">
      <c r="A208" s="173" t="s">
        <v>814</v>
      </c>
      <c r="C208" s="135">
        <v>3.1844999999999999</v>
      </c>
      <c r="D208" s="135">
        <v>12.159800000000001</v>
      </c>
      <c r="E208" s="135">
        <v>0.56030000000000002</v>
      </c>
      <c r="F208" s="135">
        <v>8.2118000000000002</v>
      </c>
      <c r="G208" s="135">
        <v>1.0629</v>
      </c>
      <c r="H208" s="135">
        <v>4.4661</v>
      </c>
      <c r="I208" s="135">
        <v>50.564500000000002</v>
      </c>
      <c r="J208" s="135">
        <v>4.2853000000000003</v>
      </c>
      <c r="K208" s="135">
        <v>13.143700000000001</v>
      </c>
      <c r="L208" s="135">
        <v>0.1464</v>
      </c>
      <c r="M208" s="135">
        <v>3.6200000000000003E-2</v>
      </c>
      <c r="N208" s="135">
        <v>2.0400000000000001E-2</v>
      </c>
      <c r="O208" s="135">
        <v>97.841999999999999</v>
      </c>
    </row>
    <row r="209" spans="1:124" x14ac:dyDescent="0.35">
      <c r="A209" s="173" t="s">
        <v>814</v>
      </c>
      <c r="C209" s="135">
        <v>3.0286666666666666</v>
      </c>
      <c r="D209" s="135">
        <v>12.232333333333335</v>
      </c>
      <c r="E209" s="135">
        <v>0.58823333333333339</v>
      </c>
      <c r="F209" s="135">
        <v>8.1569333333333329</v>
      </c>
      <c r="G209" s="135">
        <v>1.0522333333333334</v>
      </c>
      <c r="H209" s="135">
        <v>4.4847000000000001</v>
      </c>
      <c r="I209" s="174">
        <v>51.096633333333337</v>
      </c>
      <c r="J209" s="135">
        <v>4.2997333333333332</v>
      </c>
      <c r="K209" s="135">
        <v>13.6851</v>
      </c>
      <c r="L209" s="135">
        <v>0.17219999999999999</v>
      </c>
      <c r="M209" s="135">
        <v>3.6666666666666674E-2</v>
      </c>
      <c r="N209" s="135">
        <v>2.1700000000000001E-2</v>
      </c>
      <c r="O209" s="135">
        <v>98.855099999999993</v>
      </c>
      <c r="U209" s="164" t="s">
        <v>811</v>
      </c>
      <c r="V209" s="164">
        <v>50</v>
      </c>
      <c r="W209" s="164" t="s">
        <v>453</v>
      </c>
      <c r="X209" s="164">
        <v>20.625</v>
      </c>
      <c r="Y209" s="164">
        <v>8.3666830476190466</v>
      </c>
      <c r="Z209" s="164">
        <v>0.3961939047619048</v>
      </c>
      <c r="AA209" s="164">
        <v>1.0137902857142858</v>
      </c>
      <c r="AB209" s="164">
        <v>0.3379300952380952</v>
      </c>
      <c r="AC209" s="164">
        <v>2.9714542857142856</v>
      </c>
      <c r="AD209" s="164">
        <v>0.11652761904761905</v>
      </c>
      <c r="AE209" s="164">
        <v>8285.1137142857133</v>
      </c>
      <c r="AF209" s="164">
        <v>209.74971428571428</v>
      </c>
      <c r="AG209" s="164">
        <v>26.801352380952377</v>
      </c>
      <c r="AH209" s="164">
        <v>1.0370958095238094</v>
      </c>
      <c r="AI209" s="164">
        <v>26218.714285714283</v>
      </c>
      <c r="AJ209" s="164">
        <v>850.65161904761908</v>
      </c>
      <c r="AK209" s="164">
        <v>448.63133333333332</v>
      </c>
      <c r="AL209" s="164">
        <v>17.479142857142854</v>
      </c>
      <c r="AM209" s="164">
        <v>17.945253333333334</v>
      </c>
      <c r="AN209" s="164">
        <v>2.5636076190476191</v>
      </c>
      <c r="AO209" s="164">
        <v>1507.8673904761904</v>
      </c>
      <c r="AP209" s="164">
        <v>53.602704761904754</v>
      </c>
      <c r="AQ209" s="180">
        <v>128180.38095238095</v>
      </c>
      <c r="AR209" s="180">
        <v>4428.0495238095236</v>
      </c>
      <c r="AS209" s="164">
        <v>41.483832380952386</v>
      </c>
      <c r="AT209" s="164">
        <v>1.7479142857142855</v>
      </c>
      <c r="AU209" s="164">
        <v>54.068815238095233</v>
      </c>
      <c r="AV209" s="164">
        <v>3.1462457142857141</v>
      </c>
      <c r="AW209" s="164">
        <v>120.13997523809523</v>
      </c>
      <c r="AX209" s="164">
        <v>5.1272152380952383</v>
      </c>
      <c r="AY209" s="164">
        <v>176.30628761904762</v>
      </c>
      <c r="AZ209" s="164">
        <v>6.4090190476190472</v>
      </c>
      <c r="BA209" s="164">
        <v>25.869131428571425</v>
      </c>
      <c r="BB209" s="164">
        <v>1.1652761904761904</v>
      </c>
      <c r="BC209" s="164">
        <v>1.8294836190476189</v>
      </c>
      <c r="BD209" s="164">
        <v>0.26801352380952376</v>
      </c>
      <c r="BE209" s="164">
        <v>19.634903809523813</v>
      </c>
      <c r="BF209" s="164">
        <v>0.71081847619047622</v>
      </c>
      <c r="BG209" s="164">
        <v>363.68269904761905</v>
      </c>
      <c r="BH209" s="164">
        <v>11.536234285714286</v>
      </c>
      <c r="BI209" s="164">
        <v>43.930912380952385</v>
      </c>
      <c r="BJ209" s="164">
        <v>1.5148590476190475</v>
      </c>
      <c r="BK209" s="164">
        <v>307.51638666666662</v>
      </c>
      <c r="BL209" s="164">
        <v>11.303179047619047</v>
      </c>
      <c r="BM209" s="164">
        <v>30.518583428571429</v>
      </c>
      <c r="BN209" s="164">
        <v>1.0953596190476189</v>
      </c>
      <c r="BO209" s="164">
        <v>1.7828725714285714</v>
      </c>
      <c r="BP209" s="164">
        <v>0.29131904761904759</v>
      </c>
      <c r="BQ209" s="164">
        <v>0.11769289523809524</v>
      </c>
      <c r="BR209" s="164">
        <v>0.10720540952380951</v>
      </c>
      <c r="BS209" s="164">
        <v>0.13866786666666664</v>
      </c>
      <c r="BT209" s="164">
        <v>2.6801352380952378E-2</v>
      </c>
      <c r="BU209" s="164">
        <v>3.111287428571428</v>
      </c>
      <c r="BV209" s="164">
        <v>0.24470799999999998</v>
      </c>
      <c r="BW209" s="164">
        <v>6.8751295238095228E-2</v>
      </c>
      <c r="BX209" s="164">
        <v>3.8454114285714283E-2</v>
      </c>
      <c r="BY209" s="164">
        <v>0.16080811428571429</v>
      </c>
      <c r="BZ209" s="164">
        <v>2.5636076190476188E-2</v>
      </c>
      <c r="CA209" s="164">
        <v>224.78177714285712</v>
      </c>
      <c r="CB209" s="164">
        <v>8.1569333333333329</v>
      </c>
      <c r="CC209" s="164">
        <v>27.04606038095238</v>
      </c>
      <c r="CD209" s="164">
        <v>0.67586019047619039</v>
      </c>
      <c r="CE209" s="164">
        <v>68.052129523809526</v>
      </c>
      <c r="CF209" s="164">
        <v>2.2140247619047617</v>
      </c>
      <c r="CG209" s="164">
        <v>9.3338622857142859</v>
      </c>
      <c r="CH209" s="164">
        <v>0.30297180952380953</v>
      </c>
      <c r="CI209" s="164">
        <v>41.763498666666663</v>
      </c>
      <c r="CJ209" s="164">
        <v>1.0487485714285716</v>
      </c>
      <c r="CK209" s="164">
        <v>10.930290666666666</v>
      </c>
      <c r="CL209" s="164">
        <v>0.72247123809523806</v>
      </c>
      <c r="CM209" s="164">
        <v>3.286078857142857</v>
      </c>
      <c r="CN209" s="164">
        <v>0.23305523809523809</v>
      </c>
      <c r="CO209" s="164">
        <v>10.767151999999999</v>
      </c>
      <c r="CP209" s="164">
        <v>0.67586019047619039</v>
      </c>
      <c r="CQ209" s="164">
        <v>1.5171895999999998</v>
      </c>
      <c r="CR209" s="164">
        <v>0.10137902857142855</v>
      </c>
      <c r="CS209" s="164">
        <v>9.4736954285714283</v>
      </c>
      <c r="CT209" s="164">
        <v>0.57098533333333323</v>
      </c>
      <c r="CU209" s="164">
        <v>1.7828725714285714</v>
      </c>
      <c r="CV209" s="164">
        <v>0.12818038095238096</v>
      </c>
      <c r="CW209" s="164">
        <v>4.3930912380952378</v>
      </c>
      <c r="CX209" s="164">
        <v>0.24470799999999998</v>
      </c>
      <c r="CY209" s="164">
        <v>0.60128251428571433</v>
      </c>
      <c r="CZ209" s="164">
        <v>5.9429085714285707E-2</v>
      </c>
      <c r="DA209" s="164">
        <v>3.7754948571428573</v>
      </c>
      <c r="DB209" s="164">
        <v>0.2796662857142857</v>
      </c>
      <c r="DC209" s="164">
        <v>0.5115562476190475</v>
      </c>
      <c r="DD209" s="164">
        <v>5.7098533333333333E-2</v>
      </c>
      <c r="DE209" s="164">
        <v>7.6675173333333335</v>
      </c>
      <c r="DF209" s="164">
        <v>0.59429085714285712</v>
      </c>
      <c r="DG209" s="164">
        <v>1.7479142857142855</v>
      </c>
      <c r="DH209" s="164">
        <v>0.13983314285714285</v>
      </c>
      <c r="DI209" s="164">
        <v>0.34958285714285714</v>
      </c>
      <c r="DJ209" s="164">
        <v>7.4577676190476186E-2</v>
      </c>
      <c r="DK209" s="164">
        <v>3.4841758095238089E-2</v>
      </c>
      <c r="DL209" s="164">
        <v>1.0137902857142856E-2</v>
      </c>
      <c r="DM209" s="164">
        <v>1.9227057142857142</v>
      </c>
      <c r="DN209" s="164">
        <v>0.12818038095238096</v>
      </c>
      <c r="DQ209" s="164">
        <v>2.1091499047619044</v>
      </c>
      <c r="DR209" s="164">
        <v>0.12818038095238096</v>
      </c>
      <c r="DS209" s="164">
        <v>0.65138939047619049</v>
      </c>
      <c r="DT209" s="164">
        <v>6.1759638095238087E-2</v>
      </c>
    </row>
    <row r="210" spans="1:124" x14ac:dyDescent="0.35">
      <c r="A210" s="173" t="s">
        <v>814</v>
      </c>
      <c r="C210" s="135">
        <v>2.7631000000000001</v>
      </c>
      <c r="D210" s="135">
        <v>12.267200000000001</v>
      </c>
      <c r="E210" s="135">
        <v>0.58989999999999998</v>
      </c>
      <c r="F210" s="135">
        <v>7.9634</v>
      </c>
      <c r="G210" s="135">
        <v>1.0906</v>
      </c>
      <c r="H210" s="135">
        <v>4.5045000000000002</v>
      </c>
      <c r="I210" s="135">
        <v>51.757199999999997</v>
      </c>
      <c r="J210" s="135">
        <v>4.3952999999999998</v>
      </c>
      <c r="K210" s="135">
        <v>14.069100000000001</v>
      </c>
      <c r="L210" s="135">
        <v>0.2349</v>
      </c>
      <c r="M210" s="135">
        <v>3.3300000000000003E-2</v>
      </c>
      <c r="N210" s="135">
        <v>2.2599999999999999E-2</v>
      </c>
      <c r="O210" s="135">
        <v>99.691100000000006</v>
      </c>
    </row>
    <row r="211" spans="1:124" x14ac:dyDescent="0.35">
      <c r="A211" s="173" t="s">
        <v>814</v>
      </c>
      <c r="C211" s="135">
        <v>2.8195000000000001</v>
      </c>
      <c r="D211" s="135">
        <v>12.222099999999999</v>
      </c>
      <c r="E211" s="135">
        <v>0.59340000000000004</v>
      </c>
      <c r="F211" s="135">
        <v>8.1038999999999994</v>
      </c>
      <c r="G211" s="135">
        <v>1.0269999999999999</v>
      </c>
      <c r="H211" s="135">
        <v>4.5412999999999997</v>
      </c>
      <c r="I211" s="135">
        <v>51.150399999999998</v>
      </c>
      <c r="J211" s="135">
        <v>4.3832000000000004</v>
      </c>
      <c r="K211" s="135">
        <v>13.8238</v>
      </c>
      <c r="L211" s="135">
        <v>0.18790000000000001</v>
      </c>
      <c r="M211" s="135">
        <v>2.5000000000000001E-2</v>
      </c>
      <c r="N211" s="135">
        <v>2.35E-2</v>
      </c>
      <c r="O211" s="135">
        <v>98.900999999999996</v>
      </c>
    </row>
    <row r="212" spans="1:124" x14ac:dyDescent="0.35">
      <c r="A212" s="173" t="s">
        <v>814</v>
      </c>
      <c r="C212" s="135">
        <v>2.8010999999999999</v>
      </c>
      <c r="D212" s="135">
        <v>12.4115</v>
      </c>
      <c r="E212" s="135">
        <v>0.61409999999999998</v>
      </c>
      <c r="F212" s="135">
        <v>8.1587999999999994</v>
      </c>
      <c r="G212" s="135">
        <v>1.0857000000000001</v>
      </c>
      <c r="H212" s="135">
        <v>4.54</v>
      </c>
      <c r="I212" s="135">
        <v>50.989600000000003</v>
      </c>
      <c r="J212" s="135">
        <v>4.2441000000000004</v>
      </c>
      <c r="K212" s="135">
        <v>14.5623</v>
      </c>
      <c r="L212" s="135">
        <v>0.29070000000000001</v>
      </c>
      <c r="M212" s="135">
        <v>3.1099999999999999E-2</v>
      </c>
      <c r="N212" s="135">
        <v>2.3300000000000001E-2</v>
      </c>
      <c r="O212" s="135">
        <v>99.752399999999994</v>
      </c>
    </row>
    <row r="213" spans="1:124" x14ac:dyDescent="0.35">
      <c r="A213" s="173" t="s">
        <v>814</v>
      </c>
      <c r="C213" s="135">
        <v>2.7945666666666669</v>
      </c>
      <c r="D213" s="135">
        <v>12.300266666666667</v>
      </c>
      <c r="E213" s="135">
        <v>0.59913333333333341</v>
      </c>
      <c r="F213" s="135">
        <v>8.0753666666666657</v>
      </c>
      <c r="G213" s="135">
        <v>1.0677666666666668</v>
      </c>
      <c r="H213" s="135">
        <v>4.5286</v>
      </c>
      <c r="I213" s="174">
        <v>51.299066666666668</v>
      </c>
      <c r="J213" s="135">
        <v>4.3408666666666669</v>
      </c>
      <c r="K213" s="135">
        <v>14.151733333333334</v>
      </c>
      <c r="L213" s="135">
        <v>0.23783333333333334</v>
      </c>
      <c r="M213" s="135">
        <v>2.9800000000000004E-2</v>
      </c>
      <c r="N213" s="135">
        <v>2.3133333333333336E-2</v>
      </c>
      <c r="O213" s="135">
        <v>99.44816666666668</v>
      </c>
      <c r="U213" s="164" t="s">
        <v>811</v>
      </c>
      <c r="V213" s="164">
        <v>50</v>
      </c>
      <c r="W213" s="164" t="s">
        <v>453</v>
      </c>
      <c r="X213" s="164">
        <v>23.030999999999999</v>
      </c>
      <c r="Y213" s="164">
        <v>7.8215694285714283</v>
      </c>
      <c r="Z213" s="164">
        <v>0.72678299999999985</v>
      </c>
      <c r="AA213" s="164">
        <v>1.3843485714285713</v>
      </c>
      <c r="AB213" s="164">
        <v>0.4845219999999999</v>
      </c>
      <c r="AC213" s="164">
        <v>2.7917696190476184</v>
      </c>
      <c r="AD213" s="164">
        <v>0.17304357142857141</v>
      </c>
      <c r="AE213" s="164">
        <v>8594.4973809523799</v>
      </c>
      <c r="AF213" s="164">
        <v>276.86971428571422</v>
      </c>
      <c r="AG213" s="164">
        <v>27.225521904761901</v>
      </c>
      <c r="AH213" s="164">
        <v>1.2689861904761905</v>
      </c>
      <c r="AI213" s="180">
        <v>25148.999047619043</v>
      </c>
      <c r="AJ213" s="180">
        <v>1268.9861904761904</v>
      </c>
      <c r="AK213" s="164">
        <v>433.76255238095234</v>
      </c>
      <c r="AL213" s="164">
        <v>31.147842857142855</v>
      </c>
      <c r="AM213" s="164">
        <v>15.573921428571428</v>
      </c>
      <c r="AN213" s="164">
        <v>2.1918852380952378</v>
      </c>
      <c r="AO213" s="164">
        <v>1568.9283809523806</v>
      </c>
      <c r="AP213" s="164">
        <v>138.43485714285711</v>
      </c>
      <c r="AQ213" s="180">
        <v>131167.02714285714</v>
      </c>
      <c r="AR213" s="180">
        <v>9805.8023809523784</v>
      </c>
      <c r="AS213" s="164">
        <v>43.491617619047616</v>
      </c>
      <c r="AT213" s="164">
        <v>3.2301466666666658</v>
      </c>
      <c r="AU213" s="164">
        <v>57.219740952380953</v>
      </c>
      <c r="AV213" s="164">
        <v>4.1530457142857147</v>
      </c>
      <c r="AW213" s="164">
        <v>114.78556904761903</v>
      </c>
      <c r="AX213" s="164">
        <v>8.5368161904761894</v>
      </c>
      <c r="AY213" s="164">
        <v>177.65806666666666</v>
      </c>
      <c r="AZ213" s="164">
        <v>11.305513333333334</v>
      </c>
      <c r="BA213" s="164">
        <v>25.72581095238095</v>
      </c>
      <c r="BB213" s="164">
        <v>1.6150733333333329</v>
      </c>
      <c r="BC213" s="164">
        <v>1.6266095714285713</v>
      </c>
      <c r="BD213" s="164">
        <v>0.26533347619047615</v>
      </c>
      <c r="BE213" s="164">
        <v>19.161691476190473</v>
      </c>
      <c r="BF213" s="164">
        <v>0.83060914285714271</v>
      </c>
      <c r="BG213" s="164">
        <v>358.77700476190472</v>
      </c>
      <c r="BH213" s="164">
        <v>14.997109523809522</v>
      </c>
      <c r="BI213" s="164">
        <v>43.260892857142849</v>
      </c>
      <c r="BJ213" s="164">
        <v>1.961160476190476</v>
      </c>
      <c r="BK213" s="164">
        <v>295.3276952380952</v>
      </c>
      <c r="BL213" s="164">
        <v>17.304357142857139</v>
      </c>
      <c r="BM213" s="164">
        <v>30.917118095238092</v>
      </c>
      <c r="BN213" s="164">
        <v>2.4226099999999997</v>
      </c>
      <c r="BO213" s="164">
        <v>1.8227256190476189</v>
      </c>
      <c r="BP213" s="164">
        <v>0.2307247619047619</v>
      </c>
      <c r="BQ213" s="164">
        <v>0.12920586666666664</v>
      </c>
      <c r="BR213" s="164">
        <v>8.0753666666666654E-2</v>
      </c>
      <c r="BS213" s="164">
        <v>0.10382614285714284</v>
      </c>
      <c r="BT213" s="164">
        <v>1.7304357142857142E-2</v>
      </c>
      <c r="BU213" s="164">
        <v>3.1724654761904758</v>
      </c>
      <c r="BV213" s="164">
        <v>0.28840595238095235</v>
      </c>
      <c r="BW213" s="164">
        <v>7.3831923809523803E-2</v>
      </c>
      <c r="BX213" s="164">
        <v>2.3072476190476188E-2</v>
      </c>
      <c r="BY213" s="164">
        <v>0.17881169047619044</v>
      </c>
      <c r="BZ213" s="164">
        <v>2.8840595238095238E-2</v>
      </c>
      <c r="CA213" s="164">
        <v>233.03200952380951</v>
      </c>
      <c r="CB213" s="164">
        <v>17.304357142857139</v>
      </c>
      <c r="CC213" s="164">
        <v>26.764072380952374</v>
      </c>
      <c r="CD213" s="164">
        <v>1.6150733333333329</v>
      </c>
      <c r="CE213" s="164">
        <v>65.525832380952366</v>
      </c>
      <c r="CF213" s="164">
        <v>3.6915961904761905</v>
      </c>
      <c r="CG213" s="164">
        <v>9.2982079047619042</v>
      </c>
      <c r="CH213" s="164">
        <v>0.41530457142857136</v>
      </c>
      <c r="CI213" s="164">
        <v>42.799443333333329</v>
      </c>
      <c r="CJ213" s="164">
        <v>1.3843485714285713</v>
      </c>
      <c r="CK213" s="164">
        <v>10.647947761904762</v>
      </c>
      <c r="CL213" s="164">
        <v>0.7037105238095237</v>
      </c>
      <c r="CM213" s="164">
        <v>3.3916539999999995</v>
      </c>
      <c r="CN213" s="164">
        <v>0.26533347619047615</v>
      </c>
      <c r="CO213" s="164">
        <v>11.19015095238095</v>
      </c>
      <c r="CP213" s="164">
        <v>1.1074788571428571</v>
      </c>
      <c r="CQ213" s="164">
        <v>1.6496820476190472</v>
      </c>
      <c r="CR213" s="164">
        <v>0.12689861904761904</v>
      </c>
      <c r="CS213" s="164">
        <v>9.275135428571426</v>
      </c>
      <c r="CT213" s="164">
        <v>0.62295685714285709</v>
      </c>
      <c r="CU213" s="164">
        <v>1.7188994761904759</v>
      </c>
      <c r="CV213" s="164">
        <v>0.11536238095238095</v>
      </c>
      <c r="CW213" s="164">
        <v>4.5914227619047621</v>
      </c>
      <c r="CX213" s="164">
        <v>0.24226099999999995</v>
      </c>
      <c r="CY213" s="164">
        <v>0.59296263809523797</v>
      </c>
      <c r="CZ213" s="164">
        <v>5.0759447619047611E-2</v>
      </c>
      <c r="DA213" s="164">
        <v>3.3109003333333331</v>
      </c>
      <c r="DB213" s="164">
        <v>0.27686971428571427</v>
      </c>
      <c r="DC213" s="164">
        <v>0.51566984285714279</v>
      </c>
      <c r="DD213" s="164">
        <v>6.229568571428571E-2</v>
      </c>
      <c r="DE213" s="164">
        <v>8.2138015238095221</v>
      </c>
      <c r="DF213" s="164">
        <v>0.91136280952380944</v>
      </c>
      <c r="DG213" s="164">
        <v>1.8227256190476189</v>
      </c>
      <c r="DH213" s="164">
        <v>0.17304357142857141</v>
      </c>
      <c r="DI213" s="164">
        <v>0.41876544285714284</v>
      </c>
      <c r="DJ213" s="164">
        <v>6.8063804761904739E-2</v>
      </c>
      <c r="DK213" s="164">
        <v>3.1840017142857141E-2</v>
      </c>
      <c r="DL213" s="164">
        <v>1.0613339047619045E-2</v>
      </c>
      <c r="DM213" s="164">
        <v>1.9957691904761903</v>
      </c>
      <c r="DN213" s="164">
        <v>0.14997109523809524</v>
      </c>
      <c r="DQ213" s="164">
        <v>2.0995953333333333</v>
      </c>
      <c r="DR213" s="164">
        <v>0.19611604761904763</v>
      </c>
      <c r="DS213" s="164">
        <v>0.7037105238095237</v>
      </c>
      <c r="DT213" s="164">
        <v>6.1142061904761895E-2</v>
      </c>
    </row>
    <row r="214" spans="1:124" x14ac:dyDescent="0.35">
      <c r="A214" s="173" t="s">
        <v>814</v>
      </c>
      <c r="C214" s="135">
        <v>3.1663000000000001</v>
      </c>
      <c r="D214" s="135">
        <v>12.2538</v>
      </c>
      <c r="E214" s="135">
        <v>0.62039999999999995</v>
      </c>
      <c r="F214" s="135">
        <v>8.1606000000000005</v>
      </c>
      <c r="G214" s="135">
        <v>1.1205000000000001</v>
      </c>
      <c r="H214" s="135">
        <v>4.4648000000000003</v>
      </c>
      <c r="I214" s="135">
        <v>51.037100000000002</v>
      </c>
      <c r="J214" s="135">
        <v>4.3029000000000002</v>
      </c>
      <c r="K214" s="135">
        <v>13.9808</v>
      </c>
      <c r="L214" s="135">
        <v>0.17080000000000001</v>
      </c>
      <c r="M214" s="135">
        <v>3.2199999999999999E-2</v>
      </c>
      <c r="N214" s="135">
        <v>2.5700000000000001E-2</v>
      </c>
      <c r="O214" s="135">
        <v>99.335999999999999</v>
      </c>
    </row>
    <row r="215" spans="1:124" x14ac:dyDescent="0.35">
      <c r="A215" s="173" t="s">
        <v>814</v>
      </c>
      <c r="C215" s="135">
        <v>3.1305000000000001</v>
      </c>
      <c r="D215" s="135">
        <v>12.3085</v>
      </c>
      <c r="E215" s="135">
        <v>0.58779999999999999</v>
      </c>
      <c r="F215" s="135">
        <v>8.0554000000000006</v>
      </c>
      <c r="G215" s="135">
        <v>1.1089</v>
      </c>
      <c r="H215" s="135">
        <v>4.4584000000000001</v>
      </c>
      <c r="I215" s="135">
        <v>50.2378</v>
      </c>
      <c r="J215" s="135">
        <v>4.1590999999999996</v>
      </c>
      <c r="K215" s="135">
        <v>13.6258</v>
      </c>
      <c r="L215" s="135">
        <v>0.2</v>
      </c>
      <c r="M215" s="135">
        <v>4.4999999999999998E-2</v>
      </c>
      <c r="N215" s="135">
        <v>2.24E-2</v>
      </c>
      <c r="O215" s="135">
        <v>97.939499999999995</v>
      </c>
    </row>
    <row r="216" spans="1:124" x14ac:dyDescent="0.35">
      <c r="A216" s="173" t="s">
        <v>814</v>
      </c>
      <c r="C216" s="135">
        <v>1.7706999999999999</v>
      </c>
      <c r="D216" s="135">
        <v>12.0466</v>
      </c>
      <c r="E216" s="135">
        <v>0.55620000000000003</v>
      </c>
      <c r="F216" s="135">
        <v>8.2445000000000004</v>
      </c>
      <c r="G216" s="135">
        <v>1.0713999999999999</v>
      </c>
      <c r="H216" s="135">
        <v>4.4977</v>
      </c>
      <c r="I216" s="135">
        <v>50.561</v>
      </c>
      <c r="J216" s="135">
        <v>4.4806999999999997</v>
      </c>
      <c r="K216" s="135">
        <v>14.0313</v>
      </c>
      <c r="L216" s="135">
        <v>0.18609999999999999</v>
      </c>
      <c r="M216" s="135">
        <v>3.2099999999999997E-2</v>
      </c>
      <c r="N216" s="135">
        <v>2.29E-2</v>
      </c>
      <c r="O216" s="135">
        <v>97.501000000000005</v>
      </c>
    </row>
    <row r="217" spans="1:124" x14ac:dyDescent="0.35">
      <c r="A217" s="173" t="s">
        <v>814</v>
      </c>
      <c r="C217" s="135">
        <v>3.1484000000000001</v>
      </c>
      <c r="D217" s="135">
        <v>12.28115</v>
      </c>
      <c r="E217" s="135">
        <v>0.60409999999999997</v>
      </c>
      <c r="F217" s="135">
        <v>8.1080000000000005</v>
      </c>
      <c r="G217" s="135">
        <v>1.1147</v>
      </c>
      <c r="H217" s="135">
        <v>4.4616000000000007</v>
      </c>
      <c r="I217" s="174">
        <v>50.637450000000001</v>
      </c>
      <c r="J217" s="135">
        <v>4.2309999999999999</v>
      </c>
      <c r="K217" s="135">
        <v>13.8033</v>
      </c>
      <c r="L217" s="135">
        <v>0.18540000000000001</v>
      </c>
      <c r="M217" s="135">
        <v>3.8599999999999995E-2</v>
      </c>
      <c r="N217" s="135">
        <v>2.4050000000000002E-2</v>
      </c>
      <c r="O217" s="135">
        <v>98.637749999999997</v>
      </c>
      <c r="U217" s="164" t="s">
        <v>811</v>
      </c>
      <c r="V217" s="164">
        <v>50</v>
      </c>
      <c r="W217" s="164" t="s">
        <v>453</v>
      </c>
      <c r="X217" s="164">
        <v>22.533999999999999</v>
      </c>
      <c r="Y217" s="164">
        <v>8.6292285714285715</v>
      </c>
      <c r="Z217" s="164">
        <v>0.37065142857142858</v>
      </c>
      <c r="AA217" s="164">
        <v>1.6910971428571431</v>
      </c>
      <c r="AB217" s="164">
        <v>0.56755999999999995</v>
      </c>
      <c r="AC217" s="164">
        <v>3.0926228571428571</v>
      </c>
      <c r="AD217" s="164">
        <v>0.18532571428571429</v>
      </c>
      <c r="AE217" s="164">
        <v>8536.5657142857144</v>
      </c>
      <c r="AF217" s="164">
        <v>301.15428571428578</v>
      </c>
      <c r="AG217" s="164">
        <v>28.725485714285718</v>
      </c>
      <c r="AH217" s="164">
        <v>1.7374285714285715</v>
      </c>
      <c r="AI217" s="164">
        <v>26756.400000000001</v>
      </c>
      <c r="AJ217" s="164">
        <v>1100.3714285714286</v>
      </c>
      <c r="AK217" s="164">
        <v>444.78171428571432</v>
      </c>
      <c r="AL217" s="164">
        <v>18.53257142857143</v>
      </c>
      <c r="AM217" s="164">
        <v>10.424571428571429</v>
      </c>
      <c r="AN217" s="164">
        <v>1.274114285714286</v>
      </c>
      <c r="AO217" s="164">
        <v>1528.937142857143</v>
      </c>
      <c r="AP217" s="164">
        <v>56.756</v>
      </c>
      <c r="AQ217" s="180">
        <v>132507.88571428572</v>
      </c>
      <c r="AR217" s="180">
        <v>5443.942857142858</v>
      </c>
      <c r="AS217" s="164">
        <v>44.130685714285718</v>
      </c>
      <c r="AT217" s="164">
        <v>2.4323999999999999</v>
      </c>
      <c r="AU217" s="164">
        <v>55.481885714285717</v>
      </c>
      <c r="AV217" s="164">
        <v>3.1273714285714291</v>
      </c>
      <c r="AW217" s="164">
        <v>130.88628571428572</v>
      </c>
      <c r="AX217" s="164">
        <v>5.7914285714285718</v>
      </c>
      <c r="AY217" s="164">
        <v>175.48028571428571</v>
      </c>
      <c r="AZ217" s="164">
        <v>7.297200000000001</v>
      </c>
      <c r="BA217" s="164">
        <v>25.123217142857147</v>
      </c>
      <c r="BB217" s="164">
        <v>1.1003714285714286</v>
      </c>
      <c r="BC217" s="164">
        <v>1.8185085714285716</v>
      </c>
      <c r="BD217" s="164">
        <v>0.30115428571428576</v>
      </c>
      <c r="BE217" s="164">
        <v>20.107839999999999</v>
      </c>
      <c r="BF217" s="164">
        <v>1.042457142857143</v>
      </c>
      <c r="BG217" s="164">
        <v>381.07600000000002</v>
      </c>
      <c r="BH217" s="164">
        <v>13.899428571428572</v>
      </c>
      <c r="BI217" s="164">
        <v>44.941485714285719</v>
      </c>
      <c r="BJ217" s="164">
        <v>1.8532571428571432</v>
      </c>
      <c r="BK217" s="164">
        <v>317.37028571428579</v>
      </c>
      <c r="BL217" s="164">
        <v>11.582857142857144</v>
      </c>
      <c r="BM217" s="164">
        <v>31.38954285714286</v>
      </c>
      <c r="BN217" s="164">
        <v>1.1582857142857144</v>
      </c>
      <c r="BO217" s="164">
        <v>1.5636857142857146</v>
      </c>
      <c r="BP217" s="164">
        <v>0.23165714285714289</v>
      </c>
      <c r="BQ217" s="164" t="e">
        <v>#VALUE!</v>
      </c>
      <c r="BR217" s="164" t="e">
        <v>#VALUE!</v>
      </c>
      <c r="BS217" s="164">
        <v>0.12856971428571429</v>
      </c>
      <c r="BT217" s="164">
        <v>2.664057142857143E-2</v>
      </c>
      <c r="BU217" s="164">
        <v>2.9072971428571428</v>
      </c>
      <c r="BV217" s="164">
        <v>0.32432000000000005</v>
      </c>
      <c r="BW217" s="164">
        <v>8.2238285714285722E-2</v>
      </c>
      <c r="BX217" s="164">
        <v>2.664057142857143E-2</v>
      </c>
      <c r="BY217" s="164">
        <v>0.18069257142857145</v>
      </c>
      <c r="BZ217" s="164">
        <v>2.2007428571428574E-2</v>
      </c>
      <c r="CA217" s="164">
        <v>236.17445714285716</v>
      </c>
      <c r="CB217" s="164">
        <v>10.077085714285714</v>
      </c>
      <c r="CC217" s="164">
        <v>28.030514285714286</v>
      </c>
      <c r="CD217" s="164">
        <v>1.1582857142857144</v>
      </c>
      <c r="CE217" s="164">
        <v>69.960457142857138</v>
      </c>
      <c r="CF217" s="164">
        <v>3.1273714285714291</v>
      </c>
      <c r="CG217" s="164">
        <v>9.602188571428572</v>
      </c>
      <c r="CH217" s="164">
        <v>0.40539999999999998</v>
      </c>
      <c r="CI217" s="164">
        <v>43.435714285714283</v>
      </c>
      <c r="CJ217" s="164">
        <v>2.0849142857142859</v>
      </c>
      <c r="CK217" s="164">
        <v>11.351200000000002</v>
      </c>
      <c r="CL217" s="164">
        <v>0.69497142857142857</v>
      </c>
      <c r="CM217" s="164">
        <v>3.4285257142857146</v>
      </c>
      <c r="CN217" s="164">
        <v>0.23165714285714289</v>
      </c>
      <c r="CO217" s="164">
        <v>10.656228571428572</v>
      </c>
      <c r="CP217" s="164">
        <v>0.60230857142857153</v>
      </c>
      <c r="CQ217" s="164">
        <v>1.7374285714285715</v>
      </c>
      <c r="CR217" s="164">
        <v>0.11582857142857145</v>
      </c>
      <c r="CS217" s="164">
        <v>9.7875142857142858</v>
      </c>
      <c r="CT217" s="164">
        <v>0.5907257142857143</v>
      </c>
      <c r="CU217" s="164">
        <v>1.7953428571428574</v>
      </c>
      <c r="CV217" s="164">
        <v>0.11119542857142858</v>
      </c>
      <c r="CW217" s="164">
        <v>4.3435714285714289</v>
      </c>
      <c r="CX217" s="164">
        <v>0.24324000000000001</v>
      </c>
      <c r="CY217" s="164">
        <v>0.60230857142857153</v>
      </c>
      <c r="CZ217" s="164">
        <v>5.6756000000000008E-2</v>
      </c>
      <c r="DA217" s="164">
        <v>4.1119142857142856</v>
      </c>
      <c r="DB217" s="164">
        <v>0.37065142857142858</v>
      </c>
      <c r="DC217" s="164">
        <v>0.51312057142857148</v>
      </c>
      <c r="DD217" s="164">
        <v>6.7180571428571437E-2</v>
      </c>
      <c r="DE217" s="164">
        <v>8.5018171428571421</v>
      </c>
      <c r="DF217" s="164">
        <v>0.62547428571428587</v>
      </c>
      <c r="DG217" s="164">
        <v>1.9575028571428572</v>
      </c>
      <c r="DH217" s="164">
        <v>0.12741142857142859</v>
      </c>
      <c r="DI217" s="164">
        <v>0.37875942857142858</v>
      </c>
      <c r="DJ217" s="164">
        <v>7.5288571428571441E-2</v>
      </c>
      <c r="DK217" s="164">
        <v>3.7065142857142859E-2</v>
      </c>
      <c r="DL217" s="164">
        <v>1.2741142857142857E-2</v>
      </c>
      <c r="DM217" s="164">
        <v>2.0270000000000001</v>
      </c>
      <c r="DN217" s="164">
        <v>0.12741142857142859</v>
      </c>
      <c r="DQ217" s="164">
        <v>2.3744857142857141</v>
      </c>
      <c r="DR217" s="164">
        <v>0.16216000000000003</v>
      </c>
      <c r="DS217" s="164">
        <v>0.71466228571428581</v>
      </c>
      <c r="DT217" s="164">
        <v>8.6871428571428572E-2</v>
      </c>
    </row>
    <row r="218" spans="1:124" x14ac:dyDescent="0.35">
      <c r="A218" s="173" t="s">
        <v>814</v>
      </c>
      <c r="C218" s="135">
        <v>3.012</v>
      </c>
      <c r="D218" s="135">
        <v>12.2583</v>
      </c>
      <c r="E218" s="135">
        <v>0.54120000000000001</v>
      </c>
      <c r="F218" s="135">
        <v>8.1280000000000001</v>
      </c>
      <c r="G218" s="135">
        <v>1.0266</v>
      </c>
      <c r="H218" s="135">
        <v>4.4530000000000003</v>
      </c>
      <c r="I218" s="174">
        <v>51.146099999999997</v>
      </c>
      <c r="J218" s="135">
        <v>4.2065999999999999</v>
      </c>
      <c r="K218" s="135">
        <v>14.222099999999999</v>
      </c>
      <c r="L218" s="135">
        <v>0.17949999999999999</v>
      </c>
      <c r="M218" s="135">
        <v>3.5400000000000001E-2</v>
      </c>
      <c r="N218" s="135">
        <v>2.3599999999999999E-2</v>
      </c>
      <c r="O218" s="135">
        <v>99.232299999999995</v>
      </c>
      <c r="U218" s="164" t="s">
        <v>811</v>
      </c>
      <c r="V218" s="164">
        <v>50</v>
      </c>
      <c r="W218" s="164" t="s">
        <v>453</v>
      </c>
      <c r="X218" s="164">
        <v>21.050999999999998</v>
      </c>
      <c r="Y218" s="164">
        <v>8.0815542857142866</v>
      </c>
      <c r="Z218" s="164">
        <v>0.44123428571428569</v>
      </c>
      <c r="AA218" s="164">
        <v>1.4630399999999999</v>
      </c>
      <c r="AB218" s="164">
        <v>0.51090285714285721</v>
      </c>
      <c r="AC218" s="164">
        <v>2.909824</v>
      </c>
      <c r="AD218" s="164">
        <v>0.11263085714285714</v>
      </c>
      <c r="AE218" s="164">
        <v>7942.2171428571428</v>
      </c>
      <c r="AF218" s="164">
        <v>232.22857142857146</v>
      </c>
      <c r="AG218" s="164">
        <v>27.739702857142856</v>
      </c>
      <c r="AH218" s="164">
        <v>0.9637485714285714</v>
      </c>
      <c r="AI218" s="164">
        <v>24906.514285714286</v>
      </c>
      <c r="AJ218" s="164">
        <v>882.46857142857141</v>
      </c>
      <c r="AK218" s="164">
        <v>408.7222857142857</v>
      </c>
      <c r="AL218" s="164">
        <v>10.914742857142858</v>
      </c>
      <c r="AM218" s="164">
        <v>15.094857142857144</v>
      </c>
      <c r="AN218" s="164">
        <v>3.0189714285714286</v>
      </c>
      <c r="AO218" s="164">
        <v>1437.4948571428572</v>
      </c>
      <c r="AP218" s="164">
        <v>58.057142857142864</v>
      </c>
      <c r="AQ218" s="180">
        <v>123313.37142857142</v>
      </c>
      <c r="AR218" s="180">
        <v>4180.1142857142859</v>
      </c>
      <c r="AS218" s="164">
        <v>40.64</v>
      </c>
      <c r="AT218" s="164">
        <v>1.3933714285714287</v>
      </c>
      <c r="AU218" s="164">
        <v>56.315428571428576</v>
      </c>
      <c r="AV218" s="164">
        <v>3.9478857142857144</v>
      </c>
      <c r="AW218" s="164">
        <v>114.48868571428571</v>
      </c>
      <c r="AX218" s="164">
        <v>3.7156571428571432</v>
      </c>
      <c r="AY218" s="164">
        <v>167.08845714285715</v>
      </c>
      <c r="AZ218" s="164">
        <v>6.6185142857142854</v>
      </c>
      <c r="BA218" s="164">
        <v>24.534948571428568</v>
      </c>
      <c r="BB218" s="164">
        <v>0.99858285714285722</v>
      </c>
      <c r="BC218" s="164">
        <v>1.7184914285714288</v>
      </c>
      <c r="BD218" s="164">
        <v>0.32512000000000002</v>
      </c>
      <c r="BE218" s="164">
        <v>17.417142857142856</v>
      </c>
      <c r="BF218" s="164">
        <v>0.75474285714285716</v>
      </c>
      <c r="BG218" s="164">
        <v>363.43771428571432</v>
      </c>
      <c r="BH218" s="164">
        <v>13.933714285714284</v>
      </c>
      <c r="BI218" s="164">
        <v>41.220571428571425</v>
      </c>
      <c r="BJ218" s="164">
        <v>1.7417142857142855</v>
      </c>
      <c r="BK218" s="164">
        <v>280.64822857142855</v>
      </c>
      <c r="BL218" s="164">
        <v>9.0569142857142868</v>
      </c>
      <c r="BM218" s="164">
        <v>28.05321142857143</v>
      </c>
      <c r="BN218" s="164">
        <v>1.0682514285714286</v>
      </c>
      <c r="BO218" s="164">
        <v>1.6139885714285713</v>
      </c>
      <c r="BP218" s="164">
        <v>0.23222857142857145</v>
      </c>
      <c r="BQ218" s="164" t="e">
        <v>#VALUE!</v>
      </c>
      <c r="BR218" s="164" t="e">
        <v>#VALUE!</v>
      </c>
      <c r="BS218" s="164">
        <v>0.16952685714285712</v>
      </c>
      <c r="BT218" s="164">
        <v>2.9028571428571431E-2</v>
      </c>
      <c r="BU218" s="164">
        <v>2.5893485714285713</v>
      </c>
      <c r="BV218" s="164">
        <v>0.18578285714285714</v>
      </c>
      <c r="BW218" s="164" t="e">
        <v>#VALUE!</v>
      </c>
      <c r="BX218" s="164" t="e">
        <v>#VALUE!</v>
      </c>
      <c r="BY218" s="164">
        <v>0.16139885714285715</v>
      </c>
      <c r="BZ218" s="164">
        <v>2.5545142857142857E-2</v>
      </c>
      <c r="CA218" s="164">
        <v>213.30194285714285</v>
      </c>
      <c r="CB218" s="164">
        <v>7.1990857142857152</v>
      </c>
      <c r="CC218" s="164">
        <v>25.312914285714285</v>
      </c>
      <c r="CD218" s="164">
        <v>0.85924571428571439</v>
      </c>
      <c r="CE218" s="164">
        <v>62.353371428571428</v>
      </c>
      <c r="CF218" s="164">
        <v>2.0900571428571433</v>
      </c>
      <c r="CG218" s="164">
        <v>8.6853485714285732</v>
      </c>
      <c r="CH218" s="164">
        <v>0.34834285714285718</v>
      </c>
      <c r="CI218" s="164">
        <v>40.523885714285719</v>
      </c>
      <c r="CJ218" s="164">
        <v>1.3933714285714287</v>
      </c>
      <c r="CK218" s="164">
        <v>10.252891428571427</v>
      </c>
      <c r="CL218" s="164">
        <v>0.4644571428571429</v>
      </c>
      <c r="CM218" s="164">
        <v>3.2395885714285715</v>
      </c>
      <c r="CN218" s="164">
        <v>0.18578285714285714</v>
      </c>
      <c r="CO218" s="164">
        <v>9.8929371428571429</v>
      </c>
      <c r="CP218" s="164">
        <v>0.65024000000000004</v>
      </c>
      <c r="CQ218" s="164">
        <v>1.4363337142857144</v>
      </c>
      <c r="CR218" s="164">
        <v>0.10334171428571429</v>
      </c>
      <c r="CS218" s="164">
        <v>8.8711314285714291</v>
      </c>
      <c r="CT218" s="164">
        <v>0.55734857142857142</v>
      </c>
      <c r="CU218" s="164">
        <v>1.6836571428571427</v>
      </c>
      <c r="CV218" s="164">
        <v>0.11611428571428573</v>
      </c>
      <c r="CW218" s="164">
        <v>4.4704000000000006</v>
      </c>
      <c r="CX218" s="164">
        <v>0.32512000000000002</v>
      </c>
      <c r="CY218" s="164">
        <v>0.56315428571428572</v>
      </c>
      <c r="CZ218" s="164">
        <v>5.3412571428571427E-2</v>
      </c>
      <c r="DA218" s="164">
        <v>3.6227657142857144</v>
      </c>
      <c r="DB218" s="164">
        <v>0.44123428571428569</v>
      </c>
      <c r="DC218" s="164">
        <v>0.46213485714285718</v>
      </c>
      <c r="DD218" s="164">
        <v>4.0640000000000003E-2</v>
      </c>
      <c r="DE218" s="164">
        <v>7.547428571428572</v>
      </c>
      <c r="DF218" s="164">
        <v>0.51090285714285721</v>
      </c>
      <c r="DG218" s="164">
        <v>1.8113828571428572</v>
      </c>
      <c r="DH218" s="164">
        <v>0.11611428571428573</v>
      </c>
      <c r="DI218" s="164">
        <v>0.35414857142857142</v>
      </c>
      <c r="DJ218" s="164">
        <v>6.2701714285714291E-2</v>
      </c>
      <c r="DK218" s="164">
        <v>3.8317714285714288E-2</v>
      </c>
      <c r="DL218" s="164">
        <v>1.2772571428571428E-2</v>
      </c>
      <c r="DM218" s="164">
        <v>1.8717622857142857</v>
      </c>
      <c r="DN218" s="164">
        <v>0.11495314285714286</v>
      </c>
      <c r="DQ218" s="164">
        <v>2.0203885714285716</v>
      </c>
      <c r="DR218" s="164">
        <v>0.16256000000000001</v>
      </c>
      <c r="DS218" s="164">
        <v>0.69436342857142852</v>
      </c>
      <c r="DT218" s="164">
        <v>6.3862857142857152E-2</v>
      </c>
    </row>
    <row r="219" spans="1:124" x14ac:dyDescent="0.35">
      <c r="A219" s="173" t="s">
        <v>814</v>
      </c>
      <c r="C219" s="135">
        <v>3.0952000000000002</v>
      </c>
      <c r="D219" s="135">
        <v>12.110900000000001</v>
      </c>
      <c r="E219" s="135">
        <v>0.6905</v>
      </c>
      <c r="F219" s="135">
        <v>8.2647999999999993</v>
      </c>
      <c r="G219" s="135">
        <v>1.0703</v>
      </c>
      <c r="H219" s="135">
        <v>4.5503999999999998</v>
      </c>
      <c r="I219" s="135">
        <v>50.74</v>
      </c>
      <c r="J219" s="135">
        <v>4.3445999999999998</v>
      </c>
      <c r="K219" s="135">
        <v>14.1646</v>
      </c>
      <c r="L219" s="135">
        <v>0.2397</v>
      </c>
      <c r="M219" s="135">
        <v>3.7900000000000003E-2</v>
      </c>
      <c r="N219" s="135">
        <v>2.6700000000000002E-2</v>
      </c>
      <c r="O219" s="135">
        <v>99.335599999999999</v>
      </c>
    </row>
    <row r="220" spans="1:124" x14ac:dyDescent="0.35">
      <c r="A220" s="173" t="s">
        <v>814</v>
      </c>
      <c r="C220" s="135">
        <v>3.0924</v>
      </c>
      <c r="D220" s="135">
        <v>12.2067</v>
      </c>
      <c r="E220" s="135">
        <v>0.60650000000000004</v>
      </c>
      <c r="F220" s="135">
        <v>8.0625</v>
      </c>
      <c r="G220" s="135">
        <v>1.0828</v>
      </c>
      <c r="H220" s="135">
        <v>4.5433000000000003</v>
      </c>
      <c r="I220" s="135">
        <v>50.741799999999998</v>
      </c>
      <c r="J220" s="135">
        <v>4.2742000000000004</v>
      </c>
      <c r="K220" s="135">
        <v>13.6302</v>
      </c>
      <c r="L220" s="135">
        <v>0.17230000000000001</v>
      </c>
      <c r="M220" s="135">
        <v>4.0800000000000003E-2</v>
      </c>
      <c r="N220" s="135">
        <v>2.52E-2</v>
      </c>
      <c r="O220" s="135">
        <v>98.4786</v>
      </c>
    </row>
    <row r="221" spans="1:124" x14ac:dyDescent="0.35">
      <c r="A221" s="173" t="s">
        <v>814</v>
      </c>
      <c r="C221" s="135">
        <v>3.0472000000000001</v>
      </c>
      <c r="D221" s="135">
        <v>11.957766666666666</v>
      </c>
      <c r="E221" s="135">
        <v>0.65616666666666668</v>
      </c>
      <c r="F221" s="135">
        <v>8.0505333333333322</v>
      </c>
      <c r="G221" s="135">
        <v>1.0440666666666667</v>
      </c>
      <c r="H221" s="135">
        <v>4.4576333333333329</v>
      </c>
      <c r="I221" s="174">
        <v>50.780033333333336</v>
      </c>
      <c r="J221" s="135">
        <v>4.6962333333333328</v>
      </c>
      <c r="K221" s="135">
        <v>14.028733333333333</v>
      </c>
      <c r="L221" s="135">
        <v>0.22530000000000003</v>
      </c>
      <c r="M221" s="135">
        <v>3.78E-2</v>
      </c>
      <c r="N221" s="135">
        <v>2.3800000000000002E-2</v>
      </c>
      <c r="O221" s="135">
        <v>99.005266666666671</v>
      </c>
      <c r="U221" s="164" t="s">
        <v>811</v>
      </c>
      <c r="V221" s="164">
        <v>50</v>
      </c>
      <c r="W221" s="164" t="s">
        <v>453</v>
      </c>
      <c r="X221" s="164">
        <v>21.311</v>
      </c>
      <c r="Y221" s="164">
        <v>8.7750813333333326</v>
      </c>
      <c r="Z221" s="164">
        <v>0.57503809523809513</v>
      </c>
      <c r="AA221" s="164">
        <v>1.6101066666666664</v>
      </c>
      <c r="AB221" s="164">
        <v>0.52903504761904752</v>
      </c>
      <c r="AC221" s="164">
        <v>2.7716836190476188</v>
      </c>
      <c r="AD221" s="164">
        <v>0.14950990476190473</v>
      </c>
      <c r="AE221" s="164">
        <v>8901.5897142857139</v>
      </c>
      <c r="AF221" s="164">
        <v>310.52057142857137</v>
      </c>
      <c r="AG221" s="164">
        <v>28.268872761904756</v>
      </c>
      <c r="AH221" s="164">
        <v>0.96606399999999981</v>
      </c>
      <c r="AI221" s="180">
        <v>26681.767619047616</v>
      </c>
      <c r="AJ221" s="180">
        <v>1150.0761904761903</v>
      </c>
      <c r="AK221" s="164">
        <v>465.78085714285703</v>
      </c>
      <c r="AL221" s="164">
        <v>25.301676190476186</v>
      </c>
      <c r="AM221" s="164">
        <v>18.861249523809519</v>
      </c>
      <c r="AN221" s="164">
        <v>3.1052057142857139</v>
      </c>
      <c r="AO221" s="164">
        <v>1607.8065142857142</v>
      </c>
      <c r="AP221" s="164">
        <v>92.006095238095227</v>
      </c>
      <c r="AQ221" s="180">
        <v>137204.0895238095</v>
      </c>
      <c r="AR221" s="180">
        <v>8050.5333333333319</v>
      </c>
      <c r="AS221" s="164">
        <v>46.693093333333323</v>
      </c>
      <c r="AT221" s="164">
        <v>2.9901980952380951</v>
      </c>
      <c r="AU221" s="164">
        <v>61.644083809523806</v>
      </c>
      <c r="AV221" s="164">
        <v>2.8751904761904759</v>
      </c>
      <c r="AW221" s="164">
        <v>136.85906666666665</v>
      </c>
      <c r="AX221" s="164">
        <v>9.5456323809523802</v>
      </c>
      <c r="AY221" s="164">
        <v>187.92244952380952</v>
      </c>
      <c r="AZ221" s="164">
        <v>10.580700952380951</v>
      </c>
      <c r="BA221" s="164">
        <v>27.141798095238091</v>
      </c>
      <c r="BB221" s="164">
        <v>1.2650838095238095</v>
      </c>
      <c r="BC221" s="164">
        <v>1.5065998095238093</v>
      </c>
      <c r="BD221" s="164">
        <v>0.25301676190476191</v>
      </c>
      <c r="BE221" s="164">
        <v>19.815812761904759</v>
      </c>
      <c r="BF221" s="164">
        <v>0.86255714285714269</v>
      </c>
      <c r="BG221" s="164">
        <v>348.47308571428567</v>
      </c>
      <c r="BH221" s="164">
        <v>17.251142857142852</v>
      </c>
      <c r="BI221" s="164">
        <v>46.003047619047614</v>
      </c>
      <c r="BJ221" s="164">
        <v>3.2202133333333327</v>
      </c>
      <c r="BK221" s="164">
        <v>325.47156190476187</v>
      </c>
      <c r="BL221" s="164">
        <v>20.701371428571427</v>
      </c>
      <c r="BM221" s="164">
        <v>32.892179047619045</v>
      </c>
      <c r="BN221" s="164">
        <v>2.1851447619047613</v>
      </c>
      <c r="BO221" s="164">
        <v>1.5871051428571425</v>
      </c>
      <c r="BP221" s="164">
        <v>0.23001523809523808</v>
      </c>
      <c r="BQ221" s="164">
        <v>0.10810716190476188</v>
      </c>
      <c r="BR221" s="164">
        <v>7.8205180952380951E-2</v>
      </c>
      <c r="BS221" s="164">
        <v>0.15871051428571428</v>
      </c>
      <c r="BT221" s="164">
        <v>2.875190476190476E-2</v>
      </c>
      <c r="BU221" s="164">
        <v>3.3467217142857142</v>
      </c>
      <c r="BV221" s="164">
        <v>0.33352209523809517</v>
      </c>
      <c r="BW221" s="164">
        <v>6.3254190476190478E-2</v>
      </c>
      <c r="BX221" s="164">
        <v>3.105205714285714E-2</v>
      </c>
      <c r="BY221" s="164">
        <v>0.21161401904761901</v>
      </c>
      <c r="BZ221" s="164">
        <v>2.9901980952380947E-2</v>
      </c>
      <c r="CA221" s="164">
        <v>227.14004761904761</v>
      </c>
      <c r="CB221" s="164">
        <v>11.040731428571426</v>
      </c>
      <c r="CC221" s="164">
        <v>27.831843809523804</v>
      </c>
      <c r="CD221" s="164">
        <v>1.7251142857142854</v>
      </c>
      <c r="CE221" s="164">
        <v>68.314525714285708</v>
      </c>
      <c r="CF221" s="164">
        <v>3.1052057142857139</v>
      </c>
      <c r="CG221" s="164">
        <v>9.3961224761904738</v>
      </c>
      <c r="CH221" s="164">
        <v>0.4370289523809523</v>
      </c>
      <c r="CI221" s="164">
        <v>42.092788571428564</v>
      </c>
      <c r="CJ221" s="164">
        <v>1.9551295238095234</v>
      </c>
      <c r="CK221" s="164">
        <v>11.167239809523808</v>
      </c>
      <c r="CL221" s="164">
        <v>0.73604876190476176</v>
      </c>
      <c r="CM221" s="164">
        <v>3.6802438095238093</v>
      </c>
      <c r="CN221" s="164">
        <v>0.34502285714285708</v>
      </c>
      <c r="CO221" s="164">
        <v>10.810716190476191</v>
      </c>
      <c r="CP221" s="164">
        <v>0.82805485714285698</v>
      </c>
      <c r="CQ221" s="164">
        <v>1.6285078857142854</v>
      </c>
      <c r="CR221" s="164">
        <v>0.10925723809523807</v>
      </c>
      <c r="CS221" s="164">
        <v>9.3731209523809511</v>
      </c>
      <c r="CT221" s="164">
        <v>0.46003047619047616</v>
      </c>
      <c r="CU221" s="164">
        <v>2.0011325714285713</v>
      </c>
      <c r="CV221" s="164">
        <v>0.11500761904761904</v>
      </c>
      <c r="CW221" s="164">
        <v>4.7728161904761901</v>
      </c>
      <c r="CX221" s="164">
        <v>0.33352209523809517</v>
      </c>
      <c r="CY221" s="164">
        <v>0.5715878666666665</v>
      </c>
      <c r="CZ221" s="164">
        <v>4.4852971428571427E-2</v>
      </c>
      <c r="DA221" s="164">
        <v>3.6572422857142852</v>
      </c>
      <c r="DB221" s="164">
        <v>0.33352209523809517</v>
      </c>
      <c r="DC221" s="164">
        <v>0.56008710476190471</v>
      </c>
      <c r="DD221" s="164">
        <v>5.5203657142857139E-2</v>
      </c>
      <c r="DE221" s="164">
        <v>8.085035619047618</v>
      </c>
      <c r="DF221" s="164">
        <v>0.70154647619047616</v>
      </c>
      <c r="DG221" s="164">
        <v>1.7481158095238092</v>
      </c>
      <c r="DH221" s="164">
        <v>0.13800914285714286</v>
      </c>
      <c r="DI221" s="164">
        <v>0.40482681904761897</v>
      </c>
      <c r="DJ221" s="164">
        <v>7.4754952380952366E-2</v>
      </c>
      <c r="DK221" s="164">
        <v>4.0252666666666659E-2</v>
      </c>
      <c r="DL221" s="164">
        <v>1.3800914285714285E-2</v>
      </c>
      <c r="DM221" s="164">
        <v>2.1736439999999995</v>
      </c>
      <c r="DN221" s="164">
        <v>0.19551295238095237</v>
      </c>
      <c r="DQ221" s="164">
        <v>2.1966455238095235</v>
      </c>
      <c r="DR221" s="164">
        <v>0.16101066666666664</v>
      </c>
      <c r="DS221" s="164">
        <v>0.79585272380952365</v>
      </c>
      <c r="DT221" s="164">
        <v>9.8906552380952362E-2</v>
      </c>
    </row>
    <row r="222" spans="1:124" x14ac:dyDescent="0.35">
      <c r="A222" s="173" t="s">
        <v>612</v>
      </c>
      <c r="C222" s="135">
        <v>2.5737000000000001</v>
      </c>
      <c r="D222" s="135">
        <v>12.2417</v>
      </c>
      <c r="E222" s="135">
        <v>0.55720000000000003</v>
      </c>
      <c r="F222" s="135">
        <v>8.3112999999999992</v>
      </c>
      <c r="G222" s="135">
        <v>1.0264</v>
      </c>
      <c r="H222" s="135">
        <v>4.5449000000000002</v>
      </c>
      <c r="I222" s="135">
        <v>50.710599999999999</v>
      </c>
      <c r="J222" s="135">
        <v>4.4034000000000004</v>
      </c>
      <c r="K222" s="135">
        <v>14.6455</v>
      </c>
      <c r="L222" s="135">
        <v>0.20150000000000001</v>
      </c>
      <c r="M222" s="135">
        <v>4.9099999999999998E-2</v>
      </c>
      <c r="N222" s="135">
        <v>2.41E-2</v>
      </c>
      <c r="O222" s="135">
        <v>99.289299999999997</v>
      </c>
    </row>
    <row r="223" spans="1:124" x14ac:dyDescent="0.35">
      <c r="A223" s="173" t="s">
        <v>612</v>
      </c>
      <c r="C223" s="135">
        <v>2.3902999999999999</v>
      </c>
      <c r="D223" s="135">
        <v>12.1058</v>
      </c>
      <c r="E223" s="135">
        <v>0.53469999999999995</v>
      </c>
      <c r="F223" s="135">
        <v>8.2963000000000005</v>
      </c>
      <c r="G223" s="135">
        <v>1.0468</v>
      </c>
      <c r="H223" s="135">
        <v>4.5488</v>
      </c>
      <c r="I223" s="135">
        <v>51.587000000000003</v>
      </c>
      <c r="J223" s="135">
        <v>4.4169</v>
      </c>
      <c r="K223" s="135">
        <v>13.864000000000001</v>
      </c>
      <c r="L223" s="135">
        <v>0.20930000000000001</v>
      </c>
      <c r="M223" s="135">
        <v>4.5400000000000003E-2</v>
      </c>
      <c r="N223" s="135">
        <v>2.23E-2</v>
      </c>
      <c r="O223" s="135">
        <v>99.067400000000006</v>
      </c>
    </row>
    <row r="224" spans="1:124" x14ac:dyDescent="0.35">
      <c r="A224" s="173" t="s">
        <v>612</v>
      </c>
      <c r="C224" s="135">
        <v>2.3757999999999999</v>
      </c>
      <c r="D224" s="135">
        <v>12.134</v>
      </c>
      <c r="E224" s="135">
        <v>0.50880000000000003</v>
      </c>
      <c r="F224" s="135">
        <v>8.3643000000000001</v>
      </c>
      <c r="G224" s="135">
        <v>1.0323</v>
      </c>
      <c r="H224" s="135">
        <v>4.5155000000000003</v>
      </c>
      <c r="I224" s="135">
        <v>50.986199999999997</v>
      </c>
      <c r="J224" s="135">
        <v>4.4074</v>
      </c>
      <c r="K224" s="135">
        <v>14.2669</v>
      </c>
      <c r="L224" s="135">
        <v>0.26369999999999999</v>
      </c>
      <c r="M224" s="135">
        <v>4.48E-2</v>
      </c>
      <c r="N224" s="135">
        <v>2.5399999999999999E-2</v>
      </c>
      <c r="O224" s="135">
        <v>98.925200000000004</v>
      </c>
    </row>
    <row r="225" spans="1:124" x14ac:dyDescent="0.35">
      <c r="A225" s="173" t="s">
        <v>612</v>
      </c>
      <c r="C225" s="135">
        <v>2.4466000000000001</v>
      </c>
      <c r="D225" s="135">
        <v>12.160499999999999</v>
      </c>
      <c r="E225" s="135">
        <v>0.53356666666666663</v>
      </c>
      <c r="F225" s="135">
        <v>8.3239666666666654</v>
      </c>
      <c r="G225" s="135">
        <v>1.0351666666666668</v>
      </c>
      <c r="H225" s="135">
        <v>4.5364000000000004</v>
      </c>
      <c r="I225" s="174">
        <v>51.094599999999993</v>
      </c>
      <c r="J225" s="135">
        <v>4.4092333333333329</v>
      </c>
      <c r="K225" s="135">
        <v>14.258800000000001</v>
      </c>
      <c r="L225" s="135">
        <v>0.22483333333333336</v>
      </c>
      <c r="M225" s="135">
        <v>4.6433333333333333E-2</v>
      </c>
      <c r="N225" s="135">
        <v>2.3933333333333334E-2</v>
      </c>
      <c r="O225" s="135">
        <v>99.093966666666674</v>
      </c>
      <c r="U225" s="164" t="s">
        <v>811</v>
      </c>
      <c r="V225" s="164">
        <v>50</v>
      </c>
      <c r="W225" s="164" t="s">
        <v>453</v>
      </c>
      <c r="X225" s="164">
        <v>20.5</v>
      </c>
      <c r="Y225" s="164">
        <v>6.9683492380952377</v>
      </c>
      <c r="Z225" s="164">
        <v>0.47565523809523808</v>
      </c>
      <c r="AA225" s="164">
        <v>1.5339881428571427</v>
      </c>
      <c r="AB225" s="164">
        <v>0.53511214285714281</v>
      </c>
      <c r="AC225" s="164">
        <v>2.2450927238095231</v>
      </c>
      <c r="AD225" s="164">
        <v>8.0861390476190467E-2</v>
      </c>
      <c r="AE225" s="164">
        <v>7693.7234761904756</v>
      </c>
      <c r="AF225" s="164">
        <v>404.30695238095228</v>
      </c>
      <c r="AG225" s="164">
        <v>30.239781761904759</v>
      </c>
      <c r="AH225" s="164">
        <v>1.0583329047619046</v>
      </c>
      <c r="AI225" s="164">
        <v>22332.013428571423</v>
      </c>
      <c r="AJ225" s="164">
        <v>713.48285714285703</v>
      </c>
      <c r="AK225" s="164">
        <v>416.19833333333327</v>
      </c>
      <c r="AL225" s="164">
        <v>19.02620952380952</v>
      </c>
      <c r="AM225" s="164">
        <v>42.571143809523797</v>
      </c>
      <c r="AN225" s="164">
        <v>5.5889490476190469</v>
      </c>
      <c r="AO225" s="164">
        <v>1604.1472904761904</v>
      </c>
      <c r="AP225" s="164">
        <v>82.050528571428558</v>
      </c>
      <c r="AQ225" s="180">
        <v>130924.10428571427</v>
      </c>
      <c r="AR225" s="180">
        <v>4518.7247619047612</v>
      </c>
      <c r="AS225" s="164">
        <v>46.138558095238089</v>
      </c>
      <c r="AT225" s="164">
        <v>2.2593623809523806</v>
      </c>
      <c r="AU225" s="164">
        <v>73.964389523809515</v>
      </c>
      <c r="AV225" s="164">
        <v>5.7078628571428567</v>
      </c>
      <c r="AW225" s="164">
        <v>119.38946476190475</v>
      </c>
      <c r="AX225" s="164">
        <v>5.5889490476190469</v>
      </c>
      <c r="AY225" s="164">
        <v>163.14974666666663</v>
      </c>
      <c r="AZ225" s="164">
        <v>9.2752771428571421</v>
      </c>
      <c r="BA225" s="164">
        <v>24.496244761904759</v>
      </c>
      <c r="BB225" s="164">
        <v>1.3080519047619048</v>
      </c>
      <c r="BC225" s="164">
        <v>1.6529019523809521</v>
      </c>
      <c r="BD225" s="164">
        <v>0.33295866666666663</v>
      </c>
      <c r="BE225" s="164">
        <v>15.958233238095234</v>
      </c>
      <c r="BF225" s="164">
        <v>0.74915699999999985</v>
      </c>
      <c r="BG225" s="164">
        <v>324.63469999999995</v>
      </c>
      <c r="BH225" s="164">
        <v>13.080519047619045</v>
      </c>
      <c r="BI225" s="164">
        <v>39.003729523809511</v>
      </c>
      <c r="BJ225" s="164">
        <v>1.7837071428571425</v>
      </c>
      <c r="BK225" s="164">
        <v>255.66469047619046</v>
      </c>
      <c r="BL225" s="164">
        <v>11.891380952380951</v>
      </c>
      <c r="BM225" s="164">
        <v>26.398865714285709</v>
      </c>
      <c r="BN225" s="164">
        <v>1.189138095238095</v>
      </c>
      <c r="BO225" s="164">
        <v>1.438857095238095</v>
      </c>
      <c r="BP225" s="164">
        <v>0.22593623809523805</v>
      </c>
      <c r="BQ225" s="164">
        <v>0.14269657142857142</v>
      </c>
      <c r="BR225" s="164">
        <v>8.9185357142857136E-2</v>
      </c>
      <c r="BS225" s="164">
        <v>0.13794001904761904</v>
      </c>
      <c r="BT225" s="164">
        <v>2.972845238095238E-2</v>
      </c>
      <c r="BU225" s="164">
        <v>2.9371710952380949</v>
      </c>
      <c r="BV225" s="164">
        <v>0.26161038095238093</v>
      </c>
      <c r="BW225" s="164">
        <v>6.064604285714284E-2</v>
      </c>
      <c r="BX225" s="164">
        <v>2.972845238095238E-2</v>
      </c>
      <c r="BY225" s="164">
        <v>0.15815536666666663</v>
      </c>
      <c r="BZ225" s="164">
        <v>1.9026209523809522E-2</v>
      </c>
      <c r="CA225" s="164">
        <v>193.59168190476188</v>
      </c>
      <c r="CB225" s="164">
        <v>9.7509323809523778</v>
      </c>
      <c r="CC225" s="164">
        <v>22.37957895238095</v>
      </c>
      <c r="CD225" s="164">
        <v>1.0464415238095237</v>
      </c>
      <c r="CE225" s="164">
        <v>54.343610952380949</v>
      </c>
      <c r="CF225" s="164">
        <v>2.4971899999999994</v>
      </c>
      <c r="CG225" s="164">
        <v>8.0504649047619026</v>
      </c>
      <c r="CH225" s="164">
        <v>0.48754661904761892</v>
      </c>
      <c r="CI225" s="164">
        <v>35.317401428571422</v>
      </c>
      <c r="CJ225" s="164">
        <v>1.4269657142857142</v>
      </c>
      <c r="CK225" s="164">
        <v>9.2277116190476178</v>
      </c>
      <c r="CL225" s="164">
        <v>0.49943799999999988</v>
      </c>
      <c r="CM225" s="164">
        <v>2.8420400476190477</v>
      </c>
      <c r="CN225" s="164">
        <v>0.21404485714285712</v>
      </c>
      <c r="CO225" s="164">
        <v>9.4536478571428546</v>
      </c>
      <c r="CP225" s="164">
        <v>0.6540259523809524</v>
      </c>
      <c r="CQ225" s="164">
        <v>1.3865350190476189</v>
      </c>
      <c r="CR225" s="164">
        <v>0.10702242857142856</v>
      </c>
      <c r="CS225" s="164">
        <v>8.1574873333333322</v>
      </c>
      <c r="CT225" s="164">
        <v>0.48754661904761892</v>
      </c>
      <c r="CU225" s="164">
        <v>1.5815536666666665</v>
      </c>
      <c r="CV225" s="164">
        <v>0.11891380952380952</v>
      </c>
      <c r="CW225" s="164">
        <v>4.3165712857142848</v>
      </c>
      <c r="CX225" s="164">
        <v>0.3805241904761904</v>
      </c>
      <c r="CY225" s="164">
        <v>0.49111403333333326</v>
      </c>
      <c r="CZ225" s="164">
        <v>4.7565523809523801E-2</v>
      </c>
      <c r="DA225" s="164">
        <v>2.8539314285714283</v>
      </c>
      <c r="DB225" s="164">
        <v>0.30917590476190471</v>
      </c>
      <c r="DC225" s="164">
        <v>0.4518724761904761</v>
      </c>
      <c r="DD225" s="164">
        <v>4.5187247619047612E-2</v>
      </c>
      <c r="DE225" s="164">
        <v>7.3488734285714266</v>
      </c>
      <c r="DF225" s="164">
        <v>0.57078628571428569</v>
      </c>
      <c r="DG225" s="164">
        <v>1.5494469380952378</v>
      </c>
      <c r="DH225" s="164">
        <v>0.10464415238095236</v>
      </c>
      <c r="DI225" s="164">
        <v>0.33533694285714277</v>
      </c>
      <c r="DJ225" s="164">
        <v>6.1835180952380941E-2</v>
      </c>
      <c r="DK225" s="164">
        <v>3.4485004761904761E-2</v>
      </c>
      <c r="DL225" s="164">
        <v>1.189138095238095E-2</v>
      </c>
      <c r="DM225" s="164">
        <v>1.8074899047619044</v>
      </c>
      <c r="DN225" s="164">
        <v>0.16647933333333331</v>
      </c>
      <c r="DQ225" s="164">
        <v>1.8372183571428566</v>
      </c>
      <c r="DR225" s="164">
        <v>0.10821156666666665</v>
      </c>
      <c r="DS225" s="164">
        <v>0.64808026190476187</v>
      </c>
      <c r="DT225" s="164">
        <v>5.4700352380952368E-2</v>
      </c>
    </row>
    <row r="226" spans="1:124" x14ac:dyDescent="0.35">
      <c r="A226" s="173" t="s">
        <v>612</v>
      </c>
      <c r="C226" s="135">
        <v>1.4279999999999999</v>
      </c>
      <c r="D226" s="135">
        <v>12.132099999999999</v>
      </c>
      <c r="E226" s="135">
        <v>0.62439999999999996</v>
      </c>
      <c r="F226" s="135">
        <v>8.2916000000000007</v>
      </c>
      <c r="G226" s="135">
        <v>0.98260000000000003</v>
      </c>
      <c r="H226" s="135">
        <v>4.5948000000000002</v>
      </c>
      <c r="I226" s="135">
        <v>52.2928</v>
      </c>
      <c r="J226" s="135">
        <v>4.3869999999999996</v>
      </c>
      <c r="K226" s="135">
        <v>14.530799999999999</v>
      </c>
      <c r="L226" s="135">
        <v>8.2400000000000001E-2</v>
      </c>
      <c r="M226" s="135">
        <v>4.2099999999999999E-2</v>
      </c>
      <c r="N226" s="135">
        <v>2.6200000000000001E-2</v>
      </c>
      <c r="O226" s="135">
        <v>99.414900000000003</v>
      </c>
    </row>
    <row r="227" spans="1:124" x14ac:dyDescent="0.35">
      <c r="A227" s="173" t="s">
        <v>612</v>
      </c>
      <c r="C227" s="135">
        <v>1.4117999999999999</v>
      </c>
      <c r="D227" s="135">
        <v>12.2117</v>
      </c>
      <c r="E227" s="135">
        <v>0.64790000000000003</v>
      </c>
      <c r="F227" s="135">
        <v>8.4837000000000007</v>
      </c>
      <c r="G227" s="135">
        <v>1.0229999999999999</v>
      </c>
      <c r="H227" s="135">
        <v>4.5639000000000003</v>
      </c>
      <c r="I227" s="135">
        <v>52.517099999999999</v>
      </c>
      <c r="J227" s="135">
        <v>4.4345999999999997</v>
      </c>
      <c r="K227" s="135">
        <v>14.8841</v>
      </c>
      <c r="L227" s="135">
        <v>0.22939999999999999</v>
      </c>
      <c r="M227" s="135">
        <v>3.6400000000000002E-2</v>
      </c>
      <c r="N227" s="135">
        <v>2.18E-2</v>
      </c>
      <c r="O227" s="135">
        <v>100.4653</v>
      </c>
    </row>
    <row r="228" spans="1:124" x14ac:dyDescent="0.35">
      <c r="A228" s="173" t="s">
        <v>612</v>
      </c>
      <c r="C228" s="135">
        <v>1.1857</v>
      </c>
      <c r="D228" s="135">
        <v>12.100099999999999</v>
      </c>
      <c r="E228" s="135">
        <v>0.52890000000000004</v>
      </c>
      <c r="F228" s="135">
        <v>8.3751999999999995</v>
      </c>
      <c r="G228" s="135">
        <v>1.0058</v>
      </c>
      <c r="H228" s="135">
        <v>4.6474000000000002</v>
      </c>
      <c r="I228" s="135">
        <v>51.8979</v>
      </c>
      <c r="J228" s="135">
        <v>4.5688000000000004</v>
      </c>
      <c r="K228" s="135">
        <v>14.480700000000001</v>
      </c>
      <c r="L228" s="135">
        <v>0.17979999999999999</v>
      </c>
      <c r="M228" s="135">
        <v>4.5699999999999998E-2</v>
      </c>
      <c r="N228" s="135">
        <v>2.29E-2</v>
      </c>
      <c r="O228" s="135">
        <v>99.039000000000001</v>
      </c>
    </row>
    <row r="229" spans="1:124" x14ac:dyDescent="0.35">
      <c r="A229" s="173" t="s">
        <v>612</v>
      </c>
      <c r="C229" s="135">
        <v>1.3418333333333334</v>
      </c>
      <c r="D229" s="135">
        <v>12.147966666666667</v>
      </c>
      <c r="E229" s="135">
        <v>0.60040000000000004</v>
      </c>
      <c r="F229" s="135">
        <v>8.3834999999999997</v>
      </c>
      <c r="G229" s="135">
        <v>1.0038</v>
      </c>
      <c r="H229" s="135">
        <v>4.6020333333333339</v>
      </c>
      <c r="I229" s="174">
        <v>52.235933333333328</v>
      </c>
      <c r="J229" s="135">
        <v>4.4634666666666662</v>
      </c>
      <c r="K229" s="135">
        <v>14.631866666666667</v>
      </c>
      <c r="L229" s="135">
        <v>0.16386666666666663</v>
      </c>
      <c r="M229" s="135">
        <v>4.1399999999999999E-2</v>
      </c>
      <c r="N229" s="135">
        <v>2.3633333333333336E-2</v>
      </c>
      <c r="O229" s="135">
        <v>99.639733333333325</v>
      </c>
      <c r="U229" s="164" t="s">
        <v>811</v>
      </c>
      <c r="V229" s="164">
        <v>50</v>
      </c>
      <c r="W229" s="164" t="s">
        <v>453</v>
      </c>
      <c r="X229" s="164">
        <v>20.788</v>
      </c>
      <c r="Y229" s="164">
        <v>4.0240799999999997</v>
      </c>
      <c r="Z229" s="164">
        <v>0.35929285714285714</v>
      </c>
      <c r="AA229" s="164">
        <v>0.98206714285714269</v>
      </c>
      <c r="AB229" s="164">
        <v>0.44312785714285713</v>
      </c>
      <c r="AC229" s="164">
        <v>1.760535</v>
      </c>
      <c r="AD229" s="164">
        <v>0.13174071428571429</v>
      </c>
      <c r="AE229" s="164">
        <v>7365.5035714285714</v>
      </c>
      <c r="AF229" s="164">
        <v>299.41071428571428</v>
      </c>
      <c r="AG229" s="164">
        <v>25.773274285714283</v>
      </c>
      <c r="AH229" s="164">
        <v>1.1617135714285713</v>
      </c>
      <c r="AI229" s="164">
        <v>23988.786428571428</v>
      </c>
      <c r="AJ229" s="164">
        <v>1173.69</v>
      </c>
      <c r="AK229" s="164">
        <v>398.8150714285714</v>
      </c>
      <c r="AL229" s="164">
        <v>20.359928571428568</v>
      </c>
      <c r="AM229" s="164">
        <v>8.6230285714285717</v>
      </c>
      <c r="AN229" s="164">
        <v>1.317407142857143</v>
      </c>
      <c r="AO229" s="164">
        <v>1401.2421428571429</v>
      </c>
      <c r="AP229" s="164">
        <v>76.649142857142849</v>
      </c>
      <c r="AQ229" s="180">
        <v>123357.21428571428</v>
      </c>
      <c r="AR229" s="180">
        <v>6706.8</v>
      </c>
      <c r="AS229" s="164">
        <v>39.402450000000002</v>
      </c>
      <c r="AT229" s="164">
        <v>2.395285714285714</v>
      </c>
      <c r="AU229" s="164">
        <v>41.797735714285714</v>
      </c>
      <c r="AV229" s="164">
        <v>3.9522214285714283</v>
      </c>
      <c r="AW229" s="164">
        <v>109.94361428571428</v>
      </c>
      <c r="AX229" s="164">
        <v>5.8684500000000002</v>
      </c>
      <c r="AY229" s="164">
        <v>158.68767857142856</v>
      </c>
      <c r="AZ229" s="164">
        <v>9.7009071428571421</v>
      </c>
      <c r="BA229" s="164">
        <v>24.048668571428568</v>
      </c>
      <c r="BB229" s="164">
        <v>1.1497371428571428</v>
      </c>
      <c r="BC229" s="164">
        <v>1.2814778571428571</v>
      </c>
      <c r="BD229" s="164">
        <v>0.25150499999999998</v>
      </c>
      <c r="BE229" s="164">
        <v>17.425703571428571</v>
      </c>
      <c r="BF229" s="164">
        <v>0.83834999999999993</v>
      </c>
      <c r="BG229" s="164">
        <v>385.64099999999996</v>
      </c>
      <c r="BH229" s="164">
        <v>14.371714285714285</v>
      </c>
      <c r="BI229" s="164">
        <v>40.001271428571428</v>
      </c>
      <c r="BJ229" s="164">
        <v>2.0359928571428569</v>
      </c>
      <c r="BK229" s="164">
        <v>265.87671428571429</v>
      </c>
      <c r="BL229" s="164">
        <v>13.174071428571429</v>
      </c>
      <c r="BM229" s="164">
        <v>25.629557142857141</v>
      </c>
      <c r="BN229" s="164">
        <v>1.317407142857143</v>
      </c>
      <c r="BO229" s="164">
        <v>1.3533364285714284</v>
      </c>
      <c r="BP229" s="164">
        <v>0.19162285714285715</v>
      </c>
      <c r="BQ229" s="164">
        <v>0.19162285714285715</v>
      </c>
      <c r="BR229" s="164">
        <v>0.100602</v>
      </c>
      <c r="BS229" s="164">
        <v>0.10419492857142856</v>
      </c>
      <c r="BT229" s="164">
        <v>2.5150499999999999E-2</v>
      </c>
      <c r="BU229" s="164">
        <v>2.5988850000000001</v>
      </c>
      <c r="BV229" s="164">
        <v>0.23952857142857145</v>
      </c>
      <c r="BW229" s="164">
        <v>7.5451499999999991E-2</v>
      </c>
      <c r="BX229" s="164">
        <v>3.2336357142857139E-2</v>
      </c>
      <c r="BY229" s="164">
        <v>0.16168178571428574</v>
      </c>
      <c r="BZ229" s="164">
        <v>1.4371714285714286E-2</v>
      </c>
      <c r="CA229" s="164">
        <v>210.78514285714286</v>
      </c>
      <c r="CB229" s="164">
        <v>11.976428571428571</v>
      </c>
      <c r="CC229" s="164">
        <v>24.791207142857139</v>
      </c>
      <c r="CD229" s="164">
        <v>1.5569357142857143</v>
      </c>
      <c r="CE229" s="164">
        <v>57.127564285714293</v>
      </c>
      <c r="CF229" s="164">
        <v>3.1138714285714286</v>
      </c>
      <c r="CG229" s="164">
        <v>7.9044428571428567</v>
      </c>
      <c r="CH229" s="164">
        <v>0.33533999999999997</v>
      </c>
      <c r="CI229" s="164">
        <v>37.845514285714287</v>
      </c>
      <c r="CJ229" s="164">
        <v>1.9162285714285716</v>
      </c>
      <c r="CK229" s="164">
        <v>10.036247142857144</v>
      </c>
      <c r="CL229" s="164">
        <v>0.85032642857142848</v>
      </c>
      <c r="CM229" s="164">
        <v>3.1498007142857141</v>
      </c>
      <c r="CN229" s="164">
        <v>0.20359928571428573</v>
      </c>
      <c r="CO229" s="164">
        <v>8.7547692857142856</v>
      </c>
      <c r="CP229" s="164">
        <v>0.6587035714285715</v>
      </c>
      <c r="CQ229" s="164">
        <v>1.4731007142857142</v>
      </c>
      <c r="CR229" s="164">
        <v>0.15569357142857143</v>
      </c>
      <c r="CS229" s="164">
        <v>8.3834999999999997</v>
      </c>
      <c r="CT229" s="164">
        <v>0.6826564285714285</v>
      </c>
      <c r="CU229" s="164">
        <v>1.4467525714285714</v>
      </c>
      <c r="CV229" s="164">
        <v>0.10659021428571429</v>
      </c>
      <c r="CW229" s="164">
        <v>3.7965278571428569</v>
      </c>
      <c r="CX229" s="164">
        <v>0.26348142857142859</v>
      </c>
      <c r="CY229" s="164">
        <v>0.53893928571428573</v>
      </c>
      <c r="CZ229" s="164">
        <v>5.0300999999999998E-2</v>
      </c>
      <c r="DA229" s="164">
        <v>3.4851407142857145</v>
      </c>
      <c r="DB229" s="164">
        <v>0.40719857142857147</v>
      </c>
      <c r="DC229" s="164">
        <v>0.38923392857142858</v>
      </c>
      <c r="DD229" s="164">
        <v>4.4312785714285707E-2</v>
      </c>
      <c r="DE229" s="164">
        <v>7.0541164285714286</v>
      </c>
      <c r="DF229" s="164">
        <v>0.53893928571428573</v>
      </c>
      <c r="DG229" s="164">
        <v>1.6647235714285713</v>
      </c>
      <c r="DH229" s="164">
        <v>0.13174071428571429</v>
      </c>
      <c r="DI229" s="164">
        <v>0.37486221428571426</v>
      </c>
      <c r="DJ229" s="164">
        <v>6.3475071428571422E-2</v>
      </c>
      <c r="DK229" s="164">
        <v>3.4731642857142864E-2</v>
      </c>
      <c r="DL229" s="164">
        <v>1.4371714285714286E-2</v>
      </c>
      <c r="DM229" s="164">
        <v>1.6168178571428571</v>
      </c>
      <c r="DN229" s="164">
        <v>0.13174071428571429</v>
      </c>
      <c r="DQ229" s="164">
        <v>1.8683228571428572</v>
      </c>
      <c r="DR229" s="164">
        <v>0.16766999999999999</v>
      </c>
      <c r="DS229" s="164">
        <v>0.62756485714285715</v>
      </c>
      <c r="DT229" s="164">
        <v>8.024207142857144E-2</v>
      </c>
    </row>
    <row r="230" spans="1:124" x14ac:dyDescent="0.35">
      <c r="A230" s="173" t="s">
        <v>612</v>
      </c>
      <c r="C230" s="135">
        <v>2.7706</v>
      </c>
      <c r="D230" s="135">
        <v>12.138</v>
      </c>
      <c r="E230" s="135">
        <v>0.61319999999999997</v>
      </c>
      <c r="F230" s="135">
        <v>8.2807999999999993</v>
      </c>
      <c r="G230" s="135">
        <v>0.97289999999999999</v>
      </c>
      <c r="H230" s="135">
        <v>4.4218999999999999</v>
      </c>
      <c r="I230" s="135">
        <v>51.311100000000003</v>
      </c>
      <c r="J230" s="135">
        <v>4.3108000000000004</v>
      </c>
      <c r="K230" s="135">
        <v>13.948600000000001</v>
      </c>
      <c r="L230" s="135">
        <v>0.26910000000000001</v>
      </c>
      <c r="M230" s="135">
        <v>4.0399999999999998E-2</v>
      </c>
      <c r="N230" s="135">
        <v>2.23E-2</v>
      </c>
      <c r="O230" s="135">
        <v>99.099699999999999</v>
      </c>
    </row>
    <row r="231" spans="1:124" x14ac:dyDescent="0.35">
      <c r="A231" s="173" t="s">
        <v>612</v>
      </c>
      <c r="C231" s="135">
        <v>2.6928000000000001</v>
      </c>
      <c r="D231" s="135">
        <v>12.2178</v>
      </c>
      <c r="E231" s="135">
        <v>0.59740000000000004</v>
      </c>
      <c r="F231" s="135">
        <v>8.3346999999999998</v>
      </c>
      <c r="G231" s="135">
        <v>1.0299</v>
      </c>
      <c r="H231" s="135">
        <v>4.4942000000000002</v>
      </c>
      <c r="I231" s="135">
        <v>50.799300000000002</v>
      </c>
      <c r="J231" s="135">
        <v>4.3701999999999996</v>
      </c>
      <c r="K231" s="135">
        <v>14.473699999999999</v>
      </c>
      <c r="L231" s="135">
        <v>0.19789999999999999</v>
      </c>
      <c r="M231" s="135">
        <v>3.95E-2</v>
      </c>
      <c r="N231" s="135">
        <v>2.1999999999999999E-2</v>
      </c>
      <c r="O231" s="135">
        <v>99.269400000000005</v>
      </c>
    </row>
    <row r="232" spans="1:124" x14ac:dyDescent="0.35">
      <c r="A232" s="173" t="s">
        <v>612</v>
      </c>
      <c r="C232" s="135">
        <v>2.7250999999999999</v>
      </c>
      <c r="D232" s="135">
        <v>12.327500000000001</v>
      </c>
      <c r="E232" s="135">
        <v>0.58079999999999998</v>
      </c>
      <c r="F232" s="135">
        <v>8.3283000000000005</v>
      </c>
      <c r="G232" s="135">
        <v>1.0099</v>
      </c>
      <c r="H232" s="135">
        <v>4.4923999999999999</v>
      </c>
      <c r="I232" s="135">
        <v>50.7485</v>
      </c>
      <c r="J232" s="135">
        <v>4.3384</v>
      </c>
      <c r="K232" s="135">
        <v>14.474</v>
      </c>
      <c r="L232" s="135">
        <v>0.21659999999999999</v>
      </c>
      <c r="M232" s="135">
        <v>4.1000000000000002E-2</v>
      </c>
      <c r="N232" s="135">
        <v>2.3900000000000001E-2</v>
      </c>
      <c r="O232" s="135">
        <v>99.306399999999996</v>
      </c>
    </row>
    <row r="233" spans="1:124" x14ac:dyDescent="0.35">
      <c r="A233" s="173" t="s">
        <v>612</v>
      </c>
      <c r="C233" s="135">
        <v>2.7294999999999998</v>
      </c>
      <c r="D233" s="135">
        <v>12.227766666666668</v>
      </c>
      <c r="E233" s="135">
        <v>0.59713333333333329</v>
      </c>
      <c r="F233" s="135">
        <v>8.3145999999999987</v>
      </c>
      <c r="G233" s="135">
        <v>1.0042333333333333</v>
      </c>
      <c r="H233" s="135">
        <v>4.4695</v>
      </c>
      <c r="I233" s="174">
        <v>50.952966666666669</v>
      </c>
      <c r="J233" s="135">
        <v>4.3398000000000003</v>
      </c>
      <c r="K233" s="135">
        <v>14.298766666666666</v>
      </c>
      <c r="L233" s="135">
        <v>0.22786666666666666</v>
      </c>
      <c r="M233" s="135">
        <v>4.0300000000000002E-2</v>
      </c>
      <c r="N233" s="135">
        <v>2.2733333333333331E-2</v>
      </c>
      <c r="O233" s="135">
        <v>99.225166666666667</v>
      </c>
      <c r="U233" s="164" t="s">
        <v>811</v>
      </c>
      <c r="V233" s="164">
        <v>50</v>
      </c>
      <c r="W233" s="164" t="s">
        <v>453</v>
      </c>
      <c r="X233" s="164">
        <v>20.481999999999999</v>
      </c>
      <c r="Y233" s="164">
        <v>7.7682119999999983</v>
      </c>
      <c r="Z233" s="164">
        <v>0.42760799999999993</v>
      </c>
      <c r="AA233" s="164">
        <v>1.6391639999999996</v>
      </c>
      <c r="AB233" s="164">
        <v>0.48699799999999988</v>
      </c>
      <c r="AC233" s="164">
        <v>2.8625979999999998</v>
      </c>
      <c r="AD233" s="164">
        <v>0.142536</v>
      </c>
      <c r="AE233" s="164">
        <v>8183.9419999999991</v>
      </c>
      <c r="AF233" s="164">
        <v>201.92599999999996</v>
      </c>
      <c r="AG233" s="164">
        <v>29.932559999999995</v>
      </c>
      <c r="AH233" s="164">
        <v>1.1877999999999997</v>
      </c>
      <c r="AI233" s="164">
        <v>27842.031999999996</v>
      </c>
      <c r="AJ233" s="164">
        <v>1021.5079999999999</v>
      </c>
      <c r="AK233" s="164">
        <v>458.49079999999998</v>
      </c>
      <c r="AL233" s="164">
        <v>15.441399999999998</v>
      </c>
      <c r="AM233" s="164">
        <v>9.1460599999999985</v>
      </c>
      <c r="AN233" s="164">
        <v>1.4253599999999997</v>
      </c>
      <c r="AO233" s="164">
        <v>1481.1865999999998</v>
      </c>
      <c r="AP233" s="164">
        <v>38.009599999999992</v>
      </c>
      <c r="AQ233" s="180">
        <v>129470.19999999997</v>
      </c>
      <c r="AR233" s="180">
        <v>4632.4199999999992</v>
      </c>
      <c r="AS233" s="164">
        <v>45.136399999999995</v>
      </c>
      <c r="AT233" s="164">
        <v>2.6131600000000001</v>
      </c>
      <c r="AU233" s="164">
        <v>51.075399999999995</v>
      </c>
      <c r="AV233" s="164">
        <v>3.325839999999999</v>
      </c>
      <c r="AW233" s="164">
        <v>137.30967999999996</v>
      </c>
      <c r="AX233" s="164">
        <v>7.6019199999999998</v>
      </c>
      <c r="AY233" s="164">
        <v>183.51509999999999</v>
      </c>
      <c r="AZ233" s="164">
        <v>10.333859999999996</v>
      </c>
      <c r="BA233" s="164">
        <v>24.943799999999996</v>
      </c>
      <c r="BB233" s="164">
        <v>1.3065800000000001</v>
      </c>
      <c r="BC233" s="164">
        <v>1.6629199999999995</v>
      </c>
      <c r="BD233" s="164">
        <v>0.28507199999999999</v>
      </c>
      <c r="BE233" s="164">
        <v>18.529679999999999</v>
      </c>
      <c r="BF233" s="164">
        <v>0.57014399999999998</v>
      </c>
      <c r="BG233" s="164">
        <v>386.03499999999997</v>
      </c>
      <c r="BH233" s="164">
        <v>13.065799999999998</v>
      </c>
      <c r="BI233" s="164">
        <v>45.849079999999994</v>
      </c>
      <c r="BJ233" s="164">
        <v>1.5441399999999998</v>
      </c>
      <c r="BK233" s="164">
        <v>306.21483999999998</v>
      </c>
      <c r="BL233" s="164">
        <v>11.402879999999998</v>
      </c>
      <c r="BM233" s="164">
        <v>28.875417999999996</v>
      </c>
      <c r="BN233" s="164">
        <v>0.85521599999999987</v>
      </c>
      <c r="BO233" s="164">
        <v>1.7816999999999996</v>
      </c>
      <c r="BP233" s="164">
        <v>0.23755999999999999</v>
      </c>
      <c r="BQ233" s="164">
        <v>0.26131599999999999</v>
      </c>
      <c r="BR233" s="164">
        <v>0.130658</v>
      </c>
      <c r="BS233" s="164">
        <v>0.15203839999999999</v>
      </c>
      <c r="BT233" s="164">
        <v>2.9694999999999999E-2</v>
      </c>
      <c r="BU233" s="164">
        <v>2.9694999999999996</v>
      </c>
      <c r="BV233" s="164">
        <v>0.20192599999999999</v>
      </c>
      <c r="BW233" s="164">
        <v>0.10333859999999997</v>
      </c>
      <c r="BX233" s="164">
        <v>3.4446199999999996E-2</v>
      </c>
      <c r="BY233" s="164">
        <v>0.17579439999999996</v>
      </c>
      <c r="BZ233" s="164">
        <v>2.2568199999999997E-2</v>
      </c>
      <c r="CA233" s="164">
        <v>219.86177999999995</v>
      </c>
      <c r="CB233" s="164">
        <v>9.0272799999999975</v>
      </c>
      <c r="CC233" s="164">
        <v>28.150859999999994</v>
      </c>
      <c r="CD233" s="164">
        <v>1.4253599999999997</v>
      </c>
      <c r="CE233" s="164">
        <v>65.566559999999996</v>
      </c>
      <c r="CF233" s="164">
        <v>3.2070599999999998</v>
      </c>
      <c r="CG233" s="164">
        <v>8.7897199999999991</v>
      </c>
      <c r="CH233" s="164">
        <v>0.35633999999999993</v>
      </c>
      <c r="CI233" s="164">
        <v>40.266419999999989</v>
      </c>
      <c r="CJ233" s="164">
        <v>1.4253599999999997</v>
      </c>
      <c r="CK233" s="164">
        <v>10.345737999999999</v>
      </c>
      <c r="CL233" s="164">
        <v>0.74831399999999981</v>
      </c>
      <c r="CM233" s="164">
        <v>3.3971079999999989</v>
      </c>
      <c r="CN233" s="164">
        <v>0.22568199999999997</v>
      </c>
      <c r="CO233" s="164">
        <v>9.965641999999999</v>
      </c>
      <c r="CP233" s="164">
        <v>0.54638799999999987</v>
      </c>
      <c r="CQ233" s="164">
        <v>1.6284737999999999</v>
      </c>
      <c r="CR233" s="164">
        <v>0.10452639999999998</v>
      </c>
      <c r="CS233" s="164">
        <v>10.191323999999998</v>
      </c>
      <c r="CT233" s="164">
        <v>0.76019199999999987</v>
      </c>
      <c r="CU233" s="164">
        <v>1.6985539999999995</v>
      </c>
      <c r="CV233" s="164">
        <v>0.142536</v>
      </c>
      <c r="CW233" s="164">
        <v>4.3235919999999997</v>
      </c>
      <c r="CX233" s="164">
        <v>0.30882799999999994</v>
      </c>
      <c r="CY233" s="164">
        <v>0.56658059999999988</v>
      </c>
      <c r="CZ233" s="164">
        <v>5.3450999999999992E-2</v>
      </c>
      <c r="DA233" s="164">
        <v>3.8365939999999994</v>
      </c>
      <c r="DB233" s="164">
        <v>0.30882799999999994</v>
      </c>
      <c r="DC233" s="164">
        <v>0.51431739999999992</v>
      </c>
      <c r="DD233" s="164">
        <v>5.582659999999999E-2</v>
      </c>
      <c r="DE233" s="164">
        <v>7.7444559999999987</v>
      </c>
      <c r="DF233" s="164">
        <v>0.57014399999999998</v>
      </c>
      <c r="DG233" s="164">
        <v>1.8767239999999998</v>
      </c>
      <c r="DH233" s="164">
        <v>0.130658</v>
      </c>
      <c r="DI233" s="164">
        <v>0.43354699999999996</v>
      </c>
      <c r="DJ233" s="164">
        <v>6.4141199999999995E-2</v>
      </c>
      <c r="DK233" s="164">
        <v>3.1476699999999996E-2</v>
      </c>
      <c r="DL233" s="164">
        <v>1.1284099999999998E-2</v>
      </c>
      <c r="DM233" s="164">
        <v>2.1309131999999997</v>
      </c>
      <c r="DN233" s="164">
        <v>0.100963</v>
      </c>
      <c r="DQ233" s="164">
        <v>2.1974299999999998</v>
      </c>
      <c r="DR233" s="164">
        <v>0.142536</v>
      </c>
      <c r="DS233" s="164">
        <v>0.74356279999999986</v>
      </c>
      <c r="DT233" s="164">
        <v>8.1958199999999995E-2</v>
      </c>
    </row>
    <row r="234" spans="1:124" x14ac:dyDescent="0.35">
      <c r="A234" s="173" t="s">
        <v>612</v>
      </c>
      <c r="C234" s="135">
        <v>2.754</v>
      </c>
      <c r="D234" s="135">
        <v>12.1241</v>
      </c>
      <c r="E234" s="135">
        <v>0.60070000000000001</v>
      </c>
      <c r="F234" s="135">
        <v>8.3070000000000004</v>
      </c>
      <c r="G234" s="135">
        <v>1.1123000000000001</v>
      </c>
      <c r="H234" s="135">
        <v>4.4961000000000002</v>
      </c>
      <c r="I234" s="135">
        <v>50.329099999999997</v>
      </c>
      <c r="J234" s="135">
        <v>4.3186</v>
      </c>
      <c r="K234" s="135">
        <v>14.4815</v>
      </c>
      <c r="L234" s="135">
        <v>0.20019999999999999</v>
      </c>
      <c r="M234" s="135">
        <v>4.3799999999999999E-2</v>
      </c>
      <c r="N234" s="135">
        <v>2.3699999999999999E-2</v>
      </c>
      <c r="O234" s="135">
        <v>98.7911</v>
      </c>
    </row>
    <row r="235" spans="1:124" x14ac:dyDescent="0.35">
      <c r="A235" s="173" t="s">
        <v>612</v>
      </c>
      <c r="C235" s="135">
        <v>2.698</v>
      </c>
      <c r="D235" s="135">
        <v>12.1929</v>
      </c>
      <c r="E235" s="135">
        <v>0.56369999999999998</v>
      </c>
      <c r="F235" s="135">
        <v>8.2820999999999998</v>
      </c>
      <c r="G235" s="135">
        <v>1.0094000000000001</v>
      </c>
      <c r="H235" s="135">
        <v>4.4485999999999999</v>
      </c>
      <c r="I235" s="135">
        <v>50.674300000000002</v>
      </c>
      <c r="J235" s="135">
        <v>4.2523</v>
      </c>
      <c r="K235" s="135">
        <v>14.1982</v>
      </c>
      <c r="L235" s="135">
        <v>0.15690000000000001</v>
      </c>
      <c r="M235" s="135">
        <v>3.6499999999999998E-2</v>
      </c>
      <c r="N235" s="135">
        <v>2.35E-2</v>
      </c>
      <c r="O235" s="135">
        <v>98.536500000000004</v>
      </c>
    </row>
    <row r="236" spans="1:124" x14ac:dyDescent="0.35">
      <c r="A236" s="173" t="s">
        <v>612</v>
      </c>
      <c r="C236" s="135">
        <v>2.8060999999999998</v>
      </c>
      <c r="D236" s="135">
        <v>12.145799999999999</v>
      </c>
      <c r="E236" s="135">
        <v>0.67610000000000003</v>
      </c>
      <c r="F236" s="135">
        <v>8.3594000000000008</v>
      </c>
      <c r="G236" s="135">
        <v>0.97189999999999999</v>
      </c>
      <c r="H236" s="135">
        <v>4.4355000000000002</v>
      </c>
      <c r="I236" s="135">
        <v>50.682499999999997</v>
      </c>
      <c r="J236" s="135">
        <v>4.4462000000000002</v>
      </c>
      <c r="K236" s="135">
        <v>14.573499999999999</v>
      </c>
      <c r="L236" s="135">
        <v>0.2034</v>
      </c>
      <c r="M236" s="135">
        <v>4.1000000000000002E-2</v>
      </c>
      <c r="N236" s="135">
        <v>2.29E-2</v>
      </c>
      <c r="O236" s="135">
        <v>99.3643</v>
      </c>
    </row>
    <row r="237" spans="1:124" x14ac:dyDescent="0.35">
      <c r="A237" s="173" t="s">
        <v>612</v>
      </c>
      <c r="C237" s="135">
        <v>2.7526999999999995</v>
      </c>
      <c r="D237" s="135">
        <v>12.154266666666667</v>
      </c>
      <c r="E237" s="135">
        <v>0.61350000000000005</v>
      </c>
      <c r="F237" s="135">
        <v>8.3161666666666676</v>
      </c>
      <c r="G237" s="135">
        <v>1.0312000000000001</v>
      </c>
      <c r="H237" s="135">
        <v>4.4600666666666671</v>
      </c>
      <c r="I237" s="174">
        <v>50.56196666666667</v>
      </c>
      <c r="J237" s="135">
        <v>4.3390333333333331</v>
      </c>
      <c r="K237" s="135">
        <v>14.417733333333333</v>
      </c>
      <c r="L237" s="135">
        <v>0.18683333333333332</v>
      </c>
      <c r="M237" s="135">
        <v>4.0433333333333328E-2</v>
      </c>
      <c r="N237" s="135">
        <v>2.3366666666666664E-2</v>
      </c>
      <c r="O237" s="135">
        <v>98.897300000000016</v>
      </c>
      <c r="U237" s="164" t="s">
        <v>811</v>
      </c>
      <c r="V237" s="164">
        <v>50</v>
      </c>
      <c r="W237" s="164" t="s">
        <v>453</v>
      </c>
      <c r="X237" s="164">
        <v>21.097999999999999</v>
      </c>
      <c r="Y237" s="164">
        <v>7.4489092857142865</v>
      </c>
      <c r="Z237" s="164">
        <v>0.46332928571428578</v>
      </c>
      <c r="AA237" s="164">
        <v>1.3662273809523811</v>
      </c>
      <c r="AB237" s="164">
        <v>0.47520952380952391</v>
      </c>
      <c r="AC237" s="164">
        <v>3.0769816666666672</v>
      </c>
      <c r="AD237" s="164">
        <v>0.13068261904761908</v>
      </c>
      <c r="AE237" s="164">
        <v>7722.1547619047624</v>
      </c>
      <c r="AF237" s="164">
        <v>237.60476190476194</v>
      </c>
      <c r="AG237" s="164">
        <v>27.039421904761912</v>
      </c>
      <c r="AH237" s="164">
        <v>1.1761435714285715</v>
      </c>
      <c r="AI237" s="180">
        <v>26968.140476190478</v>
      </c>
      <c r="AJ237" s="180">
        <v>1425.6285714285714</v>
      </c>
      <c r="AK237" s="164">
        <v>440.75683333333336</v>
      </c>
      <c r="AL237" s="164">
        <v>19.008380952380953</v>
      </c>
      <c r="AM237" s="164">
        <v>9.9794</v>
      </c>
      <c r="AN237" s="164">
        <v>1.9008380952380957</v>
      </c>
      <c r="AO237" s="164">
        <v>1430.3806666666669</v>
      </c>
      <c r="AP237" s="164">
        <v>51.085023809523818</v>
      </c>
      <c r="AQ237" s="180">
        <v>124267.29047619049</v>
      </c>
      <c r="AR237" s="180">
        <v>4870.8976190476196</v>
      </c>
      <c r="AS237" s="164">
        <v>42.412450000000007</v>
      </c>
      <c r="AT237" s="164">
        <v>1.9008380952380957</v>
      </c>
      <c r="AU237" s="164">
        <v>47.520952380952387</v>
      </c>
      <c r="AV237" s="164">
        <v>2.9700595238095242</v>
      </c>
      <c r="AW237" s="164">
        <v>139.71160000000003</v>
      </c>
      <c r="AX237" s="164">
        <v>7.8409571428571434</v>
      </c>
      <c r="AY237" s="164">
        <v>167.03614761904763</v>
      </c>
      <c r="AZ237" s="164">
        <v>9.622992857142858</v>
      </c>
      <c r="BA237" s="164">
        <v>26.20780523809524</v>
      </c>
      <c r="BB237" s="164">
        <v>1.0573411904761907</v>
      </c>
      <c r="BC237" s="164">
        <v>1.3424669047619049</v>
      </c>
      <c r="BD237" s="164">
        <v>0.26136523809523815</v>
      </c>
      <c r="BE237" s="164">
        <v>18.034201428571432</v>
      </c>
      <c r="BF237" s="164">
        <v>0.95041904761904783</v>
      </c>
      <c r="BG237" s="164">
        <v>415.80833333333339</v>
      </c>
      <c r="BH237" s="164">
        <v>15.444309523809526</v>
      </c>
      <c r="BI237" s="164">
        <v>43.481671428571431</v>
      </c>
      <c r="BJ237" s="164">
        <v>2.0196404761904763</v>
      </c>
      <c r="BK237" s="164">
        <v>292.25385714285721</v>
      </c>
      <c r="BL237" s="164">
        <v>14.256285714285715</v>
      </c>
      <c r="BM237" s="164">
        <v>27.098823095238096</v>
      </c>
      <c r="BN237" s="164">
        <v>0.83161666666666667</v>
      </c>
      <c r="BO237" s="164">
        <v>1.4612692857142859</v>
      </c>
      <c r="BP237" s="164">
        <v>0.22572452380952382</v>
      </c>
      <c r="BQ237" s="164">
        <v>0.21384428571428574</v>
      </c>
      <c r="BR237" s="164">
        <v>0.13068261904761908</v>
      </c>
      <c r="BS237" s="164">
        <v>0.17820357142857146</v>
      </c>
      <c r="BT237" s="164">
        <v>4.1580833333333338E-2</v>
      </c>
      <c r="BU237" s="164">
        <v>2.6730535714285719</v>
      </c>
      <c r="BV237" s="164">
        <v>0.26136523809523815</v>
      </c>
      <c r="BW237" s="164">
        <v>5.5837119047619052E-2</v>
      </c>
      <c r="BX237" s="164">
        <v>3.088861904761905E-2</v>
      </c>
      <c r="BY237" s="164">
        <v>0.17582752380952379</v>
      </c>
      <c r="BZ237" s="164">
        <v>2.6136523809523811E-2</v>
      </c>
      <c r="CA237" s="164">
        <v>215.03230952380954</v>
      </c>
      <c r="CB237" s="164">
        <v>8.6725738095238114</v>
      </c>
      <c r="CC237" s="164">
        <v>25.696955000000003</v>
      </c>
      <c r="CD237" s="164">
        <v>1.0454609523809526</v>
      </c>
      <c r="CE237" s="164">
        <v>63.084064285714298</v>
      </c>
      <c r="CF237" s="164">
        <v>2.9700595238095242</v>
      </c>
      <c r="CG237" s="164">
        <v>8.2686457142857162</v>
      </c>
      <c r="CH237" s="164">
        <v>0.34452690476190478</v>
      </c>
      <c r="CI237" s="164">
        <v>38.135564285714295</v>
      </c>
      <c r="CJ237" s="164">
        <v>1.4256285714285717</v>
      </c>
      <c r="CK237" s="164">
        <v>10.870417857142858</v>
      </c>
      <c r="CL237" s="164">
        <v>0.77221547619047626</v>
      </c>
      <c r="CM237" s="164">
        <v>3.2076642857142863</v>
      </c>
      <c r="CN237" s="164">
        <v>0.16632333333333335</v>
      </c>
      <c r="CO237" s="164">
        <v>9.9437592857142842</v>
      </c>
      <c r="CP237" s="164">
        <v>0.60589214285714288</v>
      </c>
      <c r="CQ237" s="164">
        <v>1.4030561190476194</v>
      </c>
      <c r="CR237" s="164">
        <v>8.0785619047619064E-2</v>
      </c>
      <c r="CS237" s="164">
        <v>8.945819285714288</v>
      </c>
      <c r="CT237" s="164">
        <v>0.57025142857142863</v>
      </c>
      <c r="CU237" s="164">
        <v>1.6798656666666667</v>
      </c>
      <c r="CV237" s="164">
        <v>0.10454609523809524</v>
      </c>
      <c r="CW237" s="164">
        <v>3.8610773809523815</v>
      </c>
      <c r="CX237" s="164">
        <v>0.23760476190476196</v>
      </c>
      <c r="CY237" s="164">
        <v>0.48114964285714296</v>
      </c>
      <c r="CZ237" s="164">
        <v>4.7520952380952386E-2</v>
      </c>
      <c r="DA237" s="164">
        <v>3.3502271428571433</v>
      </c>
      <c r="DB237" s="164">
        <v>0.27324547619047623</v>
      </c>
      <c r="DC237" s="164">
        <v>0.48946580952380953</v>
      </c>
      <c r="DD237" s="164">
        <v>5.7025142857142865E-2</v>
      </c>
      <c r="DE237" s="164">
        <v>7.5677116666666677</v>
      </c>
      <c r="DF237" s="164">
        <v>0.39204785714285723</v>
      </c>
      <c r="DG237" s="164">
        <v>1.7701554761904763</v>
      </c>
      <c r="DH237" s="164">
        <v>0.13068261904761908</v>
      </c>
      <c r="DI237" s="164">
        <v>0.31482630952380958</v>
      </c>
      <c r="DJ237" s="164">
        <v>4.9897000000000004E-2</v>
      </c>
      <c r="DK237" s="164">
        <v>3.3264666666666672E-2</v>
      </c>
      <c r="DL237" s="164">
        <v>1.1880238095238096E-2</v>
      </c>
      <c r="DM237" s="164">
        <v>2.0434009523809524</v>
      </c>
      <c r="DN237" s="164">
        <v>0.15444309523809527</v>
      </c>
      <c r="DQ237" s="164">
        <v>1.9958800000000001</v>
      </c>
      <c r="DR237" s="164">
        <v>0.11880238095238098</v>
      </c>
      <c r="DS237" s="164">
        <v>0.71637835714285725</v>
      </c>
      <c r="DT237" s="164">
        <v>7.009340476190476E-2</v>
      </c>
    </row>
    <row r="238" spans="1:124" x14ac:dyDescent="0.35">
      <c r="A238" s="173" t="s">
        <v>612</v>
      </c>
      <c r="C238" s="135">
        <v>2.3815</v>
      </c>
      <c r="D238" s="135">
        <v>11.914999999999999</v>
      </c>
      <c r="E238" s="135">
        <v>0.56510000000000005</v>
      </c>
      <c r="F238" s="135">
        <v>8.3777000000000008</v>
      </c>
      <c r="G238" s="135">
        <v>1.0016</v>
      </c>
      <c r="H238" s="135">
        <v>4.6239999999999997</v>
      </c>
      <c r="I238" s="135">
        <v>51.216999999999999</v>
      </c>
      <c r="J238" s="135">
        <v>4.4566999999999997</v>
      </c>
      <c r="K238" s="135">
        <v>14.5732</v>
      </c>
      <c r="L238" s="135">
        <v>0.18379999999999999</v>
      </c>
      <c r="M238" s="135">
        <v>4.2200000000000001E-2</v>
      </c>
      <c r="N238" s="135">
        <v>2.2499999999999999E-2</v>
      </c>
      <c r="O238" s="135">
        <v>99.360500000000002</v>
      </c>
    </row>
    <row r="239" spans="1:124" x14ac:dyDescent="0.35">
      <c r="A239" s="173" t="s">
        <v>612</v>
      </c>
      <c r="C239" s="135">
        <v>2.3508</v>
      </c>
      <c r="D239" s="135">
        <v>12.0649</v>
      </c>
      <c r="E239" s="135">
        <v>0.57140000000000002</v>
      </c>
      <c r="F239" s="135">
        <v>8.3019999999999996</v>
      </c>
      <c r="G239" s="135">
        <v>0.94810000000000005</v>
      </c>
      <c r="H239" s="135">
        <v>4.5385999999999997</v>
      </c>
      <c r="I239" s="135">
        <v>51.294600000000003</v>
      </c>
      <c r="J239" s="135">
        <v>4.3571</v>
      </c>
      <c r="K239" s="135">
        <v>14.0284</v>
      </c>
      <c r="L239" s="135">
        <v>0.23369999999999999</v>
      </c>
      <c r="M239" s="135">
        <v>4.8099999999999997E-2</v>
      </c>
      <c r="N239" s="135">
        <v>2.0799999999999999E-2</v>
      </c>
      <c r="O239" s="135">
        <v>98.758499999999998</v>
      </c>
    </row>
    <row r="240" spans="1:124" x14ac:dyDescent="0.35">
      <c r="A240" s="173" t="s">
        <v>612</v>
      </c>
      <c r="C240" s="135">
        <v>2.1400999999999999</v>
      </c>
      <c r="D240" s="135">
        <v>12.1226</v>
      </c>
      <c r="E240" s="135">
        <v>0.5827</v>
      </c>
      <c r="F240" s="135">
        <v>8.2455999999999996</v>
      </c>
      <c r="G240" s="135">
        <v>1.1056999999999999</v>
      </c>
      <c r="H240" s="135">
        <v>4.5209999999999999</v>
      </c>
      <c r="I240" s="135">
        <v>51.0306</v>
      </c>
      <c r="J240" s="135">
        <v>4.3977000000000004</v>
      </c>
      <c r="K240" s="135">
        <v>14.329000000000001</v>
      </c>
      <c r="L240" s="135">
        <v>0.25929999999999997</v>
      </c>
      <c r="M240" s="135">
        <v>4.7600000000000003E-2</v>
      </c>
      <c r="N240" s="135">
        <v>2.24E-2</v>
      </c>
      <c r="O240" s="135">
        <v>98.804299999999998</v>
      </c>
    </row>
    <row r="241" spans="1:124" x14ac:dyDescent="0.35">
      <c r="A241" s="173" t="s">
        <v>612</v>
      </c>
      <c r="C241" s="135">
        <v>2.2908000000000004</v>
      </c>
      <c r="D241" s="135">
        <v>12.034166666666666</v>
      </c>
      <c r="E241" s="135">
        <v>0.57306666666666672</v>
      </c>
      <c r="F241" s="135">
        <v>8.3084333333333333</v>
      </c>
      <c r="G241" s="135">
        <v>1.0184666666666666</v>
      </c>
      <c r="H241" s="135">
        <v>4.5611999999999995</v>
      </c>
      <c r="I241" s="174">
        <v>51.180733333333336</v>
      </c>
      <c r="J241" s="135">
        <v>4.4038333333333339</v>
      </c>
      <c r="K241" s="135">
        <v>14.3102</v>
      </c>
      <c r="L241" s="135">
        <v>0.22559999999999999</v>
      </c>
      <c r="M241" s="135">
        <v>4.5966666666666663E-2</v>
      </c>
      <c r="N241" s="135">
        <v>2.1899999999999999E-2</v>
      </c>
      <c r="O241" s="135">
        <v>98.974433333333323</v>
      </c>
      <c r="U241" s="164" t="s">
        <v>811</v>
      </c>
      <c r="V241" s="164">
        <v>50</v>
      </c>
      <c r="W241" s="164" t="s">
        <v>453</v>
      </c>
      <c r="X241" s="164">
        <v>20.81</v>
      </c>
      <c r="Y241" s="164">
        <v>7.9523576190476195</v>
      </c>
      <c r="Z241" s="164">
        <v>0.61719790476190484</v>
      </c>
      <c r="AA241" s="164">
        <v>1.8634629047619047</v>
      </c>
      <c r="AB241" s="164">
        <v>0.54598276190476192</v>
      </c>
      <c r="AC241" s="164">
        <v>2.1993609952380955</v>
      </c>
      <c r="AD241" s="164">
        <v>0.10919655238095237</v>
      </c>
      <c r="AE241" s="164">
        <v>8272.8257619047617</v>
      </c>
      <c r="AF241" s="164">
        <v>367.94490476190475</v>
      </c>
      <c r="AG241" s="164">
        <v>27.560260285714286</v>
      </c>
      <c r="AH241" s="164">
        <v>1.0919655238095238</v>
      </c>
      <c r="AI241" s="180">
        <v>23857.072857142859</v>
      </c>
      <c r="AJ241" s="180">
        <v>1186.9190476190477</v>
      </c>
      <c r="AK241" s="164">
        <v>423.73009999999999</v>
      </c>
      <c r="AL241" s="164">
        <v>22.551461904761904</v>
      </c>
      <c r="AM241" s="164">
        <v>12.937417619047618</v>
      </c>
      <c r="AN241" s="164">
        <v>1.3056109523809525</v>
      </c>
      <c r="AO241" s="164">
        <v>1487.2095666666667</v>
      </c>
      <c r="AP241" s="164">
        <v>91.39276666666666</v>
      </c>
      <c r="AQ241" s="180">
        <v>125813.41904761906</v>
      </c>
      <c r="AR241" s="180">
        <v>6290.6709523809523</v>
      </c>
      <c r="AS241" s="164">
        <v>41.067399047619048</v>
      </c>
      <c r="AT241" s="164">
        <v>2.2551461904761902</v>
      </c>
      <c r="AU241" s="164">
        <v>44.390772380952377</v>
      </c>
      <c r="AV241" s="164">
        <v>2.7299138095238096</v>
      </c>
      <c r="AW241" s="164">
        <v>133.05362523809524</v>
      </c>
      <c r="AX241" s="164">
        <v>10.326195714285713</v>
      </c>
      <c r="AY241" s="164">
        <v>166.16866666666667</v>
      </c>
      <c r="AZ241" s="164">
        <v>11.869190476190477</v>
      </c>
      <c r="BA241" s="164">
        <v>24.806608095238094</v>
      </c>
      <c r="BB241" s="164">
        <v>1.5429947619047619</v>
      </c>
      <c r="BC241" s="164">
        <v>1.7685093809523809</v>
      </c>
      <c r="BD241" s="164">
        <v>0.35607571428571427</v>
      </c>
      <c r="BE241" s="164">
        <v>17.079765095238095</v>
      </c>
      <c r="BF241" s="164">
        <v>0.75962819047619046</v>
      </c>
      <c r="BG241" s="164">
        <v>345.39344285714282</v>
      </c>
      <c r="BH241" s="164">
        <v>13.056109523809523</v>
      </c>
      <c r="BI241" s="164">
        <v>40.117863809523804</v>
      </c>
      <c r="BJ241" s="164">
        <v>2.2551461904761902</v>
      </c>
      <c r="BK241" s="164">
        <v>283.67365238095243</v>
      </c>
      <c r="BL241" s="164">
        <v>17.803785714285713</v>
      </c>
      <c r="BM241" s="164">
        <v>28.604749047619048</v>
      </c>
      <c r="BN241" s="164">
        <v>1.6616866666666665</v>
      </c>
      <c r="BO241" s="164">
        <v>1.5548639523809524</v>
      </c>
      <c r="BP241" s="164">
        <v>0.29672976190476191</v>
      </c>
      <c r="BQ241" s="164">
        <v>0.16260790952380955</v>
      </c>
      <c r="BR241" s="164">
        <v>0.11394422857142858</v>
      </c>
      <c r="BS241" s="164">
        <v>0.13768260952380953</v>
      </c>
      <c r="BT241" s="164">
        <v>2.9672976190476194E-2</v>
      </c>
      <c r="BU241" s="164">
        <v>2.955428428571429</v>
      </c>
      <c r="BV241" s="164">
        <v>0.27299138095238096</v>
      </c>
      <c r="BW241" s="164">
        <v>8.0710495238095245E-2</v>
      </c>
      <c r="BX241" s="164">
        <v>2.8486057142857145E-2</v>
      </c>
      <c r="BY241" s="164">
        <v>0.1922808857142857</v>
      </c>
      <c r="BZ241" s="164">
        <v>2.1364542857142857E-2</v>
      </c>
      <c r="CA241" s="164">
        <v>210.91551476190475</v>
      </c>
      <c r="CB241" s="164">
        <v>10.326195714285713</v>
      </c>
      <c r="CC241" s="164">
        <v>24.569224285714284</v>
      </c>
      <c r="CD241" s="164">
        <v>1.6616866666666665</v>
      </c>
      <c r="CE241" s="164">
        <v>61.126330952380947</v>
      </c>
      <c r="CF241" s="164">
        <v>3.7981409523809528</v>
      </c>
      <c r="CG241" s="164">
        <v>8.5576863333333328</v>
      </c>
      <c r="CH241" s="164">
        <v>0.4628984285714286</v>
      </c>
      <c r="CI241" s="164">
        <v>39.524404285714283</v>
      </c>
      <c r="CJ241" s="164">
        <v>1.6616866666666665</v>
      </c>
      <c r="CK241" s="164">
        <v>9.4478756190476201</v>
      </c>
      <c r="CL241" s="164">
        <v>0.66467466666666664</v>
      </c>
      <c r="CM241" s="164">
        <v>3.2046814285714289</v>
      </c>
      <c r="CN241" s="164">
        <v>0.29672976190476191</v>
      </c>
      <c r="CO241" s="164">
        <v>9.673390238095239</v>
      </c>
      <c r="CP241" s="164">
        <v>0.66467466666666664</v>
      </c>
      <c r="CQ241" s="164">
        <v>1.4836488095238096</v>
      </c>
      <c r="CR241" s="164">
        <v>0.11157039047619048</v>
      </c>
      <c r="CS241" s="164">
        <v>8.6407706666666666</v>
      </c>
      <c r="CT241" s="164">
        <v>0.64093628571428574</v>
      </c>
      <c r="CU241" s="164">
        <v>1.614209904761905</v>
      </c>
      <c r="CV241" s="164">
        <v>0.13056109523809525</v>
      </c>
      <c r="CW241" s="164">
        <v>4.3203853333333333</v>
      </c>
      <c r="CX241" s="164">
        <v>0.27299138095238096</v>
      </c>
      <c r="CY241" s="164">
        <v>0.58989876666666663</v>
      </c>
      <c r="CZ241" s="164">
        <v>5.3411357142857142E-2</v>
      </c>
      <c r="DA241" s="164">
        <v>3.4183268571428571</v>
      </c>
      <c r="DB241" s="164">
        <v>0.34420652380952377</v>
      </c>
      <c r="DC241" s="164">
        <v>0.47239378095238099</v>
      </c>
      <c r="DD241" s="164">
        <v>4.3916004761904756E-2</v>
      </c>
      <c r="DE241" s="164">
        <v>7.5844127142857136</v>
      </c>
      <c r="DF241" s="164">
        <v>0.52224438095238102</v>
      </c>
      <c r="DG241" s="164">
        <v>1.673555857142857</v>
      </c>
      <c r="DH241" s="164">
        <v>0.13056109523809525</v>
      </c>
      <c r="DI241" s="164">
        <v>0.31928122380952384</v>
      </c>
      <c r="DJ241" s="164">
        <v>6.5280547619047627E-2</v>
      </c>
      <c r="DK241" s="164">
        <v>3.1572046666666666E-2</v>
      </c>
      <c r="DL241" s="164">
        <v>1.1038347142857143E-2</v>
      </c>
      <c r="DM241" s="164">
        <v>1.9109396666666667</v>
      </c>
      <c r="DN241" s="164">
        <v>0.16616866666666666</v>
      </c>
      <c r="DQ241" s="164">
        <v>1.9346780476190475</v>
      </c>
      <c r="DR241" s="164">
        <v>0.14243028571428573</v>
      </c>
      <c r="DS241" s="164">
        <v>0.67417001904761908</v>
      </c>
      <c r="DT241" s="164">
        <v>7.5962819047619048E-2</v>
      </c>
    </row>
    <row r="242" spans="1:124" x14ac:dyDescent="0.35">
      <c r="A242" s="173" t="s">
        <v>612</v>
      </c>
      <c r="C242" s="135">
        <v>1.7145999999999999</v>
      </c>
      <c r="D242" s="135">
        <v>11.9488</v>
      </c>
      <c r="E242" s="135">
        <v>0.6139</v>
      </c>
      <c r="F242" s="135">
        <v>8.4771000000000001</v>
      </c>
      <c r="G242" s="135">
        <v>1.0264</v>
      </c>
      <c r="H242" s="135">
        <v>4.5061</v>
      </c>
      <c r="I242" s="174">
        <v>52.157200000000003</v>
      </c>
      <c r="J242" s="135">
        <v>4.4781000000000004</v>
      </c>
      <c r="K242" s="135">
        <v>14.3096</v>
      </c>
      <c r="L242" s="135">
        <v>0.21210000000000001</v>
      </c>
      <c r="M242" s="135">
        <v>4.4499999999999998E-2</v>
      </c>
      <c r="N242" s="135">
        <v>2.2800000000000001E-2</v>
      </c>
      <c r="O242" s="135">
        <v>99.511200000000002</v>
      </c>
      <c r="U242" s="164" t="s">
        <v>811</v>
      </c>
      <c r="V242" s="164">
        <v>50</v>
      </c>
      <c r="W242" s="164" t="s">
        <v>453</v>
      </c>
      <c r="X242" s="164">
        <v>12.298</v>
      </c>
      <c r="Y242" s="164">
        <v>8.3559985714285716</v>
      </c>
      <c r="Z242" s="164">
        <v>0.6055071428571428</v>
      </c>
      <c r="AA242" s="164">
        <v>1.7559707142857142</v>
      </c>
      <c r="AB242" s="164">
        <v>0.73871871428571434</v>
      </c>
      <c r="AC242" s="164">
        <v>2.6157908571428576</v>
      </c>
      <c r="AD242" s="164">
        <v>0.12110142857142858</v>
      </c>
      <c r="AE242" s="164">
        <v>8271.2275714285715</v>
      </c>
      <c r="AF242" s="164">
        <v>217.98257142857145</v>
      </c>
      <c r="AG242" s="164">
        <v>30.396458571428575</v>
      </c>
      <c r="AH242" s="164">
        <v>1.8165214285714284</v>
      </c>
      <c r="AI242" s="180">
        <v>28822.14</v>
      </c>
      <c r="AJ242" s="180">
        <v>1574.3185714285714</v>
      </c>
      <c r="AK242" s="164">
        <v>473.50658571428568</v>
      </c>
      <c r="AL242" s="164">
        <v>27.85332857142857</v>
      </c>
      <c r="AM242" s="164">
        <v>11.989041428571429</v>
      </c>
      <c r="AN242" s="164">
        <v>3.1486371428571429</v>
      </c>
      <c r="AO242" s="164">
        <v>1529.5110428571427</v>
      </c>
      <c r="AP242" s="164">
        <v>81.137957142857147</v>
      </c>
      <c r="AQ242" s="180">
        <v>134059.28142857141</v>
      </c>
      <c r="AR242" s="180">
        <v>7508.2885714285712</v>
      </c>
      <c r="AS242" s="164">
        <v>46.745151428571425</v>
      </c>
      <c r="AT242" s="164">
        <v>3.1486371428571429</v>
      </c>
      <c r="AU242" s="164">
        <v>52.679121428571428</v>
      </c>
      <c r="AV242" s="164">
        <v>4.7229557142857148</v>
      </c>
      <c r="AW242" s="164">
        <v>139.87215</v>
      </c>
      <c r="AX242" s="164">
        <v>7.3871871428571421</v>
      </c>
      <c r="AY242" s="164">
        <v>178.50350571428572</v>
      </c>
      <c r="AZ242" s="164">
        <v>10.17252</v>
      </c>
      <c r="BA242" s="164">
        <v>26.157908571428575</v>
      </c>
      <c r="BB242" s="164">
        <v>1.5743185714285715</v>
      </c>
      <c r="BC242" s="164">
        <v>1.5743185714285715</v>
      </c>
      <c r="BD242" s="164">
        <v>0.41174485714285719</v>
      </c>
      <c r="BE242" s="164">
        <v>19.097695285714284</v>
      </c>
      <c r="BF242" s="164">
        <v>0.79926942857142869</v>
      </c>
      <c r="BG242" s="164">
        <v>400.84572857142859</v>
      </c>
      <c r="BH242" s="164">
        <v>26.642314285714285</v>
      </c>
      <c r="BI242" s="164">
        <v>46.260745714285719</v>
      </c>
      <c r="BJ242" s="164">
        <v>1.8165214285714284</v>
      </c>
      <c r="BK242" s="164">
        <v>313.65269999999998</v>
      </c>
      <c r="BL242" s="164">
        <v>16.9542</v>
      </c>
      <c r="BM242" s="164">
        <v>30.759762857142857</v>
      </c>
      <c r="BN242" s="164">
        <v>1.5743185714285715</v>
      </c>
      <c r="BO242" s="164">
        <v>1.8407417142857143</v>
      </c>
      <c r="BP242" s="164">
        <v>0.37541442857142854</v>
      </c>
      <c r="BQ242" s="164">
        <v>0.23009271428571429</v>
      </c>
      <c r="BR242" s="164">
        <v>0.19376228571428572</v>
      </c>
      <c r="BS242" s="164">
        <v>0.12594548571428571</v>
      </c>
      <c r="BT242" s="164">
        <v>4.23855E-2</v>
      </c>
      <c r="BU242" s="164">
        <v>2.8822139999999998</v>
      </c>
      <c r="BV242" s="164">
        <v>0.26642314285714286</v>
      </c>
      <c r="BW242" s="164">
        <v>6.1761728571428566E-2</v>
      </c>
      <c r="BX242" s="164">
        <v>3.6330428571428576E-2</v>
      </c>
      <c r="BY242" s="164">
        <v>0.19618431428571428</v>
      </c>
      <c r="BZ242" s="164">
        <v>3.6330428571428576E-2</v>
      </c>
      <c r="CA242" s="164">
        <v>225.24865714285716</v>
      </c>
      <c r="CB242" s="164">
        <v>15.743185714285715</v>
      </c>
      <c r="CC242" s="164">
        <v>28.579937142857144</v>
      </c>
      <c r="CD242" s="164">
        <v>1.6954199999999999</v>
      </c>
      <c r="CE242" s="164">
        <v>67.332394285714287</v>
      </c>
      <c r="CF242" s="164">
        <v>3.5119414285714283</v>
      </c>
      <c r="CG242" s="164">
        <v>8.8525144285714283</v>
      </c>
      <c r="CH242" s="164">
        <v>0.48440571428571433</v>
      </c>
      <c r="CI242" s="164">
        <v>39.963471428571431</v>
      </c>
      <c r="CJ242" s="164">
        <v>2.0587242857142858</v>
      </c>
      <c r="CK242" s="164">
        <v>11.419864714285715</v>
      </c>
      <c r="CL242" s="164">
        <v>0.78715928571428573</v>
      </c>
      <c r="CM242" s="164">
        <v>3.342399428571428</v>
      </c>
      <c r="CN242" s="164">
        <v>0.26642314285714286</v>
      </c>
      <c r="CO242" s="164">
        <v>10.705366285714286</v>
      </c>
      <c r="CP242" s="164">
        <v>0.83559985714285701</v>
      </c>
      <c r="CQ242" s="164">
        <v>1.671199714285714</v>
      </c>
      <c r="CR242" s="164">
        <v>0.1453217142857143</v>
      </c>
      <c r="CS242" s="164">
        <v>10.087749000000001</v>
      </c>
      <c r="CT242" s="164">
        <v>0.65394771428571441</v>
      </c>
      <c r="CU242" s="164">
        <v>1.6857318857142856</v>
      </c>
      <c r="CV242" s="164">
        <v>0.11383534285714286</v>
      </c>
      <c r="CW242" s="164">
        <v>4.638184714285714</v>
      </c>
      <c r="CX242" s="164">
        <v>0.42385499999999998</v>
      </c>
      <c r="CY242" s="164">
        <v>0.5594886</v>
      </c>
      <c r="CZ242" s="164">
        <v>6.1761728571428566E-2</v>
      </c>
      <c r="DA242" s="164">
        <v>4.081118142857143</v>
      </c>
      <c r="DB242" s="164">
        <v>0.38752457142857144</v>
      </c>
      <c r="DC242" s="164">
        <v>0.54616744285714292</v>
      </c>
      <c r="DD242" s="164">
        <v>6.2972742857142855E-2</v>
      </c>
      <c r="DE242" s="164">
        <v>8.004804428571429</v>
      </c>
      <c r="DF242" s="164">
        <v>0.71449842857142853</v>
      </c>
      <c r="DG242" s="164">
        <v>1.8286315714285715</v>
      </c>
      <c r="DH242" s="164">
        <v>0.13321157142857143</v>
      </c>
      <c r="DI242" s="164">
        <v>0.44323122857142855</v>
      </c>
      <c r="DJ242" s="164">
        <v>0.1017252</v>
      </c>
      <c r="DK242" s="164">
        <v>4.6018542857142859E-2</v>
      </c>
      <c r="DL242" s="164">
        <v>2.0587242857142859E-2</v>
      </c>
      <c r="DM242" s="164">
        <v>1.9981735714285713</v>
      </c>
      <c r="DN242" s="164">
        <v>0.1453217142857143</v>
      </c>
      <c r="DQ242" s="164">
        <v>2.1071648571428572</v>
      </c>
      <c r="DR242" s="164">
        <v>0.2058724285714286</v>
      </c>
      <c r="DS242" s="164">
        <v>0.7484068285714286</v>
      </c>
      <c r="DT242" s="164">
        <v>9.8092157142857142E-2</v>
      </c>
    </row>
    <row r="243" spans="1:124" x14ac:dyDescent="0.35">
      <c r="A243" s="173" t="s">
        <v>607</v>
      </c>
      <c r="C243" s="135">
        <v>2.9211</v>
      </c>
      <c r="D243" s="135">
        <v>12.31</v>
      </c>
      <c r="E243" s="135">
        <v>0.58779999999999999</v>
      </c>
      <c r="F243" s="135">
        <v>8.2935999999999996</v>
      </c>
      <c r="G243" s="135">
        <v>0.94730000000000003</v>
      </c>
      <c r="H243" s="135">
        <v>4.3894000000000002</v>
      </c>
      <c r="I243" s="135">
        <v>50.577100000000002</v>
      </c>
      <c r="J243" s="135">
        <v>4.4505999999999997</v>
      </c>
      <c r="K243" s="135">
        <v>14.183299999999999</v>
      </c>
      <c r="L243" s="135">
        <v>0.2228</v>
      </c>
      <c r="M243" s="135">
        <v>4.5900000000000003E-2</v>
      </c>
      <c r="N243" s="135">
        <v>2.4199999999999999E-2</v>
      </c>
      <c r="O243" s="135">
        <v>98.953100000000006</v>
      </c>
    </row>
    <row r="244" spans="1:124" x14ac:dyDescent="0.35">
      <c r="A244" s="173" t="s">
        <v>607</v>
      </c>
      <c r="C244" s="135">
        <v>2.8123</v>
      </c>
      <c r="D244" s="135">
        <v>12.3628</v>
      </c>
      <c r="E244" s="135">
        <v>0.4874</v>
      </c>
      <c r="F244" s="135">
        <v>8.2833000000000006</v>
      </c>
      <c r="G244" s="135">
        <v>0.95409999999999995</v>
      </c>
      <c r="H244" s="135">
        <v>4.3594999999999997</v>
      </c>
      <c r="I244" s="135">
        <v>51.1813</v>
      </c>
      <c r="J244" s="135">
        <v>4.5762</v>
      </c>
      <c r="K244" s="135">
        <v>13.6922</v>
      </c>
      <c r="L244" s="135">
        <v>0.18329999999999999</v>
      </c>
      <c r="M244" s="135">
        <v>4.6800000000000001E-2</v>
      </c>
      <c r="N244" s="135">
        <v>2.06E-2</v>
      </c>
      <c r="O244" s="135">
        <v>98.959900000000005</v>
      </c>
    </row>
    <row r="245" spans="1:124" x14ac:dyDescent="0.35">
      <c r="A245" s="173" t="s">
        <v>607</v>
      </c>
      <c r="C245" s="135">
        <v>3.1278999999999999</v>
      </c>
      <c r="D245" s="135">
        <v>12.4068</v>
      </c>
      <c r="E245" s="135">
        <v>0.52580000000000005</v>
      </c>
      <c r="F245" s="135">
        <v>8.4071999999999996</v>
      </c>
      <c r="G245" s="135">
        <v>0.90349999999999997</v>
      </c>
      <c r="H245" s="135">
        <v>4.4259000000000004</v>
      </c>
      <c r="I245" s="135">
        <v>51.285400000000003</v>
      </c>
      <c r="J245" s="135">
        <v>4.4875999999999996</v>
      </c>
      <c r="K245" s="135">
        <v>13.736000000000001</v>
      </c>
      <c r="L245" s="135">
        <v>0.19850000000000001</v>
      </c>
      <c r="M245" s="135">
        <v>4.2500000000000003E-2</v>
      </c>
      <c r="N245" s="135">
        <v>1.83E-2</v>
      </c>
      <c r="O245" s="135">
        <v>99.565399999999997</v>
      </c>
    </row>
    <row r="246" spans="1:124" x14ac:dyDescent="0.35">
      <c r="A246" s="173" t="s">
        <v>607</v>
      </c>
      <c r="C246" s="135">
        <v>2.9537666666666667</v>
      </c>
      <c r="D246" s="135">
        <v>12.359866666666667</v>
      </c>
      <c r="E246" s="135">
        <v>0.53366666666666662</v>
      </c>
      <c r="F246" s="135">
        <v>8.3280333333333338</v>
      </c>
      <c r="G246" s="135">
        <v>0.93496666666666661</v>
      </c>
      <c r="H246" s="135">
        <v>4.3915999999999995</v>
      </c>
      <c r="I246" s="174">
        <v>51.014600000000002</v>
      </c>
      <c r="J246" s="135">
        <v>4.5047999999999995</v>
      </c>
      <c r="K246" s="135">
        <v>13.8705</v>
      </c>
      <c r="L246" s="135">
        <v>0.20153333333333334</v>
      </c>
      <c r="M246" s="135">
        <v>4.5066666666666672E-2</v>
      </c>
      <c r="N246" s="135">
        <v>2.1033333333333334E-2</v>
      </c>
      <c r="O246" s="135">
        <v>99.159466666666674</v>
      </c>
      <c r="U246" s="164" t="s">
        <v>811</v>
      </c>
      <c r="V246" s="164">
        <v>50</v>
      </c>
      <c r="W246" s="164" t="s">
        <v>453</v>
      </c>
      <c r="X246" s="164">
        <v>13.987</v>
      </c>
      <c r="Y246" s="164">
        <v>6.7338098095238106</v>
      </c>
      <c r="Z246" s="164">
        <v>0.6424482857142858</v>
      </c>
      <c r="AA246" s="164">
        <v>1.8202701428571431</v>
      </c>
      <c r="AB246" s="164">
        <v>0.61865390476190485</v>
      </c>
      <c r="AC246" s="164">
        <v>2.7125594285714283</v>
      </c>
      <c r="AD246" s="164">
        <v>0.29742976190476189</v>
      </c>
      <c r="AE246" s="164">
        <v>7697.4822380952392</v>
      </c>
      <c r="AF246" s="164">
        <v>297.4297619047619</v>
      </c>
      <c r="AG246" s="164">
        <v>29.02914476190476</v>
      </c>
      <c r="AH246" s="164">
        <v>2.0225223809523811</v>
      </c>
      <c r="AI246" s="180">
        <v>25222.04380952381</v>
      </c>
      <c r="AJ246" s="180">
        <v>1903.5504761904765</v>
      </c>
      <c r="AK246" s="164">
        <v>409.26335238095243</v>
      </c>
      <c r="AL246" s="164">
        <v>30.932695238095242</v>
      </c>
      <c r="AM246" s="164">
        <v>9.0418647619047618</v>
      </c>
      <c r="AN246" s="164">
        <v>1.4276628571428573</v>
      </c>
      <c r="AO246" s="164">
        <v>1475.2516190476192</v>
      </c>
      <c r="AP246" s="164">
        <v>166.56066666666669</v>
      </c>
      <c r="AQ246" s="180">
        <v>128489.65714285716</v>
      </c>
      <c r="AR246" s="180">
        <v>13086.909523809523</v>
      </c>
      <c r="AS246" s="164">
        <v>43.90063285714286</v>
      </c>
      <c r="AT246" s="164">
        <v>4.4019604761904763</v>
      </c>
      <c r="AU246" s="164">
        <v>46.993902380952385</v>
      </c>
      <c r="AV246" s="164">
        <v>3.6881290476190483</v>
      </c>
      <c r="AW246" s="164">
        <v>89.942759999999993</v>
      </c>
      <c r="AX246" s="164">
        <v>7.6142019047619058</v>
      </c>
      <c r="AY246" s="164">
        <v>167.03655428571429</v>
      </c>
      <c r="AZ246" s="164">
        <v>11.183359047619049</v>
      </c>
      <c r="BA246" s="164">
        <v>23.913352857142858</v>
      </c>
      <c r="BB246" s="164">
        <v>1.546634761904762</v>
      </c>
      <c r="BC246" s="164">
        <v>1.4990460000000001</v>
      </c>
      <c r="BD246" s="164">
        <v>0.35691571428571434</v>
      </c>
      <c r="BE246" s="164">
        <v>17.13195428571429</v>
      </c>
      <c r="BF246" s="164">
        <v>1.4276628571428573</v>
      </c>
      <c r="BG246" s="164">
        <v>361.67459047619053</v>
      </c>
      <c r="BH246" s="164">
        <v>28.553257142857142</v>
      </c>
      <c r="BI246" s="164">
        <v>40.331475714285716</v>
      </c>
      <c r="BJ246" s="164">
        <v>2.8553257142857147</v>
      </c>
      <c r="BK246" s="164">
        <v>273.63538095238096</v>
      </c>
      <c r="BL246" s="164">
        <v>17.845785714285714</v>
      </c>
      <c r="BM246" s="164">
        <v>27.601481904761904</v>
      </c>
      <c r="BN246" s="164">
        <v>2.1414942857142862</v>
      </c>
      <c r="BO246" s="164">
        <v>1.4871488095238097</v>
      </c>
      <c r="BP246" s="164">
        <v>0.26173819047619051</v>
      </c>
      <c r="BQ246" s="164">
        <v>0.30932695238095242</v>
      </c>
      <c r="BR246" s="164">
        <v>0.17845785714285717</v>
      </c>
      <c r="BS246" s="164">
        <v>0.1618017904761905</v>
      </c>
      <c r="BT246" s="164">
        <v>4.7588761904761905E-2</v>
      </c>
      <c r="BU246" s="164">
        <v>2.5697931428571432</v>
      </c>
      <c r="BV246" s="164">
        <v>0.27363538095238094</v>
      </c>
      <c r="BW246" s="164">
        <v>8.6849490476190477E-2</v>
      </c>
      <c r="BX246" s="164">
        <v>4.1640166666666673E-2</v>
      </c>
      <c r="BY246" s="164">
        <v>0.14395600476190479</v>
      </c>
      <c r="BZ246" s="164">
        <v>2.6173819047619045E-2</v>
      </c>
      <c r="CA246" s="164">
        <v>217.71858571428572</v>
      </c>
      <c r="CB246" s="164">
        <v>17.845785714285714</v>
      </c>
      <c r="CC246" s="164">
        <v>24.151296666666667</v>
      </c>
      <c r="CD246" s="164">
        <v>1.9035504761904765</v>
      </c>
      <c r="CE246" s="164">
        <v>59.485952380952391</v>
      </c>
      <c r="CF246" s="164">
        <v>4.6399042857142865</v>
      </c>
      <c r="CG246" s="164">
        <v>8.4351080476190479</v>
      </c>
      <c r="CH246" s="164">
        <v>0.54727076190476187</v>
      </c>
      <c r="CI246" s="164">
        <v>38.071009523809522</v>
      </c>
      <c r="CJ246" s="164">
        <v>3.093269523809524</v>
      </c>
      <c r="CK246" s="164">
        <v>10.017434380952382</v>
      </c>
      <c r="CL246" s="164">
        <v>0.59485952380952378</v>
      </c>
      <c r="CM246" s="164">
        <v>3.0218863809523815</v>
      </c>
      <c r="CN246" s="164">
        <v>0.27363538095238094</v>
      </c>
      <c r="CO246" s="164">
        <v>9.7319018095238103</v>
      </c>
      <c r="CP246" s="164">
        <v>0.86849490476190483</v>
      </c>
      <c r="CQ246" s="164">
        <v>1.5347375714285716</v>
      </c>
      <c r="CR246" s="164">
        <v>0.14276628571428573</v>
      </c>
      <c r="CS246" s="164">
        <v>8.1971642380952385</v>
      </c>
      <c r="CT246" s="164">
        <v>0.82090614285714281</v>
      </c>
      <c r="CU246" s="164">
        <v>1.5585319523809524</v>
      </c>
      <c r="CV246" s="164">
        <v>0.15466347619047621</v>
      </c>
      <c r="CW246" s="164">
        <v>4.2829885714285725</v>
      </c>
      <c r="CX246" s="164">
        <v>0.40450447619047625</v>
      </c>
      <c r="CY246" s="164">
        <v>0.57344458095238093</v>
      </c>
      <c r="CZ246" s="164">
        <v>8.5659771428571424E-2</v>
      </c>
      <c r="DA246" s="164">
        <v>3.2836245714285712</v>
      </c>
      <c r="DB246" s="164">
        <v>0.24984100000000001</v>
      </c>
      <c r="DC246" s="164">
        <v>0.41164279047619046</v>
      </c>
      <c r="DD246" s="164">
        <v>6.3055109523809522E-2</v>
      </c>
      <c r="DE246" s="164">
        <v>6.8527817142857144</v>
      </c>
      <c r="DF246" s="164">
        <v>0.89228928571428567</v>
      </c>
      <c r="DG246" s="164">
        <v>1.7726813809523811</v>
      </c>
      <c r="DH246" s="164">
        <v>0.21414942857142857</v>
      </c>
      <c r="DI246" s="164">
        <v>0.30694751428571432</v>
      </c>
      <c r="DJ246" s="164">
        <v>7.01934238095238E-2</v>
      </c>
      <c r="DK246" s="164">
        <v>4.1640166666666673E-2</v>
      </c>
      <c r="DL246" s="164">
        <v>1.9035504761904763E-2</v>
      </c>
      <c r="DM246" s="164">
        <v>1.7726813809523811</v>
      </c>
      <c r="DN246" s="164">
        <v>0.13086909523809526</v>
      </c>
      <c r="DQ246" s="164">
        <v>2.0106251904761905</v>
      </c>
      <c r="DR246" s="164">
        <v>0.27363538095238094</v>
      </c>
      <c r="DS246" s="164">
        <v>0.67219126190476186</v>
      </c>
      <c r="DT246" s="164">
        <v>9.1608366666666663E-2</v>
      </c>
    </row>
    <row r="247" spans="1:124" x14ac:dyDescent="0.35">
      <c r="A247" s="173" t="s">
        <v>607</v>
      </c>
      <c r="C247" s="135">
        <v>3.0076999999999998</v>
      </c>
      <c r="D247" s="135">
        <v>12.266</v>
      </c>
      <c r="E247" s="135">
        <v>0.5081</v>
      </c>
      <c r="F247" s="135">
        <v>8.3442000000000007</v>
      </c>
      <c r="G247" s="135">
        <v>1.0649</v>
      </c>
      <c r="H247" s="135">
        <v>4.3874000000000004</v>
      </c>
      <c r="I247" s="135">
        <v>50.759</v>
      </c>
      <c r="J247" s="135">
        <v>4.3776000000000002</v>
      </c>
      <c r="K247" s="135">
        <v>14.106299999999999</v>
      </c>
      <c r="L247" s="135">
        <v>0.23699999999999999</v>
      </c>
      <c r="M247" s="135">
        <v>4.58E-2</v>
      </c>
      <c r="N247" s="135">
        <v>2.6599999999999999E-2</v>
      </c>
      <c r="O247" s="135">
        <v>99.130600000000001</v>
      </c>
    </row>
    <row r="248" spans="1:124" x14ac:dyDescent="0.35">
      <c r="A248" s="173" t="s">
        <v>607</v>
      </c>
      <c r="C248" s="135">
        <v>3.0880999999999998</v>
      </c>
      <c r="D248" s="135">
        <v>12.206899999999999</v>
      </c>
      <c r="E248" s="135">
        <v>0.58089999999999997</v>
      </c>
      <c r="F248" s="135">
        <v>8.3480000000000008</v>
      </c>
      <c r="G248" s="135">
        <v>1.0168999999999999</v>
      </c>
      <c r="H248" s="135">
        <v>4.4474999999999998</v>
      </c>
      <c r="I248" s="135">
        <v>50.498100000000001</v>
      </c>
      <c r="J248" s="135">
        <v>4.5077999999999996</v>
      </c>
      <c r="K248" s="135">
        <v>13.7476</v>
      </c>
      <c r="L248" s="135">
        <v>0.24829999999999999</v>
      </c>
      <c r="M248" s="135">
        <v>4.4200000000000003E-2</v>
      </c>
      <c r="N248" s="135">
        <v>2.4400000000000002E-2</v>
      </c>
      <c r="O248" s="135">
        <v>98.758700000000005</v>
      </c>
    </row>
    <row r="249" spans="1:124" x14ac:dyDescent="0.35">
      <c r="A249" s="173" t="s">
        <v>607</v>
      </c>
      <c r="C249" s="135">
        <v>2.9085000000000001</v>
      </c>
      <c r="D249" s="135">
        <v>12.1251</v>
      </c>
      <c r="E249" s="135">
        <v>0.55269999999999997</v>
      </c>
      <c r="F249" s="135">
        <v>8.3836999999999993</v>
      </c>
      <c r="G249" s="135">
        <v>1.0190999999999999</v>
      </c>
      <c r="H249" s="135">
        <v>4.4265999999999996</v>
      </c>
      <c r="I249" s="135">
        <v>50.463000000000001</v>
      </c>
      <c r="J249" s="135">
        <v>4.4458000000000002</v>
      </c>
      <c r="K249" s="135">
        <v>13.8355</v>
      </c>
      <c r="L249" s="135">
        <v>0.2727</v>
      </c>
      <c r="M249" s="135">
        <v>3.6499999999999998E-2</v>
      </c>
      <c r="N249" s="135">
        <v>2.2100000000000002E-2</v>
      </c>
      <c r="O249" s="135">
        <v>98.491299999999995</v>
      </c>
    </row>
    <row r="250" spans="1:124" x14ac:dyDescent="0.35">
      <c r="A250" s="173" t="s">
        <v>607</v>
      </c>
      <c r="C250" s="135">
        <v>3.0014333333333334</v>
      </c>
      <c r="D250" s="135">
        <v>12.199333333333334</v>
      </c>
      <c r="E250" s="135">
        <v>0.54723333333333335</v>
      </c>
      <c r="F250" s="135">
        <v>8.3586333333333318</v>
      </c>
      <c r="G250" s="135">
        <v>1.0336333333333332</v>
      </c>
      <c r="H250" s="135">
        <v>4.4205000000000005</v>
      </c>
      <c r="I250" s="174">
        <v>50.573366666666665</v>
      </c>
      <c r="J250" s="135">
        <v>4.4437333333333333</v>
      </c>
      <c r="K250" s="135">
        <v>13.896466666666667</v>
      </c>
      <c r="L250" s="135">
        <v>0.25266666666666665</v>
      </c>
      <c r="M250" s="135">
        <v>4.2166666666666665E-2</v>
      </c>
      <c r="N250" s="135">
        <v>2.4366666666666665E-2</v>
      </c>
      <c r="O250" s="135">
        <v>98.793533333333315</v>
      </c>
      <c r="U250" s="164" t="s">
        <v>811</v>
      </c>
      <c r="V250" s="164">
        <v>50</v>
      </c>
      <c r="W250" s="164" t="s">
        <v>453</v>
      </c>
      <c r="X250" s="164">
        <v>20.866</v>
      </c>
      <c r="Y250" s="164">
        <v>7.4272427619047603</v>
      </c>
      <c r="Z250" s="164">
        <v>0.50151799999999991</v>
      </c>
      <c r="AA250" s="164">
        <v>1.7314311904761901</v>
      </c>
      <c r="AB250" s="164">
        <v>0.56122252380952375</v>
      </c>
      <c r="AC250" s="164">
        <v>2.6628217619047612</v>
      </c>
      <c r="AD250" s="164">
        <v>0.13134995238095237</v>
      </c>
      <c r="AE250" s="164">
        <v>7594.4154285714267</v>
      </c>
      <c r="AF250" s="164">
        <v>274.64080952380942</v>
      </c>
      <c r="AG250" s="164">
        <v>29.8522619047619</v>
      </c>
      <c r="AH250" s="164">
        <v>1.1702086666666662</v>
      </c>
      <c r="AI250" s="164">
        <v>24025.100380952375</v>
      </c>
      <c r="AJ250" s="164">
        <v>704.51338095238088</v>
      </c>
      <c r="AK250" s="164">
        <v>429.87257142857135</v>
      </c>
      <c r="AL250" s="164">
        <v>13.134995238095236</v>
      </c>
      <c r="AM250" s="164">
        <v>26.508808571428567</v>
      </c>
      <c r="AN250" s="164">
        <v>5.4928161904761899</v>
      </c>
      <c r="AO250" s="164">
        <v>1579.7816999999998</v>
      </c>
      <c r="AP250" s="164">
        <v>54.928161904761893</v>
      </c>
      <c r="AQ250" s="180">
        <v>132782.86095238093</v>
      </c>
      <c r="AR250" s="180">
        <v>4656.9528571428564</v>
      </c>
      <c r="AS250" s="164">
        <v>45.136619999999986</v>
      </c>
      <c r="AT250" s="164">
        <v>2.0299538095238092</v>
      </c>
      <c r="AU250" s="164">
        <v>60.30156904761904</v>
      </c>
      <c r="AV250" s="164">
        <v>4.5375438095238083</v>
      </c>
      <c r="AW250" s="164">
        <v>125.37949999999998</v>
      </c>
      <c r="AX250" s="164">
        <v>5.7316342857142848</v>
      </c>
      <c r="AY250" s="164">
        <v>160.48575999999997</v>
      </c>
      <c r="AZ250" s="164">
        <v>5.8510433333333332</v>
      </c>
      <c r="BA250" s="164">
        <v>23.881809523809519</v>
      </c>
      <c r="BB250" s="164">
        <v>1.3134995238095237</v>
      </c>
      <c r="BC250" s="164">
        <v>1.5284358095238093</v>
      </c>
      <c r="BD250" s="164">
        <v>0.33434533333333327</v>
      </c>
      <c r="BE250" s="164">
        <v>16.741148476190471</v>
      </c>
      <c r="BF250" s="164">
        <v>0.74033609523809507</v>
      </c>
      <c r="BG250" s="164">
        <v>343.18160285714282</v>
      </c>
      <c r="BH250" s="164">
        <v>11.702086666666666</v>
      </c>
      <c r="BI250" s="164">
        <v>40.240849047619044</v>
      </c>
      <c r="BJ250" s="164">
        <v>1.4329085714285712</v>
      </c>
      <c r="BK250" s="164">
        <v>272.96908285714284</v>
      </c>
      <c r="BL250" s="164">
        <v>10.149769047619046</v>
      </c>
      <c r="BM250" s="164">
        <v>27.034208380952379</v>
      </c>
      <c r="BN250" s="164">
        <v>1.0269178095238094</v>
      </c>
      <c r="BO250" s="164">
        <v>1.5761994285714285</v>
      </c>
      <c r="BP250" s="164">
        <v>0.26269990476190475</v>
      </c>
      <c r="BQ250" s="164">
        <v>8.2392242857142847E-2</v>
      </c>
      <c r="BR250" s="164">
        <v>7.7615880952380936E-2</v>
      </c>
      <c r="BS250" s="164">
        <v>0.1146326857142857</v>
      </c>
      <c r="BT250" s="164">
        <v>2.7464080952380947E-2</v>
      </c>
      <c r="BU250" s="164">
        <v>2.5672945238095228</v>
      </c>
      <c r="BV250" s="164">
        <v>0.1791135714285714</v>
      </c>
      <c r="BW250" s="164">
        <v>7.7615880952380936E-2</v>
      </c>
      <c r="BX250" s="164">
        <v>3.5822714285714284E-2</v>
      </c>
      <c r="BY250" s="164">
        <v>0.15164949047619047</v>
      </c>
      <c r="BZ250" s="164">
        <v>2.388180952380952E-2</v>
      </c>
      <c r="CA250" s="164">
        <v>208.24937904761902</v>
      </c>
      <c r="CB250" s="164">
        <v>6.8063157142857129</v>
      </c>
      <c r="CC250" s="164">
        <v>23.917632238095237</v>
      </c>
      <c r="CD250" s="164">
        <v>0.89556785714285692</v>
      </c>
      <c r="CE250" s="164">
        <v>58.391024285714273</v>
      </c>
      <c r="CF250" s="164">
        <v>2.0299538095238092</v>
      </c>
      <c r="CG250" s="164">
        <v>8.0601107142857131</v>
      </c>
      <c r="CH250" s="164">
        <v>0.27464080952380948</v>
      </c>
      <c r="CI250" s="164">
        <v>38.569122380952372</v>
      </c>
      <c r="CJ250" s="164">
        <v>1.6717266666666661</v>
      </c>
      <c r="CK250" s="164">
        <v>9.8870691428571416</v>
      </c>
      <c r="CL250" s="164">
        <v>0.64480885714285707</v>
      </c>
      <c r="CM250" s="164">
        <v>2.9613443809523803</v>
      </c>
      <c r="CN250" s="164">
        <v>0.15523176190476187</v>
      </c>
      <c r="CO250" s="164">
        <v>10.006478190476189</v>
      </c>
      <c r="CP250" s="164">
        <v>0.74033609523809507</v>
      </c>
      <c r="CQ250" s="164">
        <v>1.437684933333333</v>
      </c>
      <c r="CR250" s="164">
        <v>7.5227699999999981E-2</v>
      </c>
      <c r="CS250" s="164">
        <v>8.3347515238095227</v>
      </c>
      <c r="CT250" s="164">
        <v>0.59704523809523791</v>
      </c>
      <c r="CU250" s="164">
        <v>1.5487353476190473</v>
      </c>
      <c r="CV250" s="164">
        <v>8.7168604761904744E-2</v>
      </c>
      <c r="CW250" s="164">
        <v>4.1076712380952376</v>
      </c>
      <c r="CX250" s="164">
        <v>0.28658171428571427</v>
      </c>
      <c r="CY250" s="164">
        <v>0.50510027142857139</v>
      </c>
      <c r="CZ250" s="164">
        <v>4.6569528571428563E-2</v>
      </c>
      <c r="DA250" s="164">
        <v>3.283748809523809</v>
      </c>
      <c r="DB250" s="164">
        <v>0.25075899999999995</v>
      </c>
      <c r="DC250" s="164">
        <v>0.4262902999999999</v>
      </c>
      <c r="DD250" s="164">
        <v>3.9404985714285704E-2</v>
      </c>
      <c r="DE250" s="164">
        <v>6.9137838571428558</v>
      </c>
      <c r="DF250" s="164">
        <v>0.41793166666666653</v>
      </c>
      <c r="DG250" s="164">
        <v>1.6418744047619045</v>
      </c>
      <c r="DH250" s="164">
        <v>0.11702086666666665</v>
      </c>
      <c r="DI250" s="164">
        <v>0.31882215714285711</v>
      </c>
      <c r="DJ250" s="164">
        <v>6.0898614285714268E-2</v>
      </c>
      <c r="DK250" s="164">
        <v>2.5314718095238092E-2</v>
      </c>
      <c r="DL250" s="164">
        <v>1.1582677619047617E-2</v>
      </c>
      <c r="DM250" s="164">
        <v>1.7911357142857138</v>
      </c>
      <c r="DN250" s="164">
        <v>0.13134995238095237</v>
      </c>
      <c r="DQ250" s="164">
        <v>1.9463674761904757</v>
      </c>
      <c r="DR250" s="164">
        <v>0.13134995238095237</v>
      </c>
      <c r="DS250" s="164">
        <v>0.55286389047619033</v>
      </c>
      <c r="DT250" s="164">
        <v>5.1345890476190467E-2</v>
      </c>
    </row>
    <row r="251" spans="1:124" x14ac:dyDescent="0.35">
      <c r="A251" s="173" t="s">
        <v>607</v>
      </c>
      <c r="C251" s="135">
        <v>2.8847999999999998</v>
      </c>
      <c r="D251" s="135">
        <v>12.205500000000001</v>
      </c>
      <c r="E251" s="135">
        <v>0.58420000000000005</v>
      </c>
      <c r="F251" s="135">
        <v>8.2622999999999998</v>
      </c>
      <c r="G251" s="135">
        <v>1.0146999999999999</v>
      </c>
      <c r="H251" s="135">
        <v>4.4436999999999998</v>
      </c>
      <c r="I251" s="135">
        <v>50.0334</v>
      </c>
      <c r="J251" s="135">
        <v>4.3266999999999998</v>
      </c>
      <c r="K251" s="135">
        <v>14.0123</v>
      </c>
      <c r="L251" s="135">
        <v>0.17499999999999999</v>
      </c>
      <c r="M251" s="135">
        <v>4.3099999999999999E-2</v>
      </c>
      <c r="N251" s="135">
        <v>2.4199999999999999E-2</v>
      </c>
      <c r="O251" s="135">
        <v>98.009900000000002</v>
      </c>
    </row>
    <row r="252" spans="1:124" x14ac:dyDescent="0.35">
      <c r="A252" s="173" t="s">
        <v>607</v>
      </c>
      <c r="C252" s="135">
        <v>2.9407999999999999</v>
      </c>
      <c r="D252" s="135">
        <v>12.385899999999999</v>
      </c>
      <c r="E252" s="135">
        <v>0.54069999999999996</v>
      </c>
      <c r="F252" s="135">
        <v>8.3521999999999998</v>
      </c>
      <c r="G252" s="135">
        <v>1.0155000000000001</v>
      </c>
      <c r="H252" s="135">
        <v>4.4878999999999998</v>
      </c>
      <c r="I252" s="135">
        <v>50.9238</v>
      </c>
      <c r="J252" s="135">
        <v>4.4695999999999998</v>
      </c>
      <c r="K252" s="135">
        <v>14.411799999999999</v>
      </c>
      <c r="L252" s="135">
        <v>0.20150000000000001</v>
      </c>
      <c r="M252" s="135">
        <v>4.4400000000000002E-2</v>
      </c>
      <c r="N252" s="135">
        <v>2.18E-2</v>
      </c>
      <c r="O252" s="135">
        <v>99.795900000000003</v>
      </c>
    </row>
    <row r="253" spans="1:124" x14ac:dyDescent="0.35">
      <c r="A253" s="173" t="s">
        <v>607</v>
      </c>
      <c r="C253" s="135">
        <v>2.8759000000000001</v>
      </c>
      <c r="D253" s="135">
        <v>12.0899</v>
      </c>
      <c r="E253" s="135">
        <v>0.50890000000000002</v>
      </c>
      <c r="F253" s="135">
        <v>8.3899000000000008</v>
      </c>
      <c r="G253" s="135">
        <v>1.0419</v>
      </c>
      <c r="H253" s="135">
        <v>4.4504999999999999</v>
      </c>
      <c r="I253" s="135">
        <v>50.1768</v>
      </c>
      <c r="J253" s="135">
        <v>4.3803000000000001</v>
      </c>
      <c r="K253" s="135">
        <v>13.9457</v>
      </c>
      <c r="L253" s="135">
        <v>0.18890000000000001</v>
      </c>
      <c r="M253" s="135">
        <v>3.7900000000000003E-2</v>
      </c>
      <c r="N253" s="135">
        <v>2.2200000000000001E-2</v>
      </c>
      <c r="O253" s="135">
        <v>98.108699999999999</v>
      </c>
    </row>
    <row r="254" spans="1:124" x14ac:dyDescent="0.35">
      <c r="A254" s="173" t="s">
        <v>607</v>
      </c>
      <c r="C254" s="135">
        <v>2.9004999999999996</v>
      </c>
      <c r="D254" s="135">
        <v>12.2271</v>
      </c>
      <c r="E254" s="135">
        <v>0.54459999999999997</v>
      </c>
      <c r="F254" s="135">
        <v>8.3347999999999995</v>
      </c>
      <c r="G254" s="135">
        <v>1.0240333333333334</v>
      </c>
      <c r="H254" s="135">
        <v>4.4607000000000001</v>
      </c>
      <c r="I254" s="174">
        <v>50.378000000000007</v>
      </c>
      <c r="J254" s="135">
        <v>4.3921999999999999</v>
      </c>
      <c r="K254" s="135">
        <v>14.123266666666666</v>
      </c>
      <c r="L254" s="135">
        <v>0.18846666666666667</v>
      </c>
      <c r="M254" s="135">
        <v>4.1800000000000004E-2</v>
      </c>
      <c r="N254" s="135">
        <v>2.2733333333333331E-2</v>
      </c>
      <c r="O254" s="135">
        <v>98.638166666666663</v>
      </c>
      <c r="U254" s="164" t="s">
        <v>811</v>
      </c>
      <c r="V254" s="164">
        <v>50</v>
      </c>
      <c r="W254" s="164" t="s">
        <v>453</v>
      </c>
      <c r="X254" s="164">
        <v>21.984999999999999</v>
      </c>
      <c r="Y254" s="164">
        <v>8.3347999999999995</v>
      </c>
      <c r="Z254" s="164">
        <v>0.64297028571428572</v>
      </c>
      <c r="AA254" s="164">
        <v>1.321661142857143</v>
      </c>
      <c r="AB254" s="164">
        <v>0.47627428571428571</v>
      </c>
      <c r="AC254" s="164">
        <v>2.9886211428571423</v>
      </c>
      <c r="AD254" s="164">
        <v>0.16669599999999998</v>
      </c>
      <c r="AE254" s="164">
        <v>8561.0302857142851</v>
      </c>
      <c r="AF254" s="164">
        <v>250.04399999999998</v>
      </c>
      <c r="AG254" s="164">
        <v>29.529005714285717</v>
      </c>
      <c r="AH254" s="164">
        <v>1.1906857142857141</v>
      </c>
      <c r="AI254" s="164">
        <v>26552.291428571429</v>
      </c>
      <c r="AJ254" s="164">
        <v>1119.2445714285714</v>
      </c>
      <c r="AK254" s="164">
        <v>464.36742857142855</v>
      </c>
      <c r="AL254" s="164">
        <v>30.957828571428571</v>
      </c>
      <c r="AM254" s="164">
        <v>7.8585257142857134</v>
      </c>
      <c r="AN254" s="164">
        <v>1.4288228571428572</v>
      </c>
      <c r="AO254" s="164">
        <v>1606.2350285714285</v>
      </c>
      <c r="AP254" s="164">
        <v>104.78034285714286</v>
      </c>
      <c r="AQ254" s="180">
        <v>137881.40571428571</v>
      </c>
      <c r="AR254" s="180">
        <v>9525.4857142857145</v>
      </c>
      <c r="AS254" s="164">
        <v>46.674880000000002</v>
      </c>
      <c r="AT254" s="164">
        <v>2.6195085714285717</v>
      </c>
      <c r="AU254" s="164">
        <v>50.246937142857149</v>
      </c>
      <c r="AV254" s="164">
        <v>3.5720571428571426</v>
      </c>
      <c r="AW254" s="164">
        <v>175.0308</v>
      </c>
      <c r="AX254" s="164">
        <v>13.097542857142857</v>
      </c>
      <c r="AY254" s="164">
        <v>208.36999999999998</v>
      </c>
      <c r="AZ254" s="164">
        <v>11.906857142857142</v>
      </c>
      <c r="BA254" s="164">
        <v>28.695525714285715</v>
      </c>
      <c r="BB254" s="164">
        <v>1.7860285714285713</v>
      </c>
      <c r="BC254" s="164">
        <v>1.7622148571428571</v>
      </c>
      <c r="BD254" s="164">
        <v>0.32148514285714286</v>
      </c>
      <c r="BE254" s="164">
        <v>19.265294857142855</v>
      </c>
      <c r="BF254" s="164">
        <v>1.0358965714285715</v>
      </c>
      <c r="BG254" s="164">
        <v>364.34982857142853</v>
      </c>
      <c r="BH254" s="164">
        <v>17.860285714285713</v>
      </c>
      <c r="BI254" s="164">
        <v>42.745617142857135</v>
      </c>
      <c r="BJ254" s="164">
        <v>2.0241657142857141</v>
      </c>
      <c r="BK254" s="164">
        <v>298.86211428571426</v>
      </c>
      <c r="BL254" s="164">
        <v>17.860285714285713</v>
      </c>
      <c r="BM254" s="164">
        <v>30.362485714285711</v>
      </c>
      <c r="BN254" s="164">
        <v>1.7860285714285713</v>
      </c>
      <c r="BO254" s="164">
        <v>1.5955188571428571</v>
      </c>
      <c r="BP254" s="164">
        <v>0.22623028571428569</v>
      </c>
      <c r="BQ254" s="164" t="e">
        <v>#VALUE!</v>
      </c>
      <c r="BR254" s="164" t="e">
        <v>#VALUE!</v>
      </c>
      <c r="BS254" s="164">
        <v>0.16431462857142856</v>
      </c>
      <c r="BT254" s="164">
        <v>3.4529885714285717E-2</v>
      </c>
      <c r="BU254" s="164">
        <v>3.3458268571428569</v>
      </c>
      <c r="BV254" s="164">
        <v>0.29767142857142853</v>
      </c>
      <c r="BW254" s="164">
        <v>8.6920057142857124E-2</v>
      </c>
      <c r="BX254" s="164">
        <v>3.6911257142857139E-2</v>
      </c>
      <c r="BY254" s="164">
        <v>0.1928910857142857</v>
      </c>
      <c r="BZ254" s="164">
        <v>3.3339199999999999E-2</v>
      </c>
      <c r="CA254" s="164">
        <v>230.99302857142857</v>
      </c>
      <c r="CB254" s="164">
        <v>14.28822857142857</v>
      </c>
      <c r="CC254" s="164">
        <v>26.790428571428571</v>
      </c>
      <c r="CD254" s="164">
        <v>1.3097542857142859</v>
      </c>
      <c r="CE254" s="164">
        <v>65.011439999999993</v>
      </c>
      <c r="CF254" s="164">
        <v>2.8576457142857143</v>
      </c>
      <c r="CG254" s="164">
        <v>9.1325594285714278</v>
      </c>
      <c r="CH254" s="164">
        <v>0.32148514285714286</v>
      </c>
      <c r="CI254" s="164">
        <v>42.626548571428565</v>
      </c>
      <c r="CJ254" s="164">
        <v>1.9050971428571428</v>
      </c>
      <c r="CK254" s="164">
        <v>11.121004571428571</v>
      </c>
      <c r="CL254" s="164">
        <v>0.7382251428571428</v>
      </c>
      <c r="CM254" s="164">
        <v>3.3339199999999996</v>
      </c>
      <c r="CN254" s="164">
        <v>0.22623028571428569</v>
      </c>
      <c r="CO254" s="164">
        <v>10.751891999999998</v>
      </c>
      <c r="CP254" s="164">
        <v>0.88110742857142854</v>
      </c>
      <c r="CQ254" s="164">
        <v>1.5240777142857143</v>
      </c>
      <c r="CR254" s="164">
        <v>0.13097542857142858</v>
      </c>
      <c r="CS254" s="164">
        <v>9.5492994285714285</v>
      </c>
      <c r="CT254" s="164">
        <v>0.7382251428571428</v>
      </c>
      <c r="CU254" s="164">
        <v>1.6907737142857142</v>
      </c>
      <c r="CV254" s="164">
        <v>0.13097542857142858</v>
      </c>
      <c r="CW254" s="164">
        <v>4.3579097142857144</v>
      </c>
      <c r="CX254" s="164">
        <v>0.3691125714285714</v>
      </c>
      <c r="CY254" s="164">
        <v>0.53818994285714283</v>
      </c>
      <c r="CZ254" s="164">
        <v>6.4297028571428563E-2</v>
      </c>
      <c r="DA254" s="164">
        <v>3.6911257142857146</v>
      </c>
      <c r="DB254" s="164">
        <v>0.38101942857142856</v>
      </c>
      <c r="DC254" s="164">
        <v>0.55962228571428574</v>
      </c>
      <c r="DD254" s="164">
        <v>6.786908571428571E-2</v>
      </c>
      <c r="DE254" s="164">
        <v>7.8347119999999997</v>
      </c>
      <c r="DF254" s="164">
        <v>0.65487714285714294</v>
      </c>
      <c r="DG254" s="164">
        <v>1.7384011428571429</v>
      </c>
      <c r="DH254" s="164">
        <v>0.15478914285714285</v>
      </c>
      <c r="DI254" s="164">
        <v>0.40959588571428568</v>
      </c>
      <c r="DJ254" s="164">
        <v>7.9775942857142859E-2</v>
      </c>
      <c r="DK254" s="164">
        <v>4.4055371428571424E-2</v>
      </c>
      <c r="DL254" s="164">
        <v>1.4288228571428571E-2</v>
      </c>
      <c r="DM254" s="164">
        <v>2.2742097142857141</v>
      </c>
      <c r="DN254" s="164">
        <v>0.19050971428571428</v>
      </c>
      <c r="DQ254" s="164">
        <v>2.071793142857143</v>
      </c>
      <c r="DR254" s="164">
        <v>0.13097542857142858</v>
      </c>
      <c r="DS254" s="164">
        <v>0.70488594285714279</v>
      </c>
      <c r="DT254" s="164">
        <v>7.9775942857142859E-2</v>
      </c>
    </row>
    <row r="255" spans="1:124" x14ac:dyDescent="0.35">
      <c r="A255" s="173" t="s">
        <v>607</v>
      </c>
      <c r="C255" s="135">
        <v>3.0973000000000002</v>
      </c>
      <c r="D255" s="135">
        <v>12.1783</v>
      </c>
      <c r="E255" s="135">
        <v>0.51890000000000003</v>
      </c>
      <c r="F255" s="135">
        <v>8.1974999999999998</v>
      </c>
      <c r="G255" s="135">
        <v>1.02</v>
      </c>
      <c r="H255" s="135">
        <v>4.4199000000000002</v>
      </c>
      <c r="I255" s="135">
        <v>50.982799999999997</v>
      </c>
      <c r="J255" s="135">
        <v>4.3674999999999997</v>
      </c>
      <c r="K255" s="135">
        <v>13.7902</v>
      </c>
      <c r="L255" s="135">
        <v>0.18140000000000001</v>
      </c>
      <c r="M255" s="135">
        <v>4.0500000000000001E-2</v>
      </c>
      <c r="N255" s="135">
        <v>2.0899999999999998E-2</v>
      </c>
      <c r="O255" s="135">
        <v>98.815100000000001</v>
      </c>
    </row>
    <row r="256" spans="1:124" x14ac:dyDescent="0.35">
      <c r="A256" s="173" t="s">
        <v>607</v>
      </c>
      <c r="C256" s="135">
        <v>3.1480999999999999</v>
      </c>
      <c r="D256" s="135">
        <v>12.2784</v>
      </c>
      <c r="E256" s="135">
        <v>0.54310000000000003</v>
      </c>
      <c r="F256" s="135">
        <v>8.2440999999999995</v>
      </c>
      <c r="G256" s="135">
        <v>0.99909999999999999</v>
      </c>
      <c r="H256" s="135">
        <v>4.4573999999999998</v>
      </c>
      <c r="I256" s="135">
        <v>50.008499999999998</v>
      </c>
      <c r="J256" s="135">
        <v>4.6314000000000002</v>
      </c>
      <c r="K256" s="135">
        <v>14.1412</v>
      </c>
      <c r="L256" s="135">
        <v>0.21659999999999999</v>
      </c>
      <c r="M256" s="135">
        <v>3.3700000000000001E-2</v>
      </c>
      <c r="N256" s="135">
        <v>2.3400000000000001E-2</v>
      </c>
      <c r="O256" s="135">
        <v>98.724999999999994</v>
      </c>
    </row>
    <row r="257" spans="1:124" x14ac:dyDescent="0.35">
      <c r="A257" s="173" t="s">
        <v>607</v>
      </c>
      <c r="C257" s="135">
        <v>2.9912999999999998</v>
      </c>
      <c r="D257" s="135">
        <v>12.1493</v>
      </c>
      <c r="E257" s="135">
        <v>0.64190000000000003</v>
      </c>
      <c r="F257" s="135">
        <v>8.2241</v>
      </c>
      <c r="G257" s="135">
        <v>1.0085</v>
      </c>
      <c r="H257" s="135">
        <v>4.3895</v>
      </c>
      <c r="I257" s="135">
        <v>50.745899999999999</v>
      </c>
      <c r="J257" s="135">
        <v>4.4642999999999997</v>
      </c>
      <c r="K257" s="135">
        <v>14.119</v>
      </c>
      <c r="L257" s="135">
        <v>0.21029999999999999</v>
      </c>
      <c r="M257" s="135">
        <v>3.7999999999999999E-2</v>
      </c>
      <c r="N257" s="135">
        <v>2.3099999999999999E-2</v>
      </c>
      <c r="O257" s="135">
        <v>99.005200000000002</v>
      </c>
    </row>
    <row r="258" spans="1:124" x14ac:dyDescent="0.35">
      <c r="A258" s="173" t="s">
        <v>607</v>
      </c>
      <c r="C258" s="135">
        <v>3.0788999999999995</v>
      </c>
      <c r="D258" s="135">
        <v>12.201999999999998</v>
      </c>
      <c r="E258" s="135">
        <v>0.56796666666666662</v>
      </c>
      <c r="F258" s="135">
        <v>8.2218999999999998</v>
      </c>
      <c r="G258" s="135">
        <v>1.0091999999999999</v>
      </c>
      <c r="H258" s="135">
        <v>4.4222666666666663</v>
      </c>
      <c r="I258" s="174">
        <v>50.57906666666667</v>
      </c>
      <c r="J258" s="135">
        <v>4.4877333333333329</v>
      </c>
      <c r="K258" s="135">
        <v>14.016799999999998</v>
      </c>
      <c r="L258" s="135">
        <v>0.20276666666666668</v>
      </c>
      <c r="M258" s="135">
        <v>3.7399999999999996E-2</v>
      </c>
      <c r="N258" s="135">
        <v>2.2466666666666666E-2</v>
      </c>
      <c r="O258" s="135">
        <v>98.848433333333332</v>
      </c>
      <c r="U258" s="164" t="s">
        <v>811</v>
      </c>
      <c r="V258" s="164">
        <v>50</v>
      </c>
      <c r="W258" s="164" t="s">
        <v>453</v>
      </c>
      <c r="X258" s="164">
        <v>4.6631999999999998</v>
      </c>
      <c r="Y258" s="164">
        <v>8.1044442857142851</v>
      </c>
      <c r="Z258" s="164">
        <v>1.6443799999999997</v>
      </c>
      <c r="AA258" s="164">
        <v>1.7618357142857142</v>
      </c>
      <c r="AB258" s="164">
        <v>1.2920128571428573</v>
      </c>
      <c r="AC258" s="164">
        <v>2.7602092857142857</v>
      </c>
      <c r="AD258" s="164">
        <v>0.31713042857142859</v>
      </c>
      <c r="AE258" s="164">
        <v>7916.5151428571426</v>
      </c>
      <c r="AF258" s="164">
        <v>528.55071428571432</v>
      </c>
      <c r="AG258" s="164">
        <v>29.716295714285714</v>
      </c>
      <c r="AH258" s="164">
        <v>1.5269242857142857</v>
      </c>
      <c r="AI258" s="180">
        <v>25605.345714285711</v>
      </c>
      <c r="AJ258" s="180">
        <v>1996.7471428571428</v>
      </c>
      <c r="AK258" s="164">
        <v>480.39387142857146</v>
      </c>
      <c r="AL258" s="164">
        <v>89.26634285714286</v>
      </c>
      <c r="AM258" s="164">
        <v>13.037584285714285</v>
      </c>
      <c r="AN258" s="164">
        <v>4.8156842857142852</v>
      </c>
      <c r="AO258" s="164">
        <v>1620.888857142857</v>
      </c>
      <c r="AP258" s="164">
        <v>281.89371428571428</v>
      </c>
      <c r="AQ258" s="180">
        <v>131550.39999999999</v>
      </c>
      <c r="AR258" s="180">
        <v>17618.357142857141</v>
      </c>
      <c r="AS258" s="164">
        <v>43.576069999999994</v>
      </c>
      <c r="AT258" s="164">
        <v>6.8124314285714282</v>
      </c>
      <c r="AU258" s="164">
        <v>48.039387142857137</v>
      </c>
      <c r="AV258" s="164">
        <v>6.3426085714285714</v>
      </c>
      <c r="AW258" s="164">
        <v>126.26489285714285</v>
      </c>
      <c r="AX258" s="164">
        <v>11.27574857142857</v>
      </c>
      <c r="AY258" s="164">
        <v>178.53268571428572</v>
      </c>
      <c r="AZ258" s="164">
        <v>15.269242857142856</v>
      </c>
      <c r="BA258" s="164">
        <v>24.078421428571428</v>
      </c>
      <c r="BB258" s="164">
        <v>1.6443799999999997</v>
      </c>
      <c r="BC258" s="164">
        <v>1.6678711428571427</v>
      </c>
      <c r="BD258" s="164">
        <v>0.72822542857142847</v>
      </c>
      <c r="BE258" s="164">
        <v>17.500901428571428</v>
      </c>
      <c r="BF258" s="164">
        <v>1.8792914285714286</v>
      </c>
      <c r="BG258" s="164">
        <v>374.68372857142856</v>
      </c>
      <c r="BH258" s="164">
        <v>19.967471428571425</v>
      </c>
      <c r="BI258" s="164">
        <v>42.401512857142862</v>
      </c>
      <c r="BJ258" s="164">
        <v>3.5236714285714283</v>
      </c>
      <c r="BK258" s="164">
        <v>304.21030000000002</v>
      </c>
      <c r="BL258" s="164">
        <v>43.458614285714283</v>
      </c>
      <c r="BM258" s="164">
        <v>30.773397142857142</v>
      </c>
      <c r="BN258" s="164">
        <v>5.6378742857142852</v>
      </c>
      <c r="BO258" s="164">
        <v>1.6091432857142858</v>
      </c>
      <c r="BP258" s="164">
        <v>0.43458614285714287</v>
      </c>
      <c r="BQ258" s="164">
        <v>0.17618357142857141</v>
      </c>
      <c r="BR258" s="164">
        <v>0.25840257142857143</v>
      </c>
      <c r="BS258" s="164">
        <v>0.15386698571428573</v>
      </c>
      <c r="BT258" s="164">
        <v>5.050595714285714E-2</v>
      </c>
      <c r="BU258" s="164">
        <v>2.8189371428571426</v>
      </c>
      <c r="BV258" s="164">
        <v>0.43458614285714287</v>
      </c>
      <c r="BW258" s="164">
        <v>3.9934942857142858E-2</v>
      </c>
      <c r="BX258" s="164">
        <v>3.6411271428571423E-2</v>
      </c>
      <c r="BY258" s="164">
        <v>0.17618357142857141</v>
      </c>
      <c r="BZ258" s="164">
        <v>4.3458614285714278E-2</v>
      </c>
      <c r="CA258" s="164">
        <v>223.16585714285713</v>
      </c>
      <c r="CB258" s="164">
        <v>32.887599999999999</v>
      </c>
      <c r="CC258" s="164">
        <v>24.900611428571427</v>
      </c>
      <c r="CD258" s="164">
        <v>2.5840257142857146</v>
      </c>
      <c r="CE258" s="164">
        <v>59.432591428571428</v>
      </c>
      <c r="CF258" s="164">
        <v>3.5236714285714283</v>
      </c>
      <c r="CG258" s="164">
        <v>8.5977582857142867</v>
      </c>
      <c r="CH258" s="164">
        <v>0.54029628571428567</v>
      </c>
      <c r="CI258" s="164">
        <v>39.582575714285717</v>
      </c>
      <c r="CJ258" s="164">
        <v>3.1713042857142857</v>
      </c>
      <c r="CK258" s="164">
        <v>10.26562942857143</v>
      </c>
      <c r="CL258" s="164">
        <v>0.82218999999999987</v>
      </c>
      <c r="CM258" s="164">
        <v>3.0890852857142859</v>
      </c>
      <c r="CN258" s="164">
        <v>0.3758582857142857</v>
      </c>
      <c r="CO258" s="164">
        <v>8.9148887142857145</v>
      </c>
      <c r="CP258" s="164">
        <v>0.59902414285714278</v>
      </c>
      <c r="CQ258" s="164">
        <v>1.5504154285714287</v>
      </c>
      <c r="CR258" s="164">
        <v>0.3758582857142857</v>
      </c>
      <c r="CS258" s="164">
        <v>8.6917228571428566</v>
      </c>
      <c r="CT258" s="164">
        <v>1.8792914285714286</v>
      </c>
      <c r="CU258" s="164">
        <v>1.726599</v>
      </c>
      <c r="CV258" s="164">
        <v>0.29363928571428571</v>
      </c>
      <c r="CW258" s="164">
        <v>4.4045892857142857</v>
      </c>
      <c r="CX258" s="164">
        <v>0.48156842857142851</v>
      </c>
      <c r="CY258" s="164">
        <v>0.53324894285714286</v>
      </c>
      <c r="CZ258" s="164">
        <v>7.6346214285714281E-2</v>
      </c>
      <c r="DA258" s="164">
        <v>3.1947954285714291</v>
      </c>
      <c r="DB258" s="164">
        <v>0.34062157142857141</v>
      </c>
      <c r="DC258" s="164">
        <v>0.52737615714285713</v>
      </c>
      <c r="DD258" s="164">
        <v>0.11628115714285714</v>
      </c>
      <c r="DE258" s="164">
        <v>8.3393557142857144</v>
      </c>
      <c r="DF258" s="164">
        <v>1.6443799999999997</v>
      </c>
      <c r="DG258" s="164">
        <v>1.9027825714285715</v>
      </c>
      <c r="DH258" s="164">
        <v>0.39934942857142863</v>
      </c>
      <c r="DI258" s="164">
        <v>0.37350917142857143</v>
      </c>
      <c r="DJ258" s="164">
        <v>0.1151066</v>
      </c>
      <c r="DK258" s="164">
        <v>5.7553300000000002E-2</v>
      </c>
      <c r="DL258" s="164">
        <v>1.9967471428571429E-2</v>
      </c>
      <c r="DM258" s="164">
        <v>1.7618357142857142</v>
      </c>
      <c r="DN258" s="164">
        <v>0.2818937142857143</v>
      </c>
      <c r="DQ258" s="164">
        <v>2.0084927142857141</v>
      </c>
      <c r="DR258" s="164">
        <v>0.22316585714285714</v>
      </c>
      <c r="DS258" s="164">
        <v>0.75289112857142848</v>
      </c>
      <c r="DT258" s="164">
        <v>9.6313685714285724E-2</v>
      </c>
    </row>
    <row r="259" spans="1:124" x14ac:dyDescent="0.35">
      <c r="A259" s="173" t="s">
        <v>607</v>
      </c>
      <c r="C259" s="135">
        <v>3.0007000000000001</v>
      </c>
      <c r="D259" s="135">
        <v>12.171900000000001</v>
      </c>
      <c r="E259" s="135">
        <v>0.56159999999999999</v>
      </c>
      <c r="F259" s="135">
        <v>8.3838000000000008</v>
      </c>
      <c r="G259" s="135">
        <v>1.0620000000000001</v>
      </c>
      <c r="H259" s="135">
        <v>4.4958999999999998</v>
      </c>
      <c r="I259" s="135">
        <v>50.637099999999997</v>
      </c>
      <c r="J259" s="135">
        <v>4.4386999999999999</v>
      </c>
      <c r="K259" s="135">
        <v>14.1439</v>
      </c>
      <c r="L259" s="135">
        <v>0.2581</v>
      </c>
      <c r="M259" s="135">
        <v>4.1500000000000002E-2</v>
      </c>
      <c r="N259" s="135">
        <v>2.0400000000000001E-2</v>
      </c>
      <c r="O259" s="135">
        <v>99.215599999999995</v>
      </c>
    </row>
    <row r="260" spans="1:124" x14ac:dyDescent="0.35">
      <c r="A260" s="173" t="s">
        <v>607</v>
      </c>
      <c r="C260" s="135">
        <v>2.7877999999999998</v>
      </c>
      <c r="D260" s="135">
        <v>12.2178</v>
      </c>
      <c r="E260" s="135">
        <v>0.50880000000000003</v>
      </c>
      <c r="F260" s="135">
        <v>8.2631999999999994</v>
      </c>
      <c r="G260" s="135">
        <v>0.9254</v>
      </c>
      <c r="H260" s="135">
        <v>4.4695</v>
      </c>
      <c r="I260" s="135">
        <v>50.147300000000001</v>
      </c>
      <c r="J260" s="135">
        <v>4.3697999999999997</v>
      </c>
      <c r="K260" s="135">
        <v>13.870799999999999</v>
      </c>
      <c r="L260" s="135">
        <v>0.20250000000000001</v>
      </c>
      <c r="M260" s="135">
        <v>3.78E-2</v>
      </c>
      <c r="N260" s="135">
        <v>2.5100000000000001E-2</v>
      </c>
      <c r="O260" s="135">
        <v>97.825800000000001</v>
      </c>
    </row>
    <row r="261" spans="1:124" x14ac:dyDescent="0.35">
      <c r="A261" s="173" t="s">
        <v>607</v>
      </c>
      <c r="C261" s="135">
        <v>2.7930999999999999</v>
      </c>
      <c r="D261" s="135">
        <v>11.943899999999999</v>
      </c>
      <c r="E261" s="135">
        <v>0.54749999999999999</v>
      </c>
      <c r="F261" s="135">
        <v>8.4009999999999998</v>
      </c>
      <c r="G261" s="135">
        <v>0.93720000000000003</v>
      </c>
      <c r="H261" s="135">
        <v>4.3422000000000001</v>
      </c>
      <c r="I261" s="135">
        <v>49.972299999999997</v>
      </c>
      <c r="J261" s="135">
        <v>4.5235000000000003</v>
      </c>
      <c r="K261" s="135">
        <v>14.1137</v>
      </c>
      <c r="L261" s="135">
        <v>0.22489999999999999</v>
      </c>
      <c r="M261" s="135">
        <v>4.0099999999999997E-2</v>
      </c>
      <c r="N261" s="135">
        <v>2.2200000000000001E-2</v>
      </c>
      <c r="O261" s="135">
        <v>97.861599999999996</v>
      </c>
    </row>
    <row r="262" spans="1:124" x14ac:dyDescent="0.35">
      <c r="A262" s="173" t="s">
        <v>607</v>
      </c>
      <c r="C262" s="135">
        <v>2.8605333333333332</v>
      </c>
      <c r="D262" s="135">
        <v>12.111200000000002</v>
      </c>
      <c r="E262" s="135">
        <v>0.5393</v>
      </c>
      <c r="F262" s="135">
        <v>8.3493333333333322</v>
      </c>
      <c r="G262" s="135">
        <v>0.97486666666666666</v>
      </c>
      <c r="H262" s="135">
        <v>4.4358666666666666</v>
      </c>
      <c r="I262" s="174">
        <v>50.252233333333329</v>
      </c>
      <c r="J262" s="135">
        <v>4.444</v>
      </c>
      <c r="K262" s="135">
        <v>14.0428</v>
      </c>
      <c r="L262" s="135">
        <v>0.22850000000000001</v>
      </c>
      <c r="M262" s="135">
        <v>3.9800000000000002E-2</v>
      </c>
      <c r="N262" s="135">
        <v>2.2566666666666665E-2</v>
      </c>
      <c r="O262" s="135">
        <v>98.301000000000002</v>
      </c>
      <c r="U262" s="164" t="s">
        <v>811</v>
      </c>
      <c r="V262" s="164">
        <v>50</v>
      </c>
      <c r="W262" s="164" t="s">
        <v>453</v>
      </c>
      <c r="X262" s="164">
        <v>9.2828999999999997</v>
      </c>
      <c r="Y262" s="164">
        <v>8.5878857142857132</v>
      </c>
      <c r="Z262" s="164">
        <v>1.1927619047619045</v>
      </c>
      <c r="AA262" s="164">
        <v>1.3836038095238092</v>
      </c>
      <c r="AB262" s="164">
        <v>0.60830857142857131</v>
      </c>
      <c r="AC262" s="164">
        <v>2.9699771428571426</v>
      </c>
      <c r="AD262" s="164">
        <v>0.33397333333333329</v>
      </c>
      <c r="AE262" s="164">
        <v>7979.5771428571416</v>
      </c>
      <c r="AF262" s="164">
        <v>536.74285714285713</v>
      </c>
      <c r="AG262" s="164">
        <v>28.268457142857137</v>
      </c>
      <c r="AH262" s="164">
        <v>1.9084190476190475</v>
      </c>
      <c r="AI262" s="180">
        <v>26002.209523809521</v>
      </c>
      <c r="AJ262" s="180">
        <v>2385.5238095238092</v>
      </c>
      <c r="AK262" s="164">
        <v>468.75542857142852</v>
      </c>
      <c r="AL262" s="164">
        <v>75.143999999999991</v>
      </c>
      <c r="AM262" s="164">
        <v>10.377028571428568</v>
      </c>
      <c r="AN262" s="164">
        <v>2.8626285714285711</v>
      </c>
      <c r="AO262" s="164">
        <v>1526.7352380952379</v>
      </c>
      <c r="AP262" s="164">
        <v>214.69714285714284</v>
      </c>
      <c r="AQ262" s="180">
        <v>130011.04761904759</v>
      </c>
      <c r="AR262" s="180">
        <v>13120.38095238095</v>
      </c>
      <c r="AS262" s="164">
        <v>41.746666666666663</v>
      </c>
      <c r="AT262" s="164">
        <v>3.3397333333333328</v>
      </c>
      <c r="AU262" s="164">
        <v>46.517714285714277</v>
      </c>
      <c r="AV262" s="164">
        <v>3.936114285714285</v>
      </c>
      <c r="AW262" s="164">
        <v>138.95676190476189</v>
      </c>
      <c r="AX262" s="164">
        <v>11.569790476190475</v>
      </c>
      <c r="AY262" s="164">
        <v>184.8780952380952</v>
      </c>
      <c r="AZ262" s="164">
        <v>19.084190476190471</v>
      </c>
      <c r="BA262" s="164">
        <v>24.809447619047617</v>
      </c>
      <c r="BB262" s="164">
        <v>2.3855238095238089</v>
      </c>
      <c r="BC262" s="164">
        <v>1.6817942857142856</v>
      </c>
      <c r="BD262" s="164">
        <v>0.34590095238095231</v>
      </c>
      <c r="BE262" s="164">
        <v>17.5336</v>
      </c>
      <c r="BF262" s="164">
        <v>0.97806476190476166</v>
      </c>
      <c r="BG262" s="164">
        <v>375.71999999999997</v>
      </c>
      <c r="BH262" s="164">
        <v>32.204571428571427</v>
      </c>
      <c r="BI262" s="164">
        <v>43.058704761904757</v>
      </c>
      <c r="BJ262" s="164">
        <v>4.8903238095238084</v>
      </c>
      <c r="BK262" s="164">
        <v>305.34704761904754</v>
      </c>
      <c r="BL262" s="164">
        <v>41.746666666666663</v>
      </c>
      <c r="BM262" s="164">
        <v>29.461219047619043</v>
      </c>
      <c r="BN262" s="164">
        <v>4.2939428571428566</v>
      </c>
      <c r="BO262" s="164">
        <v>1.5863733333333332</v>
      </c>
      <c r="BP262" s="164">
        <v>0.36975619047619041</v>
      </c>
      <c r="BQ262" s="164" t="e">
        <v>#VALUE!</v>
      </c>
      <c r="BR262" s="164" t="e">
        <v>#VALUE!</v>
      </c>
      <c r="BS262" s="164">
        <v>0.13597485714285712</v>
      </c>
      <c r="BT262" s="164">
        <v>4.2939428571428566E-2</v>
      </c>
      <c r="BU262" s="164">
        <v>2.6837142857142857</v>
      </c>
      <c r="BV262" s="164">
        <v>0.31011809523809519</v>
      </c>
      <c r="BW262" s="164">
        <v>5.2481523809523797E-2</v>
      </c>
      <c r="BX262" s="164">
        <v>3.2204571428571423E-2</v>
      </c>
      <c r="BY262" s="164">
        <v>0.19322742857142855</v>
      </c>
      <c r="BZ262" s="164">
        <v>3.9361142857142851E-2</v>
      </c>
      <c r="CA262" s="164">
        <v>221.85371428571426</v>
      </c>
      <c r="CB262" s="164">
        <v>23.855238095238093</v>
      </c>
      <c r="CC262" s="164">
        <v>25.405828571428572</v>
      </c>
      <c r="CD262" s="164">
        <v>2.0276952380952378</v>
      </c>
      <c r="CE262" s="164">
        <v>65.124799999999993</v>
      </c>
      <c r="CF262" s="164">
        <v>4.8903238095238084</v>
      </c>
      <c r="CG262" s="164">
        <v>8.7190895238095223</v>
      </c>
      <c r="CH262" s="164">
        <v>0.59638095238095223</v>
      </c>
      <c r="CI262" s="164">
        <v>41.388838095238093</v>
      </c>
      <c r="CJ262" s="164">
        <v>2.7433523809523805</v>
      </c>
      <c r="CK262" s="164">
        <v>11.02112</v>
      </c>
      <c r="CL262" s="164">
        <v>1.0138476190476189</v>
      </c>
      <c r="CM262" s="164">
        <v>3.411299047619047</v>
      </c>
      <c r="CN262" s="164">
        <v>0.46517714285714279</v>
      </c>
      <c r="CO262" s="164">
        <v>10.377028571428568</v>
      </c>
      <c r="CP262" s="164">
        <v>1.1927619047619045</v>
      </c>
      <c r="CQ262" s="164">
        <v>1.5744457142857142</v>
      </c>
      <c r="CR262" s="164">
        <v>0.22662476190476186</v>
      </c>
      <c r="CS262" s="164">
        <v>8.8622209523809516</v>
      </c>
      <c r="CT262" s="164">
        <v>0.78722285714285711</v>
      </c>
      <c r="CU262" s="164">
        <v>1.7175771428571427</v>
      </c>
      <c r="CV262" s="164">
        <v>0.14313142857142855</v>
      </c>
      <c r="CW262" s="164">
        <v>4.3774361904761898</v>
      </c>
      <c r="CX262" s="164">
        <v>0.22662476190476186</v>
      </c>
      <c r="CY262" s="164">
        <v>0.56894742857142855</v>
      </c>
      <c r="CZ262" s="164">
        <v>8.5878857142857132E-2</v>
      </c>
      <c r="DA262" s="164">
        <v>3.5902133333333328</v>
      </c>
      <c r="DB262" s="164">
        <v>0.54867047619047604</v>
      </c>
      <c r="DC262" s="164">
        <v>0.52242971428571416</v>
      </c>
      <c r="DD262" s="164">
        <v>8.8264380952380928E-2</v>
      </c>
      <c r="DE262" s="164">
        <v>7.2758476190476173</v>
      </c>
      <c r="DF262" s="164">
        <v>1.1927619047619045</v>
      </c>
      <c r="DG262" s="164">
        <v>1.6698666666666664</v>
      </c>
      <c r="DH262" s="164">
        <v>0.14313142857142855</v>
      </c>
      <c r="DI262" s="164">
        <v>0.45324952380952371</v>
      </c>
      <c r="DJ262" s="164">
        <v>0.13120380952380953</v>
      </c>
      <c r="DK262" s="164">
        <v>2.7433523809523803E-2</v>
      </c>
      <c r="DL262" s="164">
        <v>1.6698666666666664E-2</v>
      </c>
      <c r="DM262" s="164">
        <v>1.7891428571428567</v>
      </c>
      <c r="DN262" s="164">
        <v>0.25047999999999998</v>
      </c>
      <c r="DQ262" s="164">
        <v>1.9203466666666664</v>
      </c>
      <c r="DR262" s="164">
        <v>0.17891428571428569</v>
      </c>
      <c r="DS262" s="164">
        <v>0.6906091428571427</v>
      </c>
      <c r="DT262" s="164">
        <v>9.6613714285714275E-2</v>
      </c>
    </row>
    <row r="263" spans="1:124" x14ac:dyDescent="0.35">
      <c r="A263" s="173" t="s">
        <v>607</v>
      </c>
      <c r="C263" s="135">
        <v>2.7252000000000001</v>
      </c>
      <c r="D263" s="135">
        <v>12.0091</v>
      </c>
      <c r="E263" s="135">
        <v>0.57169999999999999</v>
      </c>
      <c r="F263" s="135">
        <v>8.3584999999999994</v>
      </c>
      <c r="G263" s="135">
        <v>1.0371999999999999</v>
      </c>
      <c r="H263" s="135">
        <v>4.4526000000000003</v>
      </c>
      <c r="I263" s="135">
        <v>51.229900000000001</v>
      </c>
      <c r="J263" s="135">
        <v>4.4584000000000001</v>
      </c>
      <c r="K263" s="135">
        <v>14.1572</v>
      </c>
      <c r="L263" s="135">
        <v>0.2029</v>
      </c>
      <c r="M263" s="135">
        <v>4.2000000000000003E-2</v>
      </c>
      <c r="N263" s="135">
        <v>2.35E-2</v>
      </c>
      <c r="O263" s="135">
        <v>99.268199999999993</v>
      </c>
    </row>
    <row r="264" spans="1:124" x14ac:dyDescent="0.35">
      <c r="A264" s="173" t="s">
        <v>607</v>
      </c>
      <c r="C264" s="135">
        <v>2.7549000000000001</v>
      </c>
      <c r="D264" s="135">
        <v>12.0379</v>
      </c>
      <c r="E264" s="135">
        <v>0.48730000000000001</v>
      </c>
      <c r="F264" s="135">
        <v>8.4879999999999995</v>
      </c>
      <c r="G264" s="135">
        <v>0.94989999999999997</v>
      </c>
      <c r="H264" s="135">
        <v>4.4526000000000003</v>
      </c>
      <c r="I264" s="135">
        <v>50.903500000000001</v>
      </c>
      <c r="J264" s="135">
        <v>4.4067999999999996</v>
      </c>
      <c r="K264" s="135">
        <v>14.323399999999999</v>
      </c>
      <c r="L264" s="135">
        <v>0.19750000000000001</v>
      </c>
      <c r="M264" s="135">
        <v>4.1300000000000003E-2</v>
      </c>
      <c r="N264" s="135">
        <v>2.1899999999999999E-2</v>
      </c>
      <c r="O264" s="135">
        <v>99.065100000000001</v>
      </c>
    </row>
    <row r="265" spans="1:124" x14ac:dyDescent="0.35">
      <c r="A265" s="173" t="s">
        <v>607</v>
      </c>
      <c r="C265" s="135">
        <v>2.7976999999999999</v>
      </c>
      <c r="D265" s="135">
        <v>12.002000000000001</v>
      </c>
      <c r="E265" s="135">
        <v>0.62619999999999998</v>
      </c>
      <c r="F265" s="135">
        <v>8.2574000000000005</v>
      </c>
      <c r="G265" s="135">
        <v>0.97589999999999999</v>
      </c>
      <c r="H265" s="135">
        <v>4.4904000000000002</v>
      </c>
      <c r="I265" s="135">
        <v>51.3874</v>
      </c>
      <c r="J265" s="135">
        <v>4.4874000000000001</v>
      </c>
      <c r="K265" s="135">
        <v>13.8878</v>
      </c>
      <c r="L265" s="135">
        <v>0.2271</v>
      </c>
      <c r="M265" s="135">
        <v>4.8099999999999997E-2</v>
      </c>
      <c r="N265" s="135">
        <v>2.3099999999999999E-2</v>
      </c>
      <c r="O265" s="135">
        <v>99.210700000000003</v>
      </c>
    </row>
    <row r="266" spans="1:124" x14ac:dyDescent="0.35">
      <c r="A266" s="173" t="s">
        <v>607</v>
      </c>
      <c r="C266" s="135">
        <v>2.7592666666666665</v>
      </c>
      <c r="D266" s="135">
        <v>12.016333333333334</v>
      </c>
      <c r="E266" s="135">
        <v>0.56173333333333331</v>
      </c>
      <c r="F266" s="135">
        <v>8.3679666666666659</v>
      </c>
      <c r="G266" s="135">
        <v>0.98766666666666669</v>
      </c>
      <c r="H266" s="135">
        <v>4.4652000000000003</v>
      </c>
      <c r="I266" s="174">
        <v>51.1736</v>
      </c>
      <c r="J266" s="135">
        <v>4.4508666666666663</v>
      </c>
      <c r="K266" s="135">
        <v>14.1228</v>
      </c>
      <c r="L266" s="135">
        <v>0.20916666666666664</v>
      </c>
      <c r="M266" s="135">
        <v>4.3800000000000006E-2</v>
      </c>
      <c r="N266" s="135">
        <v>2.283333333333333E-2</v>
      </c>
      <c r="O266" s="135">
        <v>99.181333333333328</v>
      </c>
      <c r="U266" s="164" t="s">
        <v>811</v>
      </c>
      <c r="V266" s="164">
        <v>50</v>
      </c>
      <c r="W266" s="164" t="s">
        <v>453</v>
      </c>
      <c r="X266" s="164">
        <v>20.23</v>
      </c>
      <c r="Y266" s="164">
        <v>7.0051835238095235</v>
      </c>
      <c r="Z266" s="164">
        <v>0.38253561904761901</v>
      </c>
      <c r="AA266" s="164">
        <v>1.422554333333333</v>
      </c>
      <c r="AB266" s="164">
        <v>0.41839833333333326</v>
      </c>
      <c r="AC266" s="164">
        <v>2.6622088238095234</v>
      </c>
      <c r="AD266" s="164">
        <v>0.11476068571428572</v>
      </c>
      <c r="AE266" s="164">
        <v>7889.7971428571427</v>
      </c>
      <c r="AF266" s="164">
        <v>167.35933333333332</v>
      </c>
      <c r="AG266" s="164">
        <v>28.09245952380952</v>
      </c>
      <c r="AH266" s="164">
        <v>0.99220176190476173</v>
      </c>
      <c r="AI266" s="164">
        <v>25139.762714285713</v>
      </c>
      <c r="AJ266" s="164">
        <v>681.39157142857141</v>
      </c>
      <c r="AK266" s="164">
        <v>430.35257142857142</v>
      </c>
      <c r="AL266" s="164">
        <v>13.149661904761903</v>
      </c>
      <c r="AM266" s="164">
        <v>10.40018714285714</v>
      </c>
      <c r="AN266" s="164">
        <v>1.3149661904761905</v>
      </c>
      <c r="AO266" s="164">
        <v>1495.4751857142855</v>
      </c>
      <c r="AP266" s="164">
        <v>47.81695238095238</v>
      </c>
      <c r="AQ266" s="180">
        <v>127790.80523809521</v>
      </c>
      <c r="AR266" s="180">
        <v>4542.6104761904762</v>
      </c>
      <c r="AS266" s="164">
        <v>41.600748571428561</v>
      </c>
      <c r="AT266" s="164">
        <v>1.4345085714285712</v>
      </c>
      <c r="AU266" s="164">
        <v>47.577867619047609</v>
      </c>
      <c r="AV266" s="164">
        <v>3.5862714285714281</v>
      </c>
      <c r="AW266" s="164">
        <v>132.8115852380952</v>
      </c>
      <c r="AX266" s="164">
        <v>6.5748309523809514</v>
      </c>
      <c r="AY266" s="164">
        <v>167.23979095238096</v>
      </c>
      <c r="AZ266" s="164">
        <v>8.7265938095238091</v>
      </c>
      <c r="BA266" s="164">
        <v>24.757227095238093</v>
      </c>
      <c r="BB266" s="164">
        <v>0.94438480952380954</v>
      </c>
      <c r="BC266" s="164">
        <v>1.7931357142857141</v>
      </c>
      <c r="BD266" s="164">
        <v>0.31081019047619046</v>
      </c>
      <c r="BE266" s="164">
        <v>17.835723238095234</v>
      </c>
      <c r="BF266" s="164">
        <v>0.57380342857142852</v>
      </c>
      <c r="BG266" s="164">
        <v>373.68948285714282</v>
      </c>
      <c r="BH266" s="164">
        <v>10.161102380952379</v>
      </c>
      <c r="BI266" s="164">
        <v>43.178707999999993</v>
      </c>
      <c r="BJ266" s="164">
        <v>1.0041559999999998</v>
      </c>
      <c r="BK266" s="164">
        <v>293.23746047619045</v>
      </c>
      <c r="BL266" s="164">
        <v>9.8024752380952354</v>
      </c>
      <c r="BM266" s="164">
        <v>28.929256190476185</v>
      </c>
      <c r="BN266" s="164">
        <v>1.0758814285714287</v>
      </c>
      <c r="BO266" s="164">
        <v>1.5181882380952381</v>
      </c>
      <c r="BP266" s="164">
        <v>0.22713052380952378</v>
      </c>
      <c r="BQ266" s="164">
        <v>0.28690171428571426</v>
      </c>
      <c r="BR266" s="164">
        <v>0.15540509523809523</v>
      </c>
      <c r="BS266" s="164">
        <v>0.10758814285714284</v>
      </c>
      <c r="BT266" s="164">
        <v>2.2713052380952378E-2</v>
      </c>
      <c r="BU266" s="164">
        <v>2.9646510476190473</v>
      </c>
      <c r="BV266" s="164">
        <v>0.26299323809523811</v>
      </c>
      <c r="BW266" s="164">
        <v>6.4552885714285704E-2</v>
      </c>
      <c r="BX266" s="164">
        <v>2.3908476190476188E-2</v>
      </c>
      <c r="BY266" s="164">
        <v>0.19365865714285713</v>
      </c>
      <c r="BZ266" s="164">
        <v>2.3908476190476188E-2</v>
      </c>
      <c r="CA266" s="164">
        <v>214.45903142857142</v>
      </c>
      <c r="CB266" s="164">
        <v>8.9656785714285707</v>
      </c>
      <c r="CC266" s="164">
        <v>25.570115285714284</v>
      </c>
      <c r="CD266" s="164">
        <v>0.95633904761904764</v>
      </c>
      <c r="CE266" s="164">
        <v>61.325241428571424</v>
      </c>
      <c r="CF266" s="164">
        <v>1.9126780952380953</v>
      </c>
      <c r="CG266" s="164">
        <v>8.4396920952380938</v>
      </c>
      <c r="CH266" s="164">
        <v>0.29885595238095236</v>
      </c>
      <c r="CI266" s="164">
        <v>39.80761285714285</v>
      </c>
      <c r="CJ266" s="164">
        <v>1.7931357142857141</v>
      </c>
      <c r="CK266" s="164">
        <v>10.794676999999998</v>
      </c>
      <c r="CL266" s="164">
        <v>0.66943733333333333</v>
      </c>
      <c r="CM266" s="164">
        <v>3.2874154761904757</v>
      </c>
      <c r="CN266" s="164">
        <v>0.20322204761904764</v>
      </c>
      <c r="CO266" s="164">
        <v>10.830539714285713</v>
      </c>
      <c r="CP266" s="164">
        <v>0.80093395238095244</v>
      </c>
      <c r="CQ266" s="164">
        <v>1.5385104428571428</v>
      </c>
      <c r="CR266" s="164">
        <v>9.9220176190476184E-2</v>
      </c>
      <c r="CS266" s="164">
        <v>8.7624565238095222</v>
      </c>
      <c r="CT266" s="164">
        <v>0.45426104761904756</v>
      </c>
      <c r="CU266" s="164">
        <v>1.6879384190476188</v>
      </c>
      <c r="CV266" s="164">
        <v>9.4438480952380943E-2</v>
      </c>
      <c r="CW266" s="164">
        <v>4.2318002857142849</v>
      </c>
      <c r="CX266" s="164">
        <v>0.26299323809523811</v>
      </c>
      <c r="CY266" s="164">
        <v>0.55228579999999994</v>
      </c>
      <c r="CZ266" s="164">
        <v>5.7380342857142858E-2</v>
      </c>
      <c r="DA266" s="164">
        <v>3.4428205714285709</v>
      </c>
      <c r="DB266" s="164">
        <v>0.32276442857142856</v>
      </c>
      <c r="DC266" s="164">
        <v>0.52479105238095225</v>
      </c>
      <c r="DD266" s="164">
        <v>6.6943733333333325E-2</v>
      </c>
      <c r="DE266" s="164">
        <v>7.7343920476190471</v>
      </c>
      <c r="DF266" s="164">
        <v>0.43035257142857136</v>
      </c>
      <c r="DG266" s="164">
        <v>1.6963063857142855</v>
      </c>
      <c r="DH266" s="164">
        <v>8.7265938095238083E-2</v>
      </c>
      <c r="DI266" s="164">
        <v>0.36101799047619043</v>
      </c>
      <c r="DJ266" s="164">
        <v>7.7702547619047616E-2</v>
      </c>
      <c r="DK266" s="164">
        <v>3.8253561904761903E-2</v>
      </c>
      <c r="DL266" s="164">
        <v>1.4345085714285714E-2</v>
      </c>
      <c r="DM266" s="164">
        <v>1.9365865714285715</v>
      </c>
      <c r="DN266" s="164">
        <v>0.11954238095238096</v>
      </c>
      <c r="DQ266" s="164">
        <v>1.919850638095238</v>
      </c>
      <c r="DR266" s="164">
        <v>0.10400187142857141</v>
      </c>
      <c r="DS266" s="164">
        <v>0.6610693666666666</v>
      </c>
      <c r="DT266" s="164">
        <v>6.6943733333333325E-2</v>
      </c>
    </row>
    <row r="271" spans="1:124" x14ac:dyDescent="0.35">
      <c r="A271" s="173" t="s">
        <v>607</v>
      </c>
      <c r="C271" s="135">
        <v>2.9815999999999998</v>
      </c>
      <c r="D271" s="135">
        <v>12.2081</v>
      </c>
      <c r="E271" s="135">
        <v>0.59450000000000003</v>
      </c>
      <c r="F271" s="135">
        <v>8.1734000000000009</v>
      </c>
      <c r="G271" s="135">
        <v>0.94950000000000001</v>
      </c>
      <c r="H271" s="135">
        <v>4.4290000000000003</v>
      </c>
      <c r="I271" s="135">
        <v>50.7393</v>
      </c>
      <c r="J271" s="135">
        <v>4.4082999999999997</v>
      </c>
      <c r="K271" s="135">
        <v>14.0288</v>
      </c>
      <c r="L271" s="135">
        <v>0.2107</v>
      </c>
      <c r="M271" s="135">
        <v>3.9199999999999999E-2</v>
      </c>
      <c r="N271" s="135">
        <v>2.2700000000000001E-2</v>
      </c>
      <c r="O271" s="135">
        <v>98.784999999999997</v>
      </c>
    </row>
    <row r="272" spans="1:124" x14ac:dyDescent="0.35">
      <c r="A272" s="173" t="s">
        <v>612</v>
      </c>
      <c r="C272" s="135">
        <v>1.6700999999999999</v>
      </c>
      <c r="D272" s="135">
        <v>11.6751</v>
      </c>
      <c r="E272" s="135">
        <v>0.65290000000000004</v>
      </c>
      <c r="F272" s="135">
        <v>8.2994000000000003</v>
      </c>
      <c r="G272" s="135">
        <v>1.0563</v>
      </c>
      <c r="H272" s="135">
        <v>4.5473999999999997</v>
      </c>
      <c r="I272" s="135">
        <v>50.975999999999999</v>
      </c>
      <c r="J272" s="135">
        <v>4.2428999999999997</v>
      </c>
      <c r="K272" s="135">
        <v>14.322699999999999</v>
      </c>
      <c r="L272" s="135">
        <v>0.1968</v>
      </c>
      <c r="M272" s="135">
        <v>5.33E-2</v>
      </c>
      <c r="N272" s="135">
        <v>2.76E-2</v>
      </c>
      <c r="O272" s="135">
        <v>97.720500000000001</v>
      </c>
    </row>
    <row r="273" spans="1:124" x14ac:dyDescent="0.35">
      <c r="A273" s="173" t="s">
        <v>612</v>
      </c>
      <c r="C273" s="135">
        <v>1.3835999999999999</v>
      </c>
      <c r="D273" s="135">
        <v>11.693199999999999</v>
      </c>
      <c r="E273" s="135">
        <v>0.79139999999999999</v>
      </c>
      <c r="F273" s="135">
        <v>8.2434999999999992</v>
      </c>
      <c r="G273" s="135">
        <v>1.1871</v>
      </c>
      <c r="H273" s="135">
        <v>4.4474</v>
      </c>
      <c r="I273" s="135">
        <v>51.1387</v>
      </c>
      <c r="J273" s="135">
        <v>3.7503000000000002</v>
      </c>
      <c r="K273" s="135">
        <v>14.6189</v>
      </c>
      <c r="L273" s="135">
        <v>0.2024</v>
      </c>
      <c r="M273" s="135">
        <v>3.5999999999999997E-2</v>
      </c>
      <c r="N273" s="135">
        <v>2.46E-2</v>
      </c>
      <c r="O273" s="135">
        <v>97.517099999999999</v>
      </c>
    </row>
    <row r="274" spans="1:124" x14ac:dyDescent="0.35">
      <c r="A274" s="173" t="s">
        <v>612</v>
      </c>
      <c r="C274" s="135">
        <v>1.6315999999999999</v>
      </c>
      <c r="D274" s="135">
        <v>11.9008</v>
      </c>
      <c r="E274" s="135">
        <v>0.59630000000000005</v>
      </c>
      <c r="F274" s="135">
        <v>8.3522999999999996</v>
      </c>
      <c r="G274" s="135">
        <v>1.0688</v>
      </c>
      <c r="H274" s="135">
        <v>4.6536999999999997</v>
      </c>
      <c r="I274" s="135">
        <v>51.331699999999998</v>
      </c>
      <c r="J274" s="135">
        <v>4.07</v>
      </c>
      <c r="K274" s="135">
        <v>15.1206</v>
      </c>
      <c r="L274" s="135">
        <v>0.18590000000000001</v>
      </c>
      <c r="M274" s="135">
        <v>3.56E-2</v>
      </c>
      <c r="N274" s="135">
        <v>2.2599999999999999E-2</v>
      </c>
      <c r="O274" s="135">
        <v>98.970200000000006</v>
      </c>
    </row>
    <row r="275" spans="1:124" x14ac:dyDescent="0.35">
      <c r="A275" s="173" t="s">
        <v>813</v>
      </c>
      <c r="C275" s="135">
        <v>2.9676</v>
      </c>
      <c r="D275" s="135">
        <v>12.299099999999999</v>
      </c>
      <c r="E275" s="135">
        <v>0.60150000000000003</v>
      </c>
      <c r="F275" s="135">
        <v>8.0946999999999996</v>
      </c>
      <c r="G275" s="135">
        <v>1.0205</v>
      </c>
      <c r="H275" s="135">
        <v>4.6361999999999997</v>
      </c>
      <c r="I275" s="135">
        <v>50.467399999999998</v>
      </c>
      <c r="J275" s="135">
        <v>4.3680000000000003</v>
      </c>
      <c r="K275" s="135">
        <v>14.1645</v>
      </c>
      <c r="L275" s="135">
        <v>0.19719999999999999</v>
      </c>
      <c r="M275" s="135">
        <v>2.5100000000000001E-2</v>
      </c>
      <c r="N275" s="135">
        <v>2.3599999999999999E-2</v>
      </c>
      <c r="O275" s="135">
        <v>98.865399999999994</v>
      </c>
    </row>
    <row r="276" spans="1:124" x14ac:dyDescent="0.35">
      <c r="A276" s="173" t="s">
        <v>814</v>
      </c>
      <c r="C276" s="135">
        <v>3.1960000000000002</v>
      </c>
      <c r="D276" s="135">
        <v>12.224299999999999</v>
      </c>
      <c r="E276" s="135">
        <v>0.61550000000000005</v>
      </c>
      <c r="F276" s="135">
        <v>8.1372999999999998</v>
      </c>
      <c r="G276" s="135">
        <v>1.1123000000000001</v>
      </c>
      <c r="H276" s="135">
        <v>4.4871999999999996</v>
      </c>
      <c r="I276" s="135">
        <v>50.546599999999998</v>
      </c>
      <c r="J276" s="135">
        <v>4.2512999999999996</v>
      </c>
      <c r="K276" s="135">
        <v>13.864699999999999</v>
      </c>
      <c r="L276" s="135">
        <v>0.2046</v>
      </c>
      <c r="M276" s="135">
        <v>3.7100000000000001E-2</v>
      </c>
      <c r="N276" s="135">
        <v>2.35E-2</v>
      </c>
      <c r="O276" s="135">
        <v>98.700500000000005</v>
      </c>
    </row>
    <row r="277" spans="1:124" x14ac:dyDescent="0.35">
      <c r="A277" s="173" t="s">
        <v>814</v>
      </c>
      <c r="C277" s="135">
        <v>3.073</v>
      </c>
      <c r="D277" s="135">
        <v>12.2621</v>
      </c>
      <c r="E277" s="135">
        <v>0.54790000000000005</v>
      </c>
      <c r="F277" s="135">
        <v>8.1544000000000008</v>
      </c>
      <c r="G277" s="135">
        <v>1.0589</v>
      </c>
      <c r="H277" s="135">
        <v>4.4562999999999997</v>
      </c>
      <c r="I277" s="135">
        <v>50.662300000000002</v>
      </c>
      <c r="J277" s="135">
        <v>4.2511999999999999</v>
      </c>
      <c r="K277" s="135">
        <v>14.2872</v>
      </c>
      <c r="L277" s="135">
        <v>0.1628</v>
      </c>
      <c r="M277" s="135">
        <v>3.8399999999999997E-2</v>
      </c>
      <c r="N277" s="135">
        <v>2.1000000000000001E-2</v>
      </c>
      <c r="O277" s="135">
        <v>98.975399999999993</v>
      </c>
    </row>
    <row r="278" spans="1:124" x14ac:dyDescent="0.35">
      <c r="A278" s="173" t="s">
        <v>814</v>
      </c>
      <c r="C278" s="135">
        <v>3.0354000000000001</v>
      </c>
      <c r="D278" s="135">
        <v>12.252599999999999</v>
      </c>
      <c r="E278" s="135">
        <v>0.63419999999999999</v>
      </c>
      <c r="F278" s="135">
        <v>8.0230999999999995</v>
      </c>
      <c r="G278" s="135">
        <v>1.0603</v>
      </c>
      <c r="H278" s="135">
        <v>4.5225999999999997</v>
      </c>
      <c r="I278" s="135">
        <v>50.8994</v>
      </c>
      <c r="J278" s="135">
        <v>4.2314999999999996</v>
      </c>
      <c r="K278" s="135">
        <v>13.631399999999999</v>
      </c>
      <c r="L278" s="135">
        <v>0.21740000000000001</v>
      </c>
      <c r="M278" s="135">
        <v>3.5799999999999998E-2</v>
      </c>
      <c r="N278" s="135">
        <v>2.35E-2</v>
      </c>
      <c r="O278" s="135">
        <v>98.567300000000003</v>
      </c>
    </row>
    <row r="279" spans="1:124" x14ac:dyDescent="0.35">
      <c r="A279" s="173" t="s">
        <v>814</v>
      </c>
      <c r="C279" s="135">
        <v>3.0097</v>
      </c>
      <c r="D279" s="135">
        <v>12.017099999999999</v>
      </c>
      <c r="E279" s="135">
        <v>0.59019999999999995</v>
      </c>
      <c r="F279" s="135">
        <v>8.0251999999999999</v>
      </c>
      <c r="G279" s="135">
        <v>1.0358000000000001</v>
      </c>
      <c r="H279" s="135">
        <v>4.3632</v>
      </c>
      <c r="I279" s="135">
        <v>50.930900000000001</v>
      </c>
      <c r="J279" s="135">
        <v>4.6582999999999997</v>
      </c>
      <c r="K279" s="135">
        <v>14.1937</v>
      </c>
      <c r="L279" s="135">
        <v>0.2114</v>
      </c>
      <c r="M279" s="135">
        <v>3.7499999999999999E-2</v>
      </c>
      <c r="N279" s="135">
        <v>2.1899999999999999E-2</v>
      </c>
      <c r="O279" s="135">
        <v>99.095100000000002</v>
      </c>
    </row>
    <row r="280" spans="1:124" x14ac:dyDescent="0.35">
      <c r="A280" s="173" t="s">
        <v>814</v>
      </c>
      <c r="C280" s="135">
        <v>3.1297999999999999</v>
      </c>
      <c r="D280" s="135">
        <v>12.363300000000001</v>
      </c>
      <c r="E280" s="135">
        <v>0.59819999999999995</v>
      </c>
      <c r="F280" s="135">
        <v>8.0531000000000006</v>
      </c>
      <c r="G280" s="135">
        <v>1.0973999999999999</v>
      </c>
      <c r="H280" s="135">
        <v>4.4889999999999999</v>
      </c>
      <c r="I280" s="135">
        <v>50.689599999999999</v>
      </c>
      <c r="J280" s="135">
        <v>4.2534999999999998</v>
      </c>
      <c r="K280" s="135">
        <v>14.293200000000001</v>
      </c>
      <c r="L280" s="135">
        <v>0.16900000000000001</v>
      </c>
      <c r="M280" s="135">
        <v>4.1300000000000003E-2</v>
      </c>
      <c r="N280" s="135">
        <v>2.4899999999999999E-2</v>
      </c>
      <c r="O280" s="135">
        <v>99.202299999999994</v>
      </c>
    </row>
    <row r="281" spans="1:124" x14ac:dyDescent="0.35">
      <c r="A281" s="173" t="s">
        <v>814</v>
      </c>
      <c r="C281" s="135">
        <v>2.9828000000000001</v>
      </c>
      <c r="D281" s="135">
        <v>12.011900000000001</v>
      </c>
      <c r="E281" s="135">
        <v>0.58520000000000005</v>
      </c>
      <c r="F281" s="135">
        <v>8.3127999999999993</v>
      </c>
      <c r="G281" s="135">
        <v>1.0942000000000001</v>
      </c>
      <c r="H281" s="135">
        <v>4.4828999999999999</v>
      </c>
      <c r="I281" s="135">
        <v>51.441000000000003</v>
      </c>
      <c r="J281" s="135">
        <v>4.4020999999999999</v>
      </c>
      <c r="K281" s="135">
        <v>13.623699999999999</v>
      </c>
      <c r="L281" s="135">
        <v>0.17929999999999999</v>
      </c>
      <c r="M281" s="135">
        <v>2.8299999999999999E-2</v>
      </c>
      <c r="N281" s="135">
        <v>2.41E-2</v>
      </c>
      <c r="O281" s="135">
        <v>99.168199999999999</v>
      </c>
    </row>
    <row r="282" spans="1:124" x14ac:dyDescent="0.35">
      <c r="A282" s="173" t="s">
        <v>814</v>
      </c>
      <c r="C282" s="135">
        <v>3.1532</v>
      </c>
      <c r="D282" s="135">
        <v>12.3764</v>
      </c>
      <c r="E282" s="135">
        <v>0.56840000000000002</v>
      </c>
      <c r="F282" s="135">
        <v>8.2423000000000002</v>
      </c>
      <c r="G282" s="135">
        <v>1.1093999999999999</v>
      </c>
      <c r="H282" s="135">
        <v>4.4359999999999999</v>
      </c>
      <c r="I282" s="135">
        <v>50.813000000000002</v>
      </c>
      <c r="J282" s="135">
        <v>4.3057999999999996</v>
      </c>
      <c r="K282" s="135">
        <v>14.1401</v>
      </c>
      <c r="L282" s="135">
        <v>0.19500000000000001</v>
      </c>
      <c r="M282" s="135">
        <v>4.3099999999999999E-2</v>
      </c>
      <c r="N282" s="135">
        <v>2.23E-2</v>
      </c>
      <c r="O282" s="135">
        <v>99.404899999999998</v>
      </c>
    </row>
    <row r="283" spans="1:124" x14ac:dyDescent="0.35">
      <c r="A283" s="173" t="s">
        <v>813</v>
      </c>
      <c r="C283" s="135">
        <v>2.8772000000000002</v>
      </c>
      <c r="D283" s="135">
        <v>11.920400000000001</v>
      </c>
      <c r="E283" s="135">
        <v>0.59650000000000003</v>
      </c>
      <c r="F283" s="135">
        <v>8.1100999999999992</v>
      </c>
      <c r="G283" s="135">
        <v>1.0264</v>
      </c>
      <c r="H283" s="135">
        <v>4.5510999999999999</v>
      </c>
      <c r="I283" s="135">
        <v>51.795000000000002</v>
      </c>
      <c r="J283" s="135">
        <v>4.3348000000000004</v>
      </c>
      <c r="K283" s="135">
        <v>13.8939</v>
      </c>
      <c r="L283" s="135">
        <v>0.2472</v>
      </c>
      <c r="M283" s="135">
        <v>3.1899999999999998E-2</v>
      </c>
      <c r="N283" s="135">
        <v>2.2800000000000001E-2</v>
      </c>
      <c r="O283" s="135">
        <v>99.407300000000006</v>
      </c>
    </row>
    <row r="284" spans="1:124" x14ac:dyDescent="0.35">
      <c r="A284" s="173" t="s">
        <v>813</v>
      </c>
      <c r="C284" s="135">
        <v>3.1907000000000001</v>
      </c>
      <c r="D284" s="135">
        <v>12.180199999999999</v>
      </c>
      <c r="E284" s="135">
        <v>0.60229999999999995</v>
      </c>
      <c r="F284" s="135">
        <v>8.0957000000000008</v>
      </c>
      <c r="G284" s="135">
        <v>1.0390999999999999</v>
      </c>
      <c r="H284" s="135">
        <v>4.6506999999999996</v>
      </c>
      <c r="I284" s="135">
        <v>49.968800000000002</v>
      </c>
      <c r="J284" s="135">
        <v>4.1414999999999997</v>
      </c>
      <c r="K284" s="135">
        <v>14.4841</v>
      </c>
      <c r="L284" s="135">
        <v>0.1825</v>
      </c>
      <c r="M284" s="135">
        <v>3.4599999999999999E-2</v>
      </c>
      <c r="N284" s="135">
        <v>2.3E-2</v>
      </c>
      <c r="O284" s="135">
        <v>98.593199999999996</v>
      </c>
    </row>
    <row r="285" spans="1:124" x14ac:dyDescent="0.35">
      <c r="A285" s="173" t="s">
        <v>813</v>
      </c>
      <c r="C285" s="135">
        <v>2.8468</v>
      </c>
      <c r="D285" s="135">
        <v>12.0869</v>
      </c>
      <c r="E285" s="135">
        <v>0.53310000000000002</v>
      </c>
      <c r="F285" s="135">
        <v>8.3914000000000009</v>
      </c>
      <c r="G285" s="135">
        <v>1.0669999999999999</v>
      </c>
      <c r="H285" s="135">
        <v>4.5677000000000003</v>
      </c>
      <c r="I285" s="135">
        <v>51.073599999999999</v>
      </c>
      <c r="J285" s="135">
        <v>4.1463000000000001</v>
      </c>
      <c r="K285" s="135">
        <v>13.772</v>
      </c>
      <c r="L285" s="135">
        <v>0.21290000000000001</v>
      </c>
      <c r="M285" s="135">
        <v>3.2000000000000001E-2</v>
      </c>
      <c r="N285" s="135">
        <v>2.2499999999999999E-2</v>
      </c>
      <c r="O285" s="135">
        <v>98.752300000000005</v>
      </c>
    </row>
    <row r="286" spans="1:124" x14ac:dyDescent="0.35">
      <c r="A286" s="173" t="s">
        <v>813</v>
      </c>
      <c r="C286" s="135">
        <v>2.7848999999999999</v>
      </c>
      <c r="D286" s="135">
        <v>12.319800000000001</v>
      </c>
      <c r="E286" s="135">
        <v>0.59560000000000002</v>
      </c>
      <c r="F286" s="135">
        <v>8.1614000000000004</v>
      </c>
      <c r="G286" s="135">
        <v>1.0127999999999999</v>
      </c>
      <c r="H286" s="135">
        <v>4.4881000000000002</v>
      </c>
      <c r="I286" s="135">
        <v>50.2361</v>
      </c>
      <c r="J286" s="135">
        <v>4.3941999999999997</v>
      </c>
      <c r="K286" s="135">
        <v>14.295400000000001</v>
      </c>
      <c r="L286" s="135">
        <v>0.1913</v>
      </c>
      <c r="M286" s="135">
        <v>3.5900000000000001E-2</v>
      </c>
      <c r="N286" s="135">
        <v>2.2100000000000002E-2</v>
      </c>
      <c r="O286" s="135">
        <v>98.537499999999994</v>
      </c>
    </row>
    <row r="287" spans="1:124" x14ac:dyDescent="0.35">
      <c r="A287" s="173" t="s">
        <v>813</v>
      </c>
      <c r="C287" s="135">
        <v>2.9091</v>
      </c>
      <c r="D287" s="135">
        <v>12.1698</v>
      </c>
      <c r="E287" s="135">
        <v>0.65</v>
      </c>
      <c r="F287" s="135">
        <v>8.0383999999999993</v>
      </c>
      <c r="G287" s="135">
        <v>1.0264</v>
      </c>
      <c r="H287" s="135">
        <v>4.5500999999999996</v>
      </c>
      <c r="I287" s="135">
        <v>50.446199999999997</v>
      </c>
      <c r="J287" s="135">
        <v>4.1302000000000003</v>
      </c>
      <c r="K287" s="135">
        <v>14.1463</v>
      </c>
      <c r="L287" s="135">
        <v>0.29060000000000002</v>
      </c>
      <c r="M287" s="135">
        <v>4.3200000000000002E-2</v>
      </c>
      <c r="N287" s="135">
        <v>2.23E-2</v>
      </c>
      <c r="O287" s="135">
        <v>98.422700000000006</v>
      </c>
    </row>
    <row r="288" spans="1:124" x14ac:dyDescent="0.35">
      <c r="A288" s="181" t="s">
        <v>813</v>
      </c>
      <c r="B288" s="182"/>
      <c r="C288" s="183">
        <v>3.1429999999999998</v>
      </c>
      <c r="D288" s="183">
        <v>12.191700000000001</v>
      </c>
      <c r="E288" s="183">
        <v>0.61160000000000003</v>
      </c>
      <c r="F288" s="183">
        <v>8.1184999999999992</v>
      </c>
      <c r="G288" s="183">
        <v>1.0649</v>
      </c>
      <c r="H288" s="183">
        <v>4.5061999999999998</v>
      </c>
      <c r="I288" s="183">
        <v>51.027299999999997</v>
      </c>
      <c r="J288" s="183">
        <v>4.3201000000000001</v>
      </c>
      <c r="K288" s="183">
        <v>14.072800000000001</v>
      </c>
      <c r="L288" s="183">
        <v>0.15720000000000001</v>
      </c>
      <c r="M288" s="183">
        <v>3.9199999999999999E-2</v>
      </c>
      <c r="N288" s="183">
        <v>2.0799999999999999E-2</v>
      </c>
      <c r="O288" s="183">
        <v>99.272999999999996</v>
      </c>
      <c r="P288" s="182"/>
      <c r="Q288" s="181"/>
      <c r="R288" s="181"/>
      <c r="S288" s="181"/>
      <c r="T288" s="182"/>
      <c r="U288" s="184"/>
      <c r="V288" s="184"/>
      <c r="W288" s="184"/>
      <c r="X288" s="184"/>
      <c r="Y288" s="184"/>
      <c r="Z288" s="184"/>
      <c r="AA288" s="184"/>
      <c r="AB288" s="184"/>
      <c r="AC288" s="184"/>
      <c r="AD288" s="184"/>
      <c r="AE288" s="184"/>
      <c r="AF288" s="184"/>
      <c r="AG288" s="184"/>
      <c r="AH288" s="184"/>
      <c r="AI288" s="184"/>
      <c r="AJ288" s="184"/>
      <c r="AK288" s="184"/>
      <c r="AL288" s="184"/>
      <c r="AM288" s="184"/>
      <c r="AN288" s="184"/>
      <c r="AO288" s="184"/>
      <c r="AP288" s="184"/>
      <c r="AQ288" s="184"/>
      <c r="AR288" s="184"/>
      <c r="AS288" s="184"/>
      <c r="AT288" s="184"/>
      <c r="AU288" s="184"/>
      <c r="AV288" s="184"/>
      <c r="AW288" s="184"/>
      <c r="AX288" s="184"/>
      <c r="AY288" s="184"/>
      <c r="AZ288" s="184"/>
      <c r="BA288" s="184"/>
      <c r="BB288" s="184"/>
      <c r="BC288" s="184"/>
      <c r="BD288" s="184"/>
      <c r="BE288" s="184"/>
      <c r="BF288" s="184"/>
      <c r="BG288" s="184"/>
      <c r="BH288" s="184"/>
      <c r="BI288" s="184"/>
      <c r="BJ288" s="184"/>
      <c r="BK288" s="184"/>
      <c r="BL288" s="184"/>
      <c r="BM288" s="184"/>
      <c r="BN288" s="184"/>
      <c r="BO288" s="184"/>
      <c r="BP288" s="184"/>
      <c r="BQ288" s="184"/>
      <c r="BR288" s="184"/>
      <c r="BS288" s="184"/>
      <c r="BT288" s="184"/>
      <c r="BU288" s="184"/>
      <c r="BV288" s="184"/>
      <c r="BW288" s="184"/>
      <c r="BX288" s="184"/>
      <c r="BY288" s="184"/>
      <c r="BZ288" s="184"/>
      <c r="CA288" s="184"/>
      <c r="CB288" s="184"/>
      <c r="CC288" s="184"/>
      <c r="CD288" s="184"/>
      <c r="CE288" s="184"/>
      <c r="CF288" s="184"/>
      <c r="CG288" s="184"/>
      <c r="CH288" s="184"/>
      <c r="CI288" s="184"/>
      <c r="CJ288" s="184"/>
      <c r="CK288" s="184"/>
      <c r="CL288" s="184"/>
      <c r="CM288" s="184"/>
      <c r="CN288" s="184"/>
      <c r="CO288" s="184"/>
      <c r="CP288" s="184"/>
      <c r="CQ288" s="184"/>
      <c r="CR288" s="184"/>
      <c r="CS288" s="184"/>
      <c r="CT288" s="184"/>
      <c r="CU288" s="184"/>
      <c r="CV288" s="184"/>
      <c r="CW288" s="184"/>
      <c r="CX288" s="184"/>
      <c r="CY288" s="184"/>
      <c r="CZ288" s="184"/>
      <c r="DA288" s="184"/>
      <c r="DB288" s="184"/>
      <c r="DC288" s="184"/>
      <c r="DD288" s="184"/>
      <c r="DE288" s="184"/>
      <c r="DF288" s="184"/>
      <c r="DG288" s="184"/>
      <c r="DH288" s="184"/>
      <c r="DI288" s="184"/>
      <c r="DJ288" s="184"/>
      <c r="DK288" s="184"/>
      <c r="DL288" s="184"/>
      <c r="DM288" s="184"/>
      <c r="DN288" s="184"/>
      <c r="DO288" s="184"/>
      <c r="DP288" s="184"/>
      <c r="DQ288" s="184"/>
      <c r="DR288" s="184"/>
      <c r="DS288" s="184"/>
      <c r="DT288" s="184"/>
    </row>
    <row r="289" spans="1:124" x14ac:dyDescent="0.35">
      <c r="A289" s="173" t="s">
        <v>607</v>
      </c>
      <c r="C289" s="185">
        <v>2.7573499999999997</v>
      </c>
      <c r="D289" s="135">
        <v>10.92995</v>
      </c>
      <c r="E289" s="135">
        <v>0.58404999999999996</v>
      </c>
      <c r="F289" s="135">
        <v>8.7134</v>
      </c>
      <c r="G289" s="135">
        <v>0.96724999999999994</v>
      </c>
      <c r="H289" s="135">
        <v>4.3767499999999995</v>
      </c>
      <c r="I289" s="135">
        <v>49.8217</v>
      </c>
      <c r="J289" s="135">
        <v>5.1869499999999995</v>
      </c>
      <c r="K289" s="135">
        <v>13.881399999999999</v>
      </c>
      <c r="L289" s="135">
        <v>0.21440000000000001</v>
      </c>
      <c r="M289" s="135">
        <v>2.8500000000000001E-2</v>
      </c>
      <c r="N289" s="135">
        <v>2.1950000000000001E-2</v>
      </c>
      <c r="O289" s="135">
        <v>97.483599999999996</v>
      </c>
      <c r="Q289" s="173">
        <v>9.3043291521756111E-2</v>
      </c>
      <c r="R289" s="173">
        <v>-1.6920326862060378</v>
      </c>
      <c r="S289" s="173">
        <v>514.54709690276025</v>
      </c>
    </row>
    <row r="290" spans="1:124" x14ac:dyDescent="0.35">
      <c r="A290" s="173" t="s">
        <v>607</v>
      </c>
      <c r="C290" s="185">
        <v>2.8747499999999997</v>
      </c>
      <c r="D290" s="135">
        <v>12.31165</v>
      </c>
      <c r="E290" s="135">
        <v>0.59935000000000005</v>
      </c>
      <c r="F290" s="135">
        <v>8.1846999999999994</v>
      </c>
      <c r="G290" s="135">
        <v>0.95855000000000001</v>
      </c>
      <c r="H290" s="135">
        <v>4.44815</v>
      </c>
      <c r="I290" s="135">
        <v>50.027150000000006</v>
      </c>
      <c r="J290" s="135">
        <v>4.2201000000000004</v>
      </c>
      <c r="K290" s="135">
        <v>13.5999</v>
      </c>
      <c r="L290" s="135">
        <v>0.14865</v>
      </c>
      <c r="M290" s="135">
        <v>4.3549999999999998E-2</v>
      </c>
      <c r="N290" s="135">
        <v>2.1499999999999998E-2</v>
      </c>
      <c r="O290" s="135">
        <v>97.437999999999988</v>
      </c>
      <c r="Q290" s="173">
        <v>0.10851793038477017</v>
      </c>
      <c r="R290" s="173">
        <v>-0.10875850309149376</v>
      </c>
      <c r="S290" s="173">
        <v>473.2076822637087</v>
      </c>
    </row>
    <row r="291" spans="1:124" x14ac:dyDescent="0.35">
      <c r="A291" s="173" t="s">
        <v>814</v>
      </c>
      <c r="C291" s="185">
        <v>3.0733999999999999</v>
      </c>
      <c r="D291" s="135">
        <v>12.2667</v>
      </c>
      <c r="E291" s="135">
        <v>0.56689999999999996</v>
      </c>
      <c r="F291" s="135">
        <v>8.1275999999999993</v>
      </c>
      <c r="G291" s="135">
        <v>1.0657000000000001</v>
      </c>
      <c r="H291" s="135">
        <v>4.4935</v>
      </c>
      <c r="I291" s="135">
        <v>50.259799999999998</v>
      </c>
      <c r="J291" s="135">
        <v>4.2066999999999997</v>
      </c>
      <c r="K291" s="135">
        <v>13.689299999999999</v>
      </c>
      <c r="L291" s="135">
        <v>0.26700000000000002</v>
      </c>
      <c r="M291" s="135">
        <v>2.8400000000000002E-2</v>
      </c>
      <c r="N291" s="135">
        <v>2.18E-2</v>
      </c>
      <c r="O291" s="135">
        <v>98.066800000000001</v>
      </c>
      <c r="Q291" s="173">
        <v>0.12021895358404508</v>
      </c>
      <c r="R291" s="173">
        <v>-3.9490563971736234</v>
      </c>
      <c r="S291" s="173">
        <v>525.93219395069343</v>
      </c>
    </row>
    <row r="292" spans="1:124" x14ac:dyDescent="0.35">
      <c r="A292" s="173" t="s">
        <v>814</v>
      </c>
      <c r="C292" s="185">
        <v>3.1017000000000001</v>
      </c>
      <c r="D292" s="135">
        <v>12.42925</v>
      </c>
      <c r="E292" s="135">
        <v>0.59410000000000007</v>
      </c>
      <c r="F292" s="135">
        <v>8.0483499999999992</v>
      </c>
      <c r="G292" s="135">
        <v>1.0102500000000001</v>
      </c>
      <c r="H292" s="135">
        <v>4.4850500000000002</v>
      </c>
      <c r="I292" s="135">
        <v>49.989350000000002</v>
      </c>
      <c r="J292" s="135">
        <v>4.17835</v>
      </c>
      <c r="K292" s="135">
        <v>13.6845</v>
      </c>
      <c r="L292" s="135">
        <v>0.18214999999999998</v>
      </c>
      <c r="M292" s="135">
        <v>3.6400000000000002E-2</v>
      </c>
      <c r="N292" s="135">
        <v>2.4300000000000002E-2</v>
      </c>
      <c r="O292" s="135">
        <v>97.7637</v>
      </c>
      <c r="Q292" s="173">
        <v>8.3627021548471681E-2</v>
      </c>
      <c r="R292" s="173">
        <v>-4.0486130680163583</v>
      </c>
      <c r="S292" s="173">
        <v>383.92193712858955</v>
      </c>
    </row>
    <row r="293" spans="1:124" x14ac:dyDescent="0.35">
      <c r="A293" s="173" t="s">
        <v>612</v>
      </c>
      <c r="C293" s="185">
        <v>1.0547500000000001</v>
      </c>
      <c r="D293" s="135">
        <v>12.393650000000001</v>
      </c>
      <c r="E293" s="135">
        <v>0.56974999999999998</v>
      </c>
      <c r="F293" s="135">
        <v>8.4247999999999994</v>
      </c>
      <c r="G293" s="135">
        <v>1.0401500000000001</v>
      </c>
      <c r="H293" s="135">
        <v>4.6559500000000007</v>
      </c>
      <c r="I293" s="135">
        <v>51.730199999999996</v>
      </c>
      <c r="J293" s="135">
        <v>4.2704500000000003</v>
      </c>
      <c r="K293" s="135">
        <v>14.35745</v>
      </c>
      <c r="L293" s="135">
        <v>0.23204999999999998</v>
      </c>
      <c r="M293" s="135">
        <v>3.5799999999999998E-2</v>
      </c>
      <c r="N293" s="135">
        <v>2.4300000000000002E-2</v>
      </c>
      <c r="O293" s="135">
        <v>98.789449999999988</v>
      </c>
      <c r="Q293" s="173">
        <v>0.10223870125114508</v>
      </c>
      <c r="R293" s="173">
        <v>4.2554272117228704</v>
      </c>
      <c r="S293" s="173">
        <v>488.60443827782495</v>
      </c>
    </row>
    <row r="294" spans="1:124" x14ac:dyDescent="0.35">
      <c r="A294" s="173" t="s">
        <v>612</v>
      </c>
      <c r="C294" s="185">
        <v>2.2823000000000002</v>
      </c>
      <c r="D294" s="135">
        <v>12.4293</v>
      </c>
      <c r="E294" s="135">
        <v>0.59899999999999998</v>
      </c>
      <c r="F294" s="135">
        <v>7.4035000000000002</v>
      </c>
      <c r="G294" s="135">
        <v>1.3105</v>
      </c>
      <c r="H294" s="135">
        <v>4.6128999999999998</v>
      </c>
      <c r="I294" s="135">
        <v>51.813400000000001</v>
      </c>
      <c r="J294" s="135">
        <v>4.4257</v>
      </c>
      <c r="K294" s="135">
        <v>13.7598</v>
      </c>
      <c r="L294" s="135">
        <v>0.2</v>
      </c>
      <c r="M294" s="135">
        <v>3.5900000000000001E-2</v>
      </c>
      <c r="N294" s="135">
        <v>2.06E-2</v>
      </c>
      <c r="O294" s="135">
        <v>98.892899999999997</v>
      </c>
      <c r="Q294" s="173">
        <v>0.10450525117637016</v>
      </c>
      <c r="R294" s="173">
        <v>-2.8062049187315474</v>
      </c>
    </row>
    <row r="295" spans="1:124" x14ac:dyDescent="0.35">
      <c r="A295" s="181" t="s">
        <v>612</v>
      </c>
      <c r="B295" s="182"/>
      <c r="C295" s="186">
        <f>C294</f>
        <v>2.2823000000000002</v>
      </c>
      <c r="D295" s="186">
        <f t="shared" ref="D295:O295" si="38">D294</f>
        <v>12.4293</v>
      </c>
      <c r="E295" s="186">
        <f t="shared" si="38"/>
        <v>0.59899999999999998</v>
      </c>
      <c r="F295" s="186">
        <f t="shared" si="38"/>
        <v>7.4035000000000002</v>
      </c>
      <c r="G295" s="186">
        <f t="shared" si="38"/>
        <v>1.3105</v>
      </c>
      <c r="H295" s="186">
        <f t="shared" si="38"/>
        <v>4.6128999999999998</v>
      </c>
      <c r="I295" s="186">
        <f t="shared" si="38"/>
        <v>51.813400000000001</v>
      </c>
      <c r="J295" s="186">
        <f t="shared" si="38"/>
        <v>4.4257</v>
      </c>
      <c r="K295" s="186">
        <f t="shared" si="38"/>
        <v>13.7598</v>
      </c>
      <c r="L295" s="186">
        <f t="shared" si="38"/>
        <v>0.2</v>
      </c>
      <c r="M295" s="186">
        <f t="shared" si="38"/>
        <v>3.5900000000000001E-2</v>
      </c>
      <c r="N295" s="186">
        <f t="shared" si="38"/>
        <v>2.06E-2</v>
      </c>
      <c r="O295" s="186">
        <f t="shared" si="38"/>
        <v>98.892899999999997</v>
      </c>
      <c r="Q295" s="173">
        <v>6.6386287059020541E-2</v>
      </c>
      <c r="R295" s="173">
        <v>6.4575767772401127</v>
      </c>
      <c r="S295" s="173">
        <v>807.7065474874546</v>
      </c>
      <c r="T295" s="182"/>
      <c r="U295" s="184"/>
      <c r="V295" s="184"/>
      <c r="W295" s="184"/>
      <c r="X295" s="184"/>
      <c r="Y295" s="184"/>
      <c r="Z295" s="184"/>
      <c r="AA295" s="184"/>
      <c r="AB295" s="184"/>
      <c r="AC295" s="184"/>
      <c r="AD295" s="184"/>
      <c r="AE295" s="184"/>
      <c r="AF295" s="184"/>
      <c r="AG295" s="184"/>
      <c r="AH295" s="184"/>
      <c r="AI295" s="184"/>
      <c r="AJ295" s="184"/>
      <c r="AK295" s="184"/>
      <c r="AL295" s="184"/>
      <c r="AM295" s="184"/>
      <c r="AN295" s="184"/>
      <c r="AO295" s="184"/>
      <c r="AP295" s="184"/>
      <c r="AQ295" s="184"/>
      <c r="AR295" s="184"/>
      <c r="AS295" s="184"/>
      <c r="AT295" s="184"/>
      <c r="AU295" s="184"/>
      <c r="AV295" s="184"/>
      <c r="AW295" s="184"/>
      <c r="AX295" s="184"/>
      <c r="AY295" s="184"/>
      <c r="AZ295" s="184"/>
      <c r="BA295" s="184"/>
      <c r="BB295" s="184"/>
      <c r="BC295" s="184"/>
      <c r="BD295" s="184"/>
      <c r="BE295" s="184"/>
      <c r="BF295" s="184"/>
      <c r="BG295" s="184"/>
      <c r="BH295" s="184"/>
      <c r="BI295" s="184"/>
      <c r="BJ295" s="184"/>
      <c r="BK295" s="184"/>
      <c r="BL295" s="184"/>
      <c r="BM295" s="184"/>
      <c r="BN295" s="184"/>
      <c r="BO295" s="184"/>
      <c r="BP295" s="184"/>
      <c r="BQ295" s="184"/>
      <c r="BR295" s="184"/>
      <c r="BS295" s="184"/>
      <c r="BT295" s="184"/>
      <c r="BU295" s="184"/>
      <c r="BV295" s="184"/>
      <c r="BW295" s="184"/>
      <c r="BX295" s="184"/>
      <c r="BY295" s="184"/>
      <c r="BZ295" s="184"/>
      <c r="CA295" s="184"/>
      <c r="CB295" s="184"/>
      <c r="CC295" s="184"/>
      <c r="CD295" s="184"/>
      <c r="CE295" s="184"/>
      <c r="CF295" s="184"/>
      <c r="CG295" s="184"/>
      <c r="CH295" s="184"/>
      <c r="CI295" s="184"/>
      <c r="CJ295" s="184"/>
      <c r="CK295" s="184"/>
      <c r="CL295" s="184"/>
      <c r="CM295" s="184"/>
      <c r="CN295" s="184"/>
      <c r="CO295" s="184"/>
      <c r="CP295" s="184"/>
      <c r="CQ295" s="184"/>
      <c r="CR295" s="184"/>
      <c r="CS295" s="184"/>
      <c r="CT295" s="184"/>
      <c r="CU295" s="184"/>
      <c r="CV295" s="184"/>
      <c r="CW295" s="184"/>
      <c r="CX295" s="184"/>
      <c r="CY295" s="184"/>
      <c r="CZ295" s="184"/>
      <c r="DA295" s="184"/>
      <c r="DB295" s="184"/>
      <c r="DC295" s="184"/>
      <c r="DD295" s="184"/>
      <c r="DE295" s="184"/>
      <c r="DF295" s="184"/>
      <c r="DG295" s="184"/>
      <c r="DH295" s="184"/>
      <c r="DI295" s="184"/>
      <c r="DJ295" s="184"/>
      <c r="DK295" s="184"/>
      <c r="DL295" s="184"/>
      <c r="DM295" s="184"/>
      <c r="DN295" s="184"/>
      <c r="DO295" s="184"/>
      <c r="DP295" s="184"/>
      <c r="DQ295" s="184"/>
      <c r="DR295" s="184"/>
      <c r="DS295" s="184"/>
      <c r="DT295" s="184"/>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6EC1E-9F5E-4FBF-9717-F3FC8AB4A6F4}">
  <dimension ref="A1:EO122"/>
  <sheetViews>
    <sheetView topLeftCell="DP1" zoomScale="95" workbookViewId="0">
      <selection activeCell="EB1" sqref="EB1"/>
    </sheetView>
  </sheetViews>
  <sheetFormatPr defaultRowHeight="14.5" x14ac:dyDescent="0.35"/>
  <sheetData>
    <row r="1" spans="1:145" ht="52.5" x14ac:dyDescent="0.35">
      <c r="A1" s="187" t="s">
        <v>820</v>
      </c>
      <c r="B1" s="187" t="s">
        <v>324</v>
      </c>
      <c r="C1" s="187" t="s">
        <v>821</v>
      </c>
      <c r="D1" s="187" t="s">
        <v>822</v>
      </c>
      <c r="E1" s="187" t="s">
        <v>823</v>
      </c>
      <c r="F1" s="188" t="s">
        <v>824</v>
      </c>
      <c r="G1" s="187" t="s">
        <v>825</v>
      </c>
      <c r="H1" s="187" t="s">
        <v>363</v>
      </c>
      <c r="I1" s="187" t="s">
        <v>826</v>
      </c>
      <c r="J1" s="187" t="s">
        <v>365</v>
      </c>
      <c r="K1" s="187" t="s">
        <v>827</v>
      </c>
      <c r="L1" s="187" t="s">
        <v>381</v>
      </c>
      <c r="M1" s="187" t="s">
        <v>828</v>
      </c>
      <c r="N1" s="187" t="s">
        <v>383</v>
      </c>
      <c r="O1" s="187" t="s">
        <v>829</v>
      </c>
      <c r="P1" s="187" t="s">
        <v>385</v>
      </c>
      <c r="Q1" s="187" t="s">
        <v>830</v>
      </c>
      <c r="R1" s="187" t="s">
        <v>387</v>
      </c>
      <c r="S1" s="187" t="s">
        <v>831</v>
      </c>
      <c r="T1" s="187" t="s">
        <v>389</v>
      </c>
      <c r="U1" s="187" t="s">
        <v>832</v>
      </c>
      <c r="V1" s="187" t="s">
        <v>427</v>
      </c>
      <c r="W1" s="187" t="s">
        <v>833</v>
      </c>
      <c r="X1" s="187" t="s">
        <v>429</v>
      </c>
      <c r="Y1" s="187" t="s">
        <v>834</v>
      </c>
      <c r="Z1" s="187" t="s">
        <v>433</v>
      </c>
      <c r="AA1" s="187" t="s">
        <v>835</v>
      </c>
      <c r="AB1" s="187" t="s">
        <v>448</v>
      </c>
      <c r="AC1" s="187" t="s">
        <v>836</v>
      </c>
      <c r="AD1" s="187" t="s">
        <v>447</v>
      </c>
      <c r="AE1" s="187" t="s">
        <v>837</v>
      </c>
      <c r="AF1" s="153"/>
      <c r="AG1" s="189" t="s">
        <v>300</v>
      </c>
      <c r="AH1" s="189" t="s">
        <v>294</v>
      </c>
      <c r="AI1" s="189" t="s">
        <v>302</v>
      </c>
      <c r="AJ1" s="189" t="s">
        <v>299</v>
      </c>
      <c r="AK1" s="189" t="s">
        <v>301</v>
      </c>
      <c r="AL1" s="189" t="s">
        <v>293</v>
      </c>
      <c r="AM1" s="189" t="s">
        <v>292</v>
      </c>
      <c r="AN1" s="189" t="s">
        <v>298</v>
      </c>
      <c r="AO1" s="189" t="s">
        <v>838</v>
      </c>
      <c r="AP1" s="189" t="s">
        <v>297</v>
      </c>
      <c r="AQ1" s="189" t="s">
        <v>839</v>
      </c>
      <c r="AR1" s="189" t="s">
        <v>840</v>
      </c>
      <c r="AS1" s="189" t="s">
        <v>841</v>
      </c>
      <c r="AT1" s="189" t="s">
        <v>842</v>
      </c>
      <c r="AU1" s="189" t="s">
        <v>802</v>
      </c>
      <c r="AV1" s="189" t="s">
        <v>843</v>
      </c>
      <c r="AW1" s="189" t="s">
        <v>844</v>
      </c>
      <c r="AX1" s="189" t="s">
        <v>845</v>
      </c>
      <c r="AY1" s="189" t="s">
        <v>846</v>
      </c>
      <c r="AZ1" s="189" t="s">
        <v>847</v>
      </c>
      <c r="BA1" s="189" t="s">
        <v>848</v>
      </c>
      <c r="BB1" s="189" t="s">
        <v>849</v>
      </c>
      <c r="BC1" s="189" t="s">
        <v>850</v>
      </c>
      <c r="BD1" s="189" t="s">
        <v>851</v>
      </c>
      <c r="BE1" s="189" t="s">
        <v>802</v>
      </c>
      <c r="BF1" s="189" t="s">
        <v>852</v>
      </c>
      <c r="BG1" s="189" t="s">
        <v>853</v>
      </c>
      <c r="BH1" s="189" t="s">
        <v>339</v>
      </c>
      <c r="BI1" s="189" t="s">
        <v>854</v>
      </c>
      <c r="BJ1" s="189" t="s">
        <v>341</v>
      </c>
      <c r="BK1" s="189" t="s">
        <v>855</v>
      </c>
      <c r="BL1" s="189" t="s">
        <v>856</v>
      </c>
      <c r="BM1" s="189" t="s">
        <v>857</v>
      </c>
      <c r="BN1" s="189" t="s">
        <v>347</v>
      </c>
      <c r="BO1" s="189" t="s">
        <v>858</v>
      </c>
      <c r="BP1" s="189" t="s">
        <v>351</v>
      </c>
      <c r="BQ1" s="189" t="s">
        <v>859</v>
      </c>
      <c r="BR1" s="189" t="s">
        <v>353</v>
      </c>
      <c r="BS1" s="189" t="s">
        <v>860</v>
      </c>
      <c r="BT1" s="189" t="s">
        <v>359</v>
      </c>
      <c r="BU1" s="189" t="s">
        <v>861</v>
      </c>
      <c r="BV1" s="189" t="s">
        <v>361</v>
      </c>
      <c r="BW1" s="189" t="s">
        <v>862</v>
      </c>
      <c r="BX1" s="189" t="s">
        <v>371</v>
      </c>
      <c r="BY1" s="189" t="s">
        <v>863</v>
      </c>
      <c r="BZ1" s="189" t="s">
        <v>373</v>
      </c>
      <c r="CA1" s="189" t="s">
        <v>864</v>
      </c>
      <c r="CB1" s="189" t="s">
        <v>375</v>
      </c>
      <c r="CC1" s="189" t="s">
        <v>865</v>
      </c>
      <c r="CD1" s="189" t="s">
        <v>377</v>
      </c>
      <c r="CE1" s="189" t="s">
        <v>866</v>
      </c>
      <c r="CF1" s="189" t="s">
        <v>379</v>
      </c>
      <c r="CG1" s="189" t="s">
        <v>867</v>
      </c>
      <c r="CH1" s="189" t="s">
        <v>391</v>
      </c>
      <c r="CI1" s="189" t="s">
        <v>868</v>
      </c>
      <c r="CJ1" s="189" t="s">
        <v>393</v>
      </c>
      <c r="CK1" s="189" t="s">
        <v>869</v>
      </c>
      <c r="CL1" s="189" t="s">
        <v>395</v>
      </c>
      <c r="CM1" s="189" t="s">
        <v>870</v>
      </c>
      <c r="CN1" s="189" t="s">
        <v>397</v>
      </c>
      <c r="CO1" s="189" t="s">
        <v>871</v>
      </c>
      <c r="CP1" s="189" t="s">
        <v>399</v>
      </c>
      <c r="CQ1" s="189" t="s">
        <v>872</v>
      </c>
      <c r="CR1" s="189" t="s">
        <v>401</v>
      </c>
      <c r="CS1" s="189" t="s">
        <v>873</v>
      </c>
      <c r="CT1" s="189" t="s">
        <v>403</v>
      </c>
      <c r="CU1" s="189" t="s">
        <v>874</v>
      </c>
      <c r="CV1" s="189" t="s">
        <v>405</v>
      </c>
      <c r="CW1" s="189" t="s">
        <v>875</v>
      </c>
      <c r="CX1" s="189" t="s">
        <v>407</v>
      </c>
      <c r="CY1" s="189" t="s">
        <v>876</v>
      </c>
      <c r="CZ1" s="189" t="s">
        <v>409</v>
      </c>
      <c r="DA1" s="189" t="s">
        <v>877</v>
      </c>
      <c r="DB1" s="189" t="s">
        <v>411</v>
      </c>
      <c r="DC1" s="189" t="s">
        <v>878</v>
      </c>
      <c r="DD1" s="189" t="s">
        <v>413</v>
      </c>
      <c r="DE1" s="189" t="s">
        <v>879</v>
      </c>
      <c r="DF1" s="189" t="s">
        <v>415</v>
      </c>
      <c r="DG1" s="189" t="s">
        <v>880</v>
      </c>
      <c r="DH1" s="189" t="s">
        <v>417</v>
      </c>
      <c r="DI1" s="189" t="s">
        <v>881</v>
      </c>
      <c r="DJ1" s="189" t="s">
        <v>419</v>
      </c>
      <c r="DK1" s="189" t="s">
        <v>882</v>
      </c>
      <c r="DL1" s="189" t="s">
        <v>421</v>
      </c>
      <c r="DM1" s="189" t="s">
        <v>883</v>
      </c>
      <c r="DN1" s="189" t="s">
        <v>423</v>
      </c>
      <c r="DO1" s="189" t="s">
        <v>884</v>
      </c>
      <c r="DP1" s="189" t="s">
        <v>425</v>
      </c>
      <c r="DQ1" s="189" t="s">
        <v>885</v>
      </c>
      <c r="DR1" s="189" t="s">
        <v>431</v>
      </c>
      <c r="DS1" s="189" t="s">
        <v>886</v>
      </c>
      <c r="DT1" s="189" t="s">
        <v>435</v>
      </c>
      <c r="DU1" s="189" t="s">
        <v>887</v>
      </c>
      <c r="DV1" s="189" t="s">
        <v>437</v>
      </c>
      <c r="DW1" s="190"/>
      <c r="DX1" s="191" t="s">
        <v>888</v>
      </c>
      <c r="DY1" s="159" t="s">
        <v>889</v>
      </c>
      <c r="DZ1" s="159" t="s">
        <v>890</v>
      </c>
      <c r="EA1" s="159" t="s">
        <v>891</v>
      </c>
      <c r="EB1" s="159" t="s">
        <v>892</v>
      </c>
      <c r="EC1" s="159" t="s">
        <v>893</v>
      </c>
      <c r="ED1" s="159" t="s">
        <v>894</v>
      </c>
      <c r="EE1" s="159" t="s">
        <v>895</v>
      </c>
      <c r="EF1" s="159" t="s">
        <v>896</v>
      </c>
      <c r="EG1" s="159" t="s">
        <v>897</v>
      </c>
      <c r="EH1" s="159" t="s">
        <v>898</v>
      </c>
      <c r="EI1" s="159" t="s">
        <v>899</v>
      </c>
      <c r="EJ1" s="159" t="s">
        <v>900</v>
      </c>
      <c r="EK1" s="159" t="s">
        <v>901</v>
      </c>
      <c r="EL1" s="159" t="s">
        <v>902</v>
      </c>
      <c r="EM1" s="159" t="s">
        <v>903</v>
      </c>
      <c r="EN1" s="159" t="s">
        <v>904</v>
      </c>
      <c r="EO1" s="159"/>
    </row>
    <row r="2" spans="1:145" x14ac:dyDescent="0.35">
      <c r="A2" s="192" t="s">
        <v>905</v>
      </c>
      <c r="B2" s="192">
        <v>65</v>
      </c>
      <c r="C2" s="192">
        <v>919</v>
      </c>
      <c r="D2" t="s">
        <v>906</v>
      </c>
      <c r="F2" s="193">
        <v>13.125999999999999</v>
      </c>
      <c r="G2" s="194">
        <v>94.8</v>
      </c>
      <c r="H2" s="194">
        <v>5.0999999999999996</v>
      </c>
      <c r="I2" s="194">
        <v>121.9</v>
      </c>
      <c r="J2" s="194">
        <v>7.1</v>
      </c>
      <c r="K2" s="146">
        <v>0.83</v>
      </c>
      <c r="L2" s="146">
        <v>0.18</v>
      </c>
      <c r="M2" s="146">
        <v>0.25</v>
      </c>
      <c r="N2" s="146">
        <v>0.17</v>
      </c>
      <c r="O2" s="146">
        <v>0.106</v>
      </c>
      <c r="P2" s="146">
        <v>2.5000000000000001E-2</v>
      </c>
      <c r="Q2" s="146">
        <v>1.0489999999999999</v>
      </c>
      <c r="R2" s="146">
        <v>8.5000000000000006E-2</v>
      </c>
      <c r="S2" s="146">
        <v>4.5999999999999999E-2</v>
      </c>
      <c r="T2" s="146">
        <v>2.3E-2</v>
      </c>
      <c r="U2" s="146">
        <v>0.161</v>
      </c>
      <c r="V2" s="146">
        <v>4.7E-2</v>
      </c>
      <c r="W2" s="146">
        <v>2.52E-2</v>
      </c>
      <c r="X2" s="146">
        <v>9.4999999999999998E-3</v>
      </c>
      <c r="Y2" s="146">
        <v>1.5699999999999999E-2</v>
      </c>
      <c r="Z2" s="146">
        <v>6.1999999999999998E-3</v>
      </c>
      <c r="AA2" s="146"/>
      <c r="AB2" s="146"/>
      <c r="AC2" s="146"/>
      <c r="AD2" s="146"/>
      <c r="AE2" s="146"/>
      <c r="AG2" s="195">
        <v>2.0304000000000002</v>
      </c>
      <c r="AH2" s="195">
        <v>13.0669</v>
      </c>
      <c r="AI2" s="195">
        <v>0.30249999999999999</v>
      </c>
      <c r="AJ2" s="195">
        <v>11.367699999999999</v>
      </c>
      <c r="AK2" s="195">
        <v>0.56000000000000005</v>
      </c>
      <c r="AL2" s="195">
        <v>2.5369999999999999</v>
      </c>
      <c r="AM2" s="195">
        <v>49.195799999999998</v>
      </c>
      <c r="AN2" s="195">
        <v>7.5237999999999996</v>
      </c>
      <c r="AO2" s="195">
        <v>10.738</v>
      </c>
      <c r="AP2" s="195">
        <v>0.33800000000000002</v>
      </c>
      <c r="AQ2" s="195">
        <v>0.20484848484848486</v>
      </c>
      <c r="AR2" s="195">
        <v>0.23369999999999999</v>
      </c>
      <c r="AS2" s="195">
        <v>1.9199999999999998E-2</v>
      </c>
      <c r="AT2" s="195">
        <v>1.6695652173913042E-2</v>
      </c>
      <c r="AU2" s="195">
        <v>97.912899999999993</v>
      </c>
      <c r="AV2" s="195">
        <v>41.119700000000002</v>
      </c>
      <c r="AW2" s="195">
        <v>47.931699999999999</v>
      </c>
      <c r="AX2" s="195">
        <v>10.973699999999999</v>
      </c>
      <c r="AY2" s="195">
        <v>6.4500000000000002E-2</v>
      </c>
      <c r="AZ2" s="195">
        <v>1.34E-2</v>
      </c>
      <c r="BA2" s="195">
        <v>0.23799999999999999</v>
      </c>
      <c r="BB2" s="195">
        <v>0.43219999999999997</v>
      </c>
      <c r="BC2" s="195">
        <v>0.1065</v>
      </c>
      <c r="BD2" s="195">
        <v>0.1643</v>
      </c>
      <c r="BE2" s="195">
        <v>101.0438</v>
      </c>
      <c r="BF2" s="195">
        <v>0.88618102887388384</v>
      </c>
      <c r="BG2" s="196">
        <v>4.32</v>
      </c>
      <c r="BH2" s="196">
        <v>0.7</v>
      </c>
      <c r="BI2" s="196">
        <v>0.54</v>
      </c>
      <c r="BJ2" s="196">
        <v>0.41</v>
      </c>
      <c r="BK2" s="196">
        <v>1566</v>
      </c>
      <c r="BL2" s="196">
        <v>47</v>
      </c>
      <c r="BM2" s="196">
        <v>32.799999999999997</v>
      </c>
      <c r="BN2" s="196">
        <v>1.2</v>
      </c>
      <c r="BO2" s="196">
        <v>300</v>
      </c>
      <c r="BP2" s="196">
        <v>14</v>
      </c>
      <c r="BQ2" s="196">
        <v>514</v>
      </c>
      <c r="BR2" s="196">
        <v>24</v>
      </c>
      <c r="BS2" s="196">
        <v>44.1</v>
      </c>
      <c r="BT2" s="196">
        <v>2.2999999999999998</v>
      </c>
      <c r="BU2" s="196">
        <v>114.1</v>
      </c>
      <c r="BV2" s="196">
        <v>7.1</v>
      </c>
      <c r="BW2" s="196">
        <v>9.91</v>
      </c>
      <c r="BX2" s="196">
        <v>0.6</v>
      </c>
      <c r="BY2" s="196">
        <v>389</v>
      </c>
      <c r="BZ2" s="196">
        <v>18</v>
      </c>
      <c r="CA2" s="196">
        <v>22.9</v>
      </c>
      <c r="CB2" s="196">
        <v>1.3</v>
      </c>
      <c r="CC2" s="196">
        <v>145.69999999999999</v>
      </c>
      <c r="CD2" s="196">
        <v>6.9</v>
      </c>
      <c r="CE2" s="196">
        <v>13.28</v>
      </c>
      <c r="CF2" s="196">
        <v>0.81</v>
      </c>
      <c r="CG2" s="196">
        <v>9.8000000000000004E-2</v>
      </c>
      <c r="CH2" s="196">
        <v>2.3E-2</v>
      </c>
      <c r="CI2" s="196">
        <v>117.6</v>
      </c>
      <c r="CJ2" s="196">
        <v>6.8</v>
      </c>
      <c r="CK2" s="196">
        <v>13.4</v>
      </c>
      <c r="CL2" s="196">
        <v>0.86</v>
      </c>
      <c r="CM2" s="196">
        <v>32.6</v>
      </c>
      <c r="CN2" s="196">
        <v>1.8</v>
      </c>
      <c r="CO2" s="196">
        <v>4.5199999999999996</v>
      </c>
      <c r="CP2" s="196">
        <v>0.34</v>
      </c>
      <c r="CQ2" s="196">
        <v>21.3</v>
      </c>
      <c r="CR2" s="196">
        <v>1.3</v>
      </c>
      <c r="CS2" s="196">
        <v>5.31</v>
      </c>
      <c r="CT2" s="196">
        <v>0.47</v>
      </c>
      <c r="CU2" s="196">
        <v>1.91</v>
      </c>
      <c r="CV2" s="196">
        <v>0.18</v>
      </c>
      <c r="CW2" s="196">
        <v>5.4</v>
      </c>
      <c r="CX2" s="196">
        <v>0.78</v>
      </c>
      <c r="CY2" s="196">
        <v>0.80400000000000005</v>
      </c>
      <c r="CZ2" s="196">
        <v>9.6000000000000002E-2</v>
      </c>
      <c r="DA2" s="196">
        <v>5</v>
      </c>
      <c r="DB2" s="196">
        <v>0.4</v>
      </c>
      <c r="DC2" s="196">
        <v>0.89</v>
      </c>
      <c r="DD2" s="196">
        <v>0.11</v>
      </c>
      <c r="DE2" s="196">
        <v>2.15</v>
      </c>
      <c r="DF2" s="196">
        <v>0.24</v>
      </c>
      <c r="DG2" s="196">
        <v>0.31</v>
      </c>
      <c r="DH2" s="196">
        <v>4.8000000000000001E-2</v>
      </c>
      <c r="DI2" s="196">
        <v>2.06</v>
      </c>
      <c r="DJ2" s="196">
        <v>0.28999999999999998</v>
      </c>
      <c r="DK2" s="196">
        <v>0.23699999999999999</v>
      </c>
      <c r="DL2" s="196">
        <v>4.2999999999999997E-2</v>
      </c>
      <c r="DM2" s="196">
        <v>4.0599999999999996</v>
      </c>
      <c r="DN2" s="196">
        <v>0.57999999999999996</v>
      </c>
      <c r="DO2" s="196">
        <v>0.746</v>
      </c>
      <c r="DP2" s="196">
        <v>7.8E-2</v>
      </c>
      <c r="DQ2" s="196">
        <v>1.07</v>
      </c>
      <c r="DR2" s="196">
        <v>0.18</v>
      </c>
      <c r="DS2" s="196">
        <v>1.07</v>
      </c>
      <c r="DT2" s="196">
        <v>0.14000000000000001</v>
      </c>
      <c r="DU2" s="196">
        <v>0.27600000000000002</v>
      </c>
      <c r="DV2" s="196">
        <v>4.4999999999999998E-2</v>
      </c>
      <c r="DW2" s="196">
        <v>12</v>
      </c>
      <c r="DX2" s="197">
        <v>-17.52</v>
      </c>
      <c r="DY2" s="164">
        <v>48.514000000000003</v>
      </c>
      <c r="DZ2" s="164">
        <v>2.1920000000000002</v>
      </c>
      <c r="EA2" s="164">
        <v>11.288</v>
      </c>
      <c r="EB2" s="164">
        <v>1.6919999999999999</v>
      </c>
      <c r="EC2" s="164">
        <v>9.8079999999999998</v>
      </c>
      <c r="ED2" s="164">
        <v>0.33400000000000002</v>
      </c>
      <c r="EE2" s="164">
        <v>13.321</v>
      </c>
      <c r="EF2" s="164">
        <v>9.9190000000000005</v>
      </c>
      <c r="EG2" s="164">
        <v>1.754</v>
      </c>
      <c r="EH2" s="164">
        <v>0.48399999999999999</v>
      </c>
      <c r="EI2" s="164">
        <v>0.26100000000000001</v>
      </c>
      <c r="EJ2" s="164">
        <v>0</v>
      </c>
      <c r="EK2" s="164">
        <v>11.331</v>
      </c>
      <c r="EL2" s="164">
        <v>11.33</v>
      </c>
      <c r="EM2">
        <f>AR2*10000*(32.065/64.066)</f>
        <v>1169.6672962257671</v>
      </c>
      <c r="EN2">
        <f>EM2*(1/(1-DX2/100))</f>
        <v>995.29211727856284</v>
      </c>
    </row>
    <row r="3" spans="1:145" x14ac:dyDescent="0.35">
      <c r="A3" s="192" t="s">
        <v>905</v>
      </c>
      <c r="B3" s="192">
        <v>65</v>
      </c>
      <c r="C3" s="192">
        <v>910</v>
      </c>
      <c r="D3" t="s">
        <v>907</v>
      </c>
      <c r="F3" s="193">
        <v>20.097999999999999</v>
      </c>
      <c r="G3" s="194">
        <v>134.69999999999999</v>
      </c>
      <c r="H3" s="194">
        <v>4.0999999999999996</v>
      </c>
      <c r="I3" s="194">
        <v>108.2</v>
      </c>
      <c r="J3" s="194">
        <v>4.2</v>
      </c>
      <c r="K3" s="146">
        <v>0.74</v>
      </c>
      <c r="L3" s="146">
        <v>0.13</v>
      </c>
      <c r="M3" s="146">
        <v>0.28000000000000003</v>
      </c>
      <c r="N3" s="146">
        <v>0.17</v>
      </c>
      <c r="O3" s="146">
        <v>8.1000000000000003E-2</v>
      </c>
      <c r="P3" s="146">
        <v>2.1000000000000001E-2</v>
      </c>
      <c r="Q3" s="146">
        <v>0.94199999999999995</v>
      </c>
      <c r="R3" s="146">
        <v>7.1999999999999995E-2</v>
      </c>
      <c r="S3" s="146"/>
      <c r="T3" s="146"/>
      <c r="U3" s="146">
        <v>0.19700000000000001</v>
      </c>
      <c r="V3" s="146">
        <v>4.2000000000000003E-2</v>
      </c>
      <c r="W3" s="146">
        <v>1.2800000000000001E-2</v>
      </c>
      <c r="X3" s="146">
        <v>7.0000000000000001E-3</v>
      </c>
      <c r="Y3" s="146">
        <v>8.2000000000000007E-3</v>
      </c>
      <c r="Z3" s="146">
        <v>3.5000000000000001E-3</v>
      </c>
      <c r="AA3" s="146"/>
      <c r="AB3" s="146"/>
      <c r="AC3" s="146"/>
      <c r="AD3" s="146"/>
      <c r="AE3" s="146"/>
      <c r="AG3" s="195">
        <v>2.1556000000000002</v>
      </c>
      <c r="AH3" s="195">
        <v>13.479799999999999</v>
      </c>
      <c r="AI3" s="195">
        <v>0.22739999999999999</v>
      </c>
      <c r="AJ3" s="195">
        <v>11.680400000000001</v>
      </c>
      <c r="AK3" s="195">
        <v>0.46529999999999999</v>
      </c>
      <c r="AL3" s="195">
        <v>2.6718000000000002</v>
      </c>
      <c r="AM3" s="195">
        <v>50.283700000000003</v>
      </c>
      <c r="AN3" s="195">
        <v>7.7037000000000004</v>
      </c>
      <c r="AO3" s="195">
        <v>8.8507999999999996</v>
      </c>
      <c r="AP3" s="195">
        <v>0.26950000000000002</v>
      </c>
      <c r="AQ3" s="195">
        <v>0.163333333333333</v>
      </c>
      <c r="AR3" s="195">
        <v>8.72E-2</v>
      </c>
      <c r="AS3" s="195">
        <v>1.46E-2</v>
      </c>
      <c r="AT3" s="195">
        <v>1.2695652173913045E-2</v>
      </c>
      <c r="AU3" s="195">
        <v>97.889799999999994</v>
      </c>
      <c r="AV3" s="195">
        <v>41.1404</v>
      </c>
      <c r="AW3" s="195">
        <v>47.113500000000002</v>
      </c>
      <c r="AX3" s="195">
        <v>13.113099999999999</v>
      </c>
      <c r="AY3" s="195">
        <v>4.8500000000000001E-2</v>
      </c>
      <c r="AZ3" s="195">
        <v>1.5900000000000001E-2</v>
      </c>
      <c r="BA3" s="195">
        <v>0.23830000000000001</v>
      </c>
      <c r="BB3" s="195">
        <v>0.40310000000000001</v>
      </c>
      <c r="BC3" s="195">
        <v>8.1299999999999997E-2</v>
      </c>
      <c r="BD3" s="195">
        <v>0.17630000000000001</v>
      </c>
      <c r="BE3" s="195">
        <v>102.3304</v>
      </c>
      <c r="BF3" s="195">
        <v>0.86494505758947859</v>
      </c>
      <c r="BG3" s="196">
        <v>4.28</v>
      </c>
      <c r="BH3" s="196">
        <v>0.39</v>
      </c>
      <c r="BI3" s="196">
        <v>0.61</v>
      </c>
      <c r="BJ3" s="196">
        <v>0.37</v>
      </c>
      <c r="BK3" s="196">
        <v>1185</v>
      </c>
      <c r="BL3" s="196">
        <v>56</v>
      </c>
      <c r="BM3" s="196">
        <v>30.4</v>
      </c>
      <c r="BN3" s="196">
        <v>0.9</v>
      </c>
      <c r="BO3" s="196">
        <v>306.7</v>
      </c>
      <c r="BP3" s="196">
        <v>9.6</v>
      </c>
      <c r="BQ3" s="196">
        <v>360</v>
      </c>
      <c r="BR3" s="196">
        <v>11</v>
      </c>
      <c r="BS3" s="196">
        <v>44.2</v>
      </c>
      <c r="BT3" s="196">
        <v>1.6</v>
      </c>
      <c r="BU3" s="196">
        <v>162.6</v>
      </c>
      <c r="BV3" s="196">
        <v>7</v>
      </c>
      <c r="BW3" s="196">
        <v>9.31</v>
      </c>
      <c r="BX3" s="196">
        <v>0.56999999999999995</v>
      </c>
      <c r="BY3" s="196">
        <v>378</v>
      </c>
      <c r="BZ3" s="196">
        <v>11</v>
      </c>
      <c r="CA3" s="196">
        <v>26.3</v>
      </c>
      <c r="CB3" s="196">
        <v>1.1000000000000001</v>
      </c>
      <c r="CC3" s="196">
        <v>152.9</v>
      </c>
      <c r="CD3" s="196">
        <v>4.5999999999999996</v>
      </c>
      <c r="CE3" s="196">
        <v>16.510000000000002</v>
      </c>
      <c r="CF3" s="196">
        <v>0.68</v>
      </c>
      <c r="CG3" s="196">
        <v>0.10299999999999999</v>
      </c>
      <c r="CH3" s="196">
        <v>1.9E-2</v>
      </c>
      <c r="CI3" s="196">
        <v>119.9</v>
      </c>
      <c r="CJ3" s="196">
        <v>6</v>
      </c>
      <c r="CK3" s="196">
        <v>13.89</v>
      </c>
      <c r="CL3" s="196">
        <v>0.57999999999999996</v>
      </c>
      <c r="CM3" s="196">
        <v>34.799999999999997</v>
      </c>
      <c r="CN3" s="196">
        <v>1.1000000000000001</v>
      </c>
      <c r="CO3" s="196">
        <v>4.83</v>
      </c>
      <c r="CP3" s="196">
        <v>0.2</v>
      </c>
      <c r="CQ3" s="196">
        <v>23.5</v>
      </c>
      <c r="CR3" s="196">
        <v>1.3</v>
      </c>
      <c r="CS3" s="196">
        <v>5.97</v>
      </c>
      <c r="CT3" s="196">
        <v>0.52</v>
      </c>
      <c r="CU3" s="196">
        <v>1.88</v>
      </c>
      <c r="CV3" s="196">
        <v>0.14000000000000001</v>
      </c>
      <c r="CW3" s="196">
        <v>6.48</v>
      </c>
      <c r="CX3" s="196">
        <v>0.62</v>
      </c>
      <c r="CY3" s="196">
        <v>0.84299999999999997</v>
      </c>
      <c r="CZ3" s="196">
        <v>8.2000000000000003E-2</v>
      </c>
      <c r="DA3" s="196">
        <v>5.65</v>
      </c>
      <c r="DB3" s="196">
        <v>0.43</v>
      </c>
      <c r="DC3" s="196">
        <v>0.96499999999999997</v>
      </c>
      <c r="DD3" s="196">
        <v>7.0000000000000007E-2</v>
      </c>
      <c r="DE3" s="196">
        <v>2.79</v>
      </c>
      <c r="DF3" s="196">
        <v>0.27</v>
      </c>
      <c r="DG3" s="196">
        <v>0.29699999999999999</v>
      </c>
      <c r="DH3" s="196">
        <v>4.4999999999999998E-2</v>
      </c>
      <c r="DI3" s="196">
        <v>2.2599999999999998</v>
      </c>
      <c r="DJ3" s="196">
        <v>0.26</v>
      </c>
      <c r="DK3" s="196">
        <v>0.34</v>
      </c>
      <c r="DL3" s="196">
        <v>5.2999999999999999E-2</v>
      </c>
      <c r="DM3" s="196">
        <v>4.13</v>
      </c>
      <c r="DN3" s="196">
        <v>0.48</v>
      </c>
      <c r="DO3" s="196">
        <v>1</v>
      </c>
      <c r="DP3" s="196">
        <v>0.12</v>
      </c>
      <c r="DQ3" s="196">
        <v>1.1499999999999999</v>
      </c>
      <c r="DR3" s="196">
        <v>0.17</v>
      </c>
      <c r="DS3" s="196">
        <v>1.03</v>
      </c>
      <c r="DT3" s="196">
        <v>0.11</v>
      </c>
      <c r="DU3" s="196">
        <v>0.33800000000000002</v>
      </c>
      <c r="DV3" s="196">
        <v>4.2999999999999997E-2</v>
      </c>
      <c r="DW3" s="196">
        <v>15</v>
      </c>
      <c r="DX3" s="197">
        <v>-13.47</v>
      </c>
      <c r="DY3" s="164">
        <v>49.328000000000003</v>
      </c>
      <c r="DZ3" s="164">
        <v>2.3690000000000002</v>
      </c>
      <c r="EA3" s="164">
        <v>11.954000000000001</v>
      </c>
      <c r="EB3" s="164">
        <v>1.6930000000000001</v>
      </c>
      <c r="EC3" s="164">
        <v>9.8209999999999997</v>
      </c>
      <c r="ED3" s="164">
        <v>0.28699999999999998</v>
      </c>
      <c r="EE3" s="164">
        <v>11.137</v>
      </c>
      <c r="EF3" s="164">
        <v>10.442</v>
      </c>
      <c r="EG3" s="164">
        <v>1.9119999999999999</v>
      </c>
      <c r="EH3" s="164">
        <v>0.41299999999999998</v>
      </c>
      <c r="EI3" s="164">
        <v>0.20200000000000001</v>
      </c>
      <c r="EJ3" s="164">
        <v>0</v>
      </c>
      <c r="EK3" s="164">
        <v>11.343999999999999</v>
      </c>
      <c r="EL3" s="164">
        <v>11.33</v>
      </c>
      <c r="EM3">
        <f t="shared" ref="EM3:EM66" si="0">AR3*10000*(32.065/64.066)</f>
        <v>436.43555083819808</v>
      </c>
      <c r="EN3">
        <f t="shared" ref="EN3:EN66" si="1">EM3*(1/(1-DX3/100))</f>
        <v>384.62637775464708</v>
      </c>
    </row>
    <row r="4" spans="1:145" x14ac:dyDescent="0.35">
      <c r="A4" s="192" t="s">
        <v>905</v>
      </c>
      <c r="B4" s="192">
        <v>65</v>
      </c>
      <c r="C4" s="192">
        <v>910</v>
      </c>
      <c r="D4" t="s">
        <v>908</v>
      </c>
      <c r="F4" s="193">
        <v>3.8620999999999999</v>
      </c>
      <c r="G4" s="194">
        <v>72</v>
      </c>
      <c r="H4" s="194">
        <v>11</v>
      </c>
      <c r="I4" s="194">
        <v>124</v>
      </c>
      <c r="J4" s="194">
        <v>14</v>
      </c>
      <c r="K4" s="146">
        <v>0.59</v>
      </c>
      <c r="L4" s="146">
        <v>0.36</v>
      </c>
      <c r="M4" s="146">
        <v>0.13</v>
      </c>
      <c r="N4" s="146">
        <v>0.27</v>
      </c>
      <c r="O4" s="146">
        <v>0.10100000000000001</v>
      </c>
      <c r="P4" s="146">
        <v>4.2999999999999997E-2</v>
      </c>
      <c r="Q4" s="146">
        <v>0.6</v>
      </c>
      <c r="R4" s="146">
        <v>6.5000000000000002E-2</v>
      </c>
      <c r="S4" s="146"/>
      <c r="T4" s="146"/>
      <c r="U4" s="146">
        <v>0.158</v>
      </c>
      <c r="V4" s="146">
        <v>6.5000000000000002E-2</v>
      </c>
      <c r="W4" s="146">
        <v>2.4899999999999999E-2</v>
      </c>
      <c r="X4" s="146">
        <v>6.4999999999999997E-3</v>
      </c>
      <c r="Y4" s="146">
        <v>1.4999999999999999E-2</v>
      </c>
      <c r="Z4" s="146">
        <v>1.0999999999999999E-2</v>
      </c>
      <c r="AA4" s="146"/>
      <c r="AB4" s="146"/>
      <c r="AC4" s="146"/>
      <c r="AD4" s="146"/>
      <c r="AE4" s="146"/>
      <c r="AG4" s="195">
        <v>1.9004000000000001</v>
      </c>
      <c r="AH4" s="195">
        <v>13.241899999999999</v>
      </c>
      <c r="AI4" s="195">
        <v>0.25209999999999999</v>
      </c>
      <c r="AJ4" s="195">
        <v>11.2797</v>
      </c>
      <c r="AK4" s="195">
        <v>0.43080000000000002</v>
      </c>
      <c r="AL4" s="195">
        <v>2.4447000000000001</v>
      </c>
      <c r="AM4" s="195">
        <v>50.512799999999999</v>
      </c>
      <c r="AN4" s="195">
        <v>7.2423000000000002</v>
      </c>
      <c r="AO4" s="195">
        <v>10.143800000000001</v>
      </c>
      <c r="AP4" s="195">
        <v>0.30809999999999998</v>
      </c>
      <c r="AQ4" s="195">
        <v>0.18672727272727274</v>
      </c>
      <c r="AR4" s="195">
        <v>0.28899999999999998</v>
      </c>
      <c r="AS4" s="195">
        <v>1.9300000000000001E-2</v>
      </c>
      <c r="AT4" s="195">
        <v>1.6782608695652176E-2</v>
      </c>
      <c r="AU4" s="195">
        <v>98.064999999999998</v>
      </c>
      <c r="AV4" s="195">
        <v>40.853900000000003</v>
      </c>
      <c r="AW4" s="195">
        <v>46.206699999999998</v>
      </c>
      <c r="AX4" s="195">
        <v>14.4621</v>
      </c>
      <c r="AY4" s="195">
        <v>3.6400000000000002E-2</v>
      </c>
      <c r="AZ4" s="195">
        <v>1.24E-2</v>
      </c>
      <c r="BA4" s="195">
        <v>0.25509999999999999</v>
      </c>
      <c r="BB4" s="195">
        <v>0.3377</v>
      </c>
      <c r="BC4" s="195">
        <v>5.3999999999999999E-2</v>
      </c>
      <c r="BD4" s="195">
        <v>0.2026</v>
      </c>
      <c r="BE4" s="195">
        <v>102.4208</v>
      </c>
      <c r="BF4" s="195">
        <v>0.85064004120332215</v>
      </c>
      <c r="BG4" s="196">
        <v>4.3</v>
      </c>
      <c r="BH4" s="196">
        <v>1.3</v>
      </c>
      <c r="BI4" s="196">
        <v>0.9</v>
      </c>
      <c r="BJ4" s="196">
        <v>1.2</v>
      </c>
      <c r="BK4" s="196">
        <v>1190</v>
      </c>
      <c r="BL4" s="196">
        <v>110</v>
      </c>
      <c r="BM4" s="196">
        <v>31.5</v>
      </c>
      <c r="BN4" s="196">
        <v>3.4</v>
      </c>
      <c r="BO4" s="196">
        <v>298</v>
      </c>
      <c r="BP4" s="196">
        <v>55</v>
      </c>
      <c r="BQ4" s="196">
        <v>343</v>
      </c>
      <c r="BR4" s="196">
        <v>67</v>
      </c>
      <c r="BS4" s="196">
        <v>39.5</v>
      </c>
      <c r="BT4" s="196">
        <v>6.4</v>
      </c>
      <c r="BU4" s="196">
        <v>97</v>
      </c>
      <c r="BV4" s="196">
        <v>16</v>
      </c>
      <c r="BW4" s="196">
        <v>7.36</v>
      </c>
      <c r="BX4" s="196">
        <v>0.97</v>
      </c>
      <c r="BY4" s="196">
        <v>349</v>
      </c>
      <c r="BZ4" s="196">
        <v>45</v>
      </c>
      <c r="CA4" s="196">
        <v>24.4</v>
      </c>
      <c r="CB4" s="196">
        <v>4.4000000000000004</v>
      </c>
      <c r="CC4" s="196">
        <v>142</v>
      </c>
      <c r="CD4" s="196">
        <v>24</v>
      </c>
      <c r="CE4" s="196">
        <v>14.3</v>
      </c>
      <c r="CF4" s="196">
        <v>2.1</v>
      </c>
      <c r="CG4" s="196">
        <v>9.1999999999999998E-2</v>
      </c>
      <c r="CH4" s="196">
        <v>3.2000000000000001E-2</v>
      </c>
      <c r="CI4" s="196">
        <v>112</v>
      </c>
      <c r="CJ4" s="196">
        <v>15</v>
      </c>
      <c r="CK4" s="196">
        <v>12</v>
      </c>
      <c r="CL4" s="196">
        <v>1.4</v>
      </c>
      <c r="CM4" s="196">
        <v>28.8</v>
      </c>
      <c r="CN4" s="196">
        <v>1.5</v>
      </c>
      <c r="CO4" s="196">
        <v>3.85</v>
      </c>
      <c r="CP4" s="196">
        <v>0.21</v>
      </c>
      <c r="CQ4" s="196">
        <v>21.8</v>
      </c>
      <c r="CR4" s="196">
        <v>2.4</v>
      </c>
      <c r="CS4" s="196">
        <v>5.2</v>
      </c>
      <c r="CT4" s="196">
        <v>1.3</v>
      </c>
      <c r="CU4" s="196">
        <v>2.0099999999999998</v>
      </c>
      <c r="CV4" s="196">
        <v>0.2</v>
      </c>
      <c r="CW4" s="196">
        <v>5.28</v>
      </c>
      <c r="CX4" s="196">
        <v>0.75</v>
      </c>
      <c r="CY4" s="196">
        <v>0.82</v>
      </c>
      <c r="CZ4" s="196">
        <v>0.14000000000000001</v>
      </c>
      <c r="DA4" s="196">
        <v>5.0999999999999996</v>
      </c>
      <c r="DB4" s="196">
        <v>1.1000000000000001</v>
      </c>
      <c r="DC4" s="196">
        <v>1.03</v>
      </c>
      <c r="DD4" s="196">
        <v>0.2</v>
      </c>
      <c r="DE4" s="196">
        <v>3.08</v>
      </c>
      <c r="DF4" s="196">
        <v>0.44</v>
      </c>
      <c r="DG4" s="196">
        <v>0.41</v>
      </c>
      <c r="DH4" s="196">
        <v>0.2</v>
      </c>
      <c r="DI4" s="196">
        <v>2.17</v>
      </c>
      <c r="DJ4" s="196">
        <v>0.35</v>
      </c>
      <c r="DK4" s="196">
        <v>0.22500000000000001</v>
      </c>
      <c r="DL4" s="196">
        <v>9.1999999999999998E-2</v>
      </c>
      <c r="DM4" s="196">
        <v>3.94</v>
      </c>
      <c r="DN4" s="196">
        <v>0.93</v>
      </c>
      <c r="DO4" s="196">
        <v>0.9</v>
      </c>
      <c r="DP4" s="196">
        <v>0.2</v>
      </c>
      <c r="DQ4" s="196">
        <v>1</v>
      </c>
      <c r="DR4" s="196">
        <v>0.19</v>
      </c>
      <c r="DS4" s="196">
        <v>0.98</v>
      </c>
      <c r="DT4" s="196">
        <v>0.25</v>
      </c>
      <c r="DU4" s="196">
        <v>0.217</v>
      </c>
      <c r="DV4" s="196">
        <v>7.0000000000000007E-2</v>
      </c>
      <c r="DW4" s="196">
        <v>21</v>
      </c>
      <c r="DX4" s="197">
        <v>-9.68</v>
      </c>
      <c r="DY4" s="164">
        <v>50.142000000000003</v>
      </c>
      <c r="DZ4" s="164">
        <v>2.2570000000000001</v>
      </c>
      <c r="EA4" s="164">
        <v>12.224</v>
      </c>
      <c r="EB4" s="164">
        <v>1.6519999999999999</v>
      </c>
      <c r="EC4" s="164">
        <v>9.8650000000000002</v>
      </c>
      <c r="ED4" s="164">
        <v>0.32300000000000001</v>
      </c>
      <c r="EE4" s="164">
        <v>10.215</v>
      </c>
      <c r="EF4" s="164">
        <v>10.476000000000001</v>
      </c>
      <c r="EG4" s="164">
        <v>1.754</v>
      </c>
      <c r="EH4" s="164">
        <v>0.39800000000000002</v>
      </c>
      <c r="EI4" s="164">
        <v>0.23300000000000001</v>
      </c>
      <c r="EJ4" s="164">
        <v>0</v>
      </c>
      <c r="EK4" s="164">
        <v>11.351000000000001</v>
      </c>
      <c r="EL4" s="164">
        <v>11.33</v>
      </c>
      <c r="EM4">
        <f t="shared" si="0"/>
        <v>1446.4435113788904</v>
      </c>
      <c r="EN4">
        <f t="shared" si="1"/>
        <v>1318.7851124898709</v>
      </c>
    </row>
    <row r="5" spans="1:145" x14ac:dyDescent="0.35">
      <c r="A5" s="192" t="s">
        <v>905</v>
      </c>
      <c r="B5" s="192">
        <v>65</v>
      </c>
      <c r="C5" s="192">
        <v>908</v>
      </c>
      <c r="D5" t="s">
        <v>909</v>
      </c>
      <c r="F5" s="193">
        <v>17.745000000000001</v>
      </c>
      <c r="G5" s="194">
        <v>135.1</v>
      </c>
      <c r="H5" s="194">
        <v>5.7</v>
      </c>
      <c r="I5" s="194">
        <v>118.2</v>
      </c>
      <c r="J5" s="194">
        <v>5.9</v>
      </c>
      <c r="K5" s="146">
        <v>0.75</v>
      </c>
      <c r="L5" s="146">
        <v>0.15</v>
      </c>
      <c r="M5" s="146">
        <v>0.125</v>
      </c>
      <c r="N5" s="146">
        <v>9.1999999999999998E-2</v>
      </c>
      <c r="O5" s="146">
        <v>0.1</v>
      </c>
      <c r="P5" s="146">
        <v>2.7E-2</v>
      </c>
      <c r="Q5" s="146">
        <v>0.68300000000000005</v>
      </c>
      <c r="R5" s="146">
        <v>7.1999999999999995E-2</v>
      </c>
      <c r="S5" s="146">
        <v>5.6000000000000001E-2</v>
      </c>
      <c r="T5" s="146">
        <v>2.5000000000000001E-2</v>
      </c>
      <c r="U5" s="146">
        <v>0.188</v>
      </c>
      <c r="V5" s="146">
        <v>3.7999999999999999E-2</v>
      </c>
      <c r="W5" s="146">
        <v>1.8499999999999999E-2</v>
      </c>
      <c r="X5" s="146">
        <v>7.3000000000000001E-3</v>
      </c>
      <c r="Y5" s="146">
        <v>1.89E-2</v>
      </c>
      <c r="Z5" s="146">
        <v>6.4999999999999997E-3</v>
      </c>
      <c r="AA5" s="146"/>
      <c r="AB5" s="146"/>
      <c r="AC5" s="146"/>
      <c r="AD5" s="146"/>
      <c r="AE5" s="146"/>
      <c r="AG5" s="195">
        <v>2.0937000000000001</v>
      </c>
      <c r="AH5" s="195">
        <v>12.0495</v>
      </c>
      <c r="AI5" s="195">
        <v>0.26069999999999999</v>
      </c>
      <c r="AJ5" s="195">
        <v>10.3794</v>
      </c>
      <c r="AK5" s="195">
        <v>0.49480000000000002</v>
      </c>
      <c r="AL5" s="195">
        <v>2.3942999999999999</v>
      </c>
      <c r="AM5" s="195">
        <v>49.004800000000003</v>
      </c>
      <c r="AN5" s="195">
        <v>10.0024</v>
      </c>
      <c r="AO5" s="195">
        <v>10.8514</v>
      </c>
      <c r="AP5" s="195">
        <v>0.32200000000000001</v>
      </c>
      <c r="AQ5" s="195">
        <v>0.19515151515151516</v>
      </c>
      <c r="AR5" s="195">
        <v>0.29959999999999998</v>
      </c>
      <c r="AS5" s="195">
        <v>1.8200000000000001E-2</v>
      </c>
      <c r="AT5" s="195">
        <v>1.582608695652174E-2</v>
      </c>
      <c r="AU5" s="195">
        <v>98.170699999999997</v>
      </c>
      <c r="AV5" s="195">
        <v>41.932000000000002</v>
      </c>
      <c r="AW5" s="195">
        <v>48.866300000000003</v>
      </c>
      <c r="AX5" s="195">
        <v>12.305199999999999</v>
      </c>
      <c r="AY5" s="195">
        <v>5.4399999999999997E-2</v>
      </c>
      <c r="AZ5" s="195">
        <v>1.23E-2</v>
      </c>
      <c r="BA5" s="195">
        <v>0.255</v>
      </c>
      <c r="BB5" s="195">
        <v>0.41010000000000002</v>
      </c>
      <c r="BC5" s="195">
        <v>8.4000000000000005E-2</v>
      </c>
      <c r="BD5" s="195">
        <v>0.15240000000000001</v>
      </c>
      <c r="BE5" s="195">
        <v>104.0716</v>
      </c>
      <c r="BF5" s="195">
        <v>0.87621903612916163</v>
      </c>
      <c r="BG5" s="196">
        <v>4.7300000000000004</v>
      </c>
      <c r="BH5" s="196">
        <v>0.5</v>
      </c>
      <c r="BI5" s="196">
        <v>1.1599999999999999</v>
      </c>
      <c r="BJ5" s="196">
        <v>0.68</v>
      </c>
      <c r="BK5" s="196">
        <v>1239</v>
      </c>
      <c r="BL5" s="196">
        <v>44</v>
      </c>
      <c r="BM5" s="196">
        <v>29.9</v>
      </c>
      <c r="BN5" s="196">
        <v>1.2</v>
      </c>
      <c r="BO5" s="196">
        <v>301.8</v>
      </c>
      <c r="BP5" s="196">
        <v>9.6</v>
      </c>
      <c r="BQ5" s="196">
        <v>539</v>
      </c>
      <c r="BR5" s="196">
        <v>22</v>
      </c>
      <c r="BS5" s="196">
        <v>55.8</v>
      </c>
      <c r="BT5" s="196">
        <v>2</v>
      </c>
      <c r="BU5" s="196">
        <v>262</v>
      </c>
      <c r="BV5" s="196">
        <v>12</v>
      </c>
      <c r="BW5" s="196">
        <v>10.4</v>
      </c>
      <c r="BX5" s="196">
        <v>0.63</v>
      </c>
      <c r="BY5" s="196">
        <v>339</v>
      </c>
      <c r="BZ5" s="196">
        <v>14</v>
      </c>
      <c r="CA5" s="196">
        <v>21.17</v>
      </c>
      <c r="CB5" s="196">
        <v>0.95</v>
      </c>
      <c r="CC5" s="196">
        <v>125</v>
      </c>
      <c r="CD5" s="196">
        <v>4.9000000000000004</v>
      </c>
      <c r="CE5" s="196">
        <v>16.690000000000001</v>
      </c>
      <c r="CF5" s="196">
        <v>0.81</v>
      </c>
      <c r="CG5" s="196">
        <v>9.8000000000000004E-2</v>
      </c>
      <c r="CH5" s="196">
        <v>2.1000000000000001E-2</v>
      </c>
      <c r="CI5" s="196">
        <v>118.2</v>
      </c>
      <c r="CJ5" s="196">
        <v>6.2</v>
      </c>
      <c r="CK5" s="196">
        <v>14.11</v>
      </c>
      <c r="CL5" s="196">
        <v>0.9</v>
      </c>
      <c r="CM5" s="196">
        <v>32.6</v>
      </c>
      <c r="CN5" s="196">
        <v>1.2</v>
      </c>
      <c r="CO5" s="196">
        <v>4.5199999999999996</v>
      </c>
      <c r="CP5" s="196">
        <v>0.27</v>
      </c>
      <c r="CQ5" s="196">
        <v>20.7</v>
      </c>
      <c r="CR5" s="196">
        <v>1.4</v>
      </c>
      <c r="CS5" s="196">
        <v>4.49</v>
      </c>
      <c r="CT5" s="196">
        <v>0.4</v>
      </c>
      <c r="CU5" s="196">
        <v>1.66</v>
      </c>
      <c r="CV5" s="196">
        <v>0.1</v>
      </c>
      <c r="CW5" s="196">
        <v>4.6100000000000003</v>
      </c>
      <c r="CX5" s="196">
        <v>0.37</v>
      </c>
      <c r="CY5" s="196">
        <v>0.745</v>
      </c>
      <c r="CZ5" s="196">
        <v>6.6000000000000003E-2</v>
      </c>
      <c r="DA5" s="196">
        <v>4.4400000000000004</v>
      </c>
      <c r="DB5" s="196">
        <v>0.32</v>
      </c>
      <c r="DC5" s="196">
        <v>0.85299999999999998</v>
      </c>
      <c r="DD5" s="196">
        <v>8.8999999999999996E-2</v>
      </c>
      <c r="DE5" s="196">
        <v>2.2799999999999998</v>
      </c>
      <c r="DF5" s="196">
        <v>0.18</v>
      </c>
      <c r="DG5" s="196">
        <v>0.26900000000000002</v>
      </c>
      <c r="DH5" s="196">
        <v>4.5999999999999999E-2</v>
      </c>
      <c r="DI5" s="196">
        <v>1.79</v>
      </c>
      <c r="DJ5" s="196">
        <v>0.23</v>
      </c>
      <c r="DK5" s="196">
        <v>0.23599999999999999</v>
      </c>
      <c r="DL5" s="196">
        <v>5.3999999999999999E-2</v>
      </c>
      <c r="DM5" s="196">
        <v>3.2</v>
      </c>
      <c r="DN5" s="196">
        <v>0.47</v>
      </c>
      <c r="DO5" s="196">
        <v>0.99</v>
      </c>
      <c r="DP5" s="196">
        <v>0.11</v>
      </c>
      <c r="DQ5" s="196">
        <v>1.17</v>
      </c>
      <c r="DR5" s="196">
        <v>0.16</v>
      </c>
      <c r="DS5" s="196">
        <v>1.17</v>
      </c>
      <c r="DT5" s="196">
        <v>0.14000000000000001</v>
      </c>
      <c r="DU5" s="196">
        <v>0.24</v>
      </c>
      <c r="DV5" s="196">
        <v>4.1000000000000002E-2</v>
      </c>
      <c r="DW5" s="196">
        <v>27</v>
      </c>
      <c r="DX5" s="197">
        <v>-6.47</v>
      </c>
      <c r="DY5" s="164">
        <v>49.101999999999997</v>
      </c>
      <c r="DZ5" s="164">
        <v>2.2799999999999998</v>
      </c>
      <c r="EA5" s="164">
        <v>11.472</v>
      </c>
      <c r="EB5" s="164">
        <v>1.704</v>
      </c>
      <c r="EC5" s="164">
        <v>9.8049999999999997</v>
      </c>
      <c r="ED5" s="164">
        <v>0.32800000000000001</v>
      </c>
      <c r="EE5" s="164">
        <v>12.196</v>
      </c>
      <c r="EF5" s="164">
        <v>9.9239999999999995</v>
      </c>
      <c r="EG5" s="164">
        <v>1.9930000000000001</v>
      </c>
      <c r="EH5" s="164">
        <v>0.47099999999999997</v>
      </c>
      <c r="EI5" s="164">
        <v>0.248</v>
      </c>
      <c r="EJ5" s="164">
        <v>0</v>
      </c>
      <c r="EK5" s="164">
        <v>11.339</v>
      </c>
      <c r="EL5" s="164">
        <v>11.33</v>
      </c>
      <c r="EM5">
        <f t="shared" si="0"/>
        <v>1499.4964567789466</v>
      </c>
      <c r="EN5">
        <f t="shared" si="1"/>
        <v>1408.374618933922</v>
      </c>
    </row>
    <row r="6" spans="1:145" x14ac:dyDescent="0.35">
      <c r="A6" s="192" t="s">
        <v>905</v>
      </c>
      <c r="B6" s="192">
        <v>65</v>
      </c>
      <c r="C6" s="192">
        <v>910</v>
      </c>
      <c r="D6" t="s">
        <v>910</v>
      </c>
      <c r="F6" s="193">
        <v>15.965999999999999</v>
      </c>
      <c r="G6" s="194">
        <v>132.19999999999999</v>
      </c>
      <c r="H6" s="194">
        <v>4.8</v>
      </c>
      <c r="I6" s="194">
        <v>123.7</v>
      </c>
      <c r="J6" s="194">
        <v>6.2</v>
      </c>
      <c r="K6" s="146">
        <v>0.86</v>
      </c>
      <c r="L6" s="146">
        <v>0.15</v>
      </c>
      <c r="M6" s="146">
        <v>0.22</v>
      </c>
      <c r="N6" s="146">
        <v>0.14000000000000001</v>
      </c>
      <c r="O6" s="146">
        <v>9.9000000000000005E-2</v>
      </c>
      <c r="P6" s="146">
        <v>3.5999999999999997E-2</v>
      </c>
      <c r="Q6" s="146">
        <v>0.74</v>
      </c>
      <c r="R6" s="146">
        <v>5.8999999999999997E-2</v>
      </c>
      <c r="S6" s="146">
        <v>5.8999999999999997E-2</v>
      </c>
      <c r="T6" s="146">
        <v>2.5000000000000001E-2</v>
      </c>
      <c r="U6" s="146">
        <v>0.155</v>
      </c>
      <c r="V6" s="146">
        <v>3.9E-2</v>
      </c>
      <c r="W6" s="146">
        <v>1.83E-2</v>
      </c>
      <c r="X6" s="146">
        <v>8.0000000000000002E-3</v>
      </c>
      <c r="Y6" s="146">
        <v>2.0500000000000001E-2</v>
      </c>
      <c r="Z6" s="146">
        <v>8.5000000000000006E-3</v>
      </c>
      <c r="AA6" s="146"/>
      <c r="AB6" s="146"/>
      <c r="AC6" s="146"/>
      <c r="AD6" s="146"/>
      <c r="AE6" s="146"/>
      <c r="AG6" s="195">
        <v>2.3285</v>
      </c>
      <c r="AH6" s="195">
        <v>12.961499999999999</v>
      </c>
      <c r="AI6" s="195">
        <v>0.29320000000000002</v>
      </c>
      <c r="AJ6" s="195">
        <v>10.872400000000001</v>
      </c>
      <c r="AK6" s="195">
        <v>0.52900000000000003</v>
      </c>
      <c r="AL6" s="195">
        <v>2.5659000000000001</v>
      </c>
      <c r="AM6" s="195">
        <v>48.978200000000001</v>
      </c>
      <c r="AN6" s="195">
        <v>7.5651000000000002</v>
      </c>
      <c r="AO6" s="195">
        <v>11.8667</v>
      </c>
      <c r="AP6" s="195">
        <v>0.36220000000000002</v>
      </c>
      <c r="AQ6" s="195">
        <v>0.21951515151515155</v>
      </c>
      <c r="AR6" s="195">
        <v>0.27039999999999997</v>
      </c>
      <c r="AS6" s="195">
        <v>1.52E-2</v>
      </c>
      <c r="AT6" s="195">
        <v>1.3217391304347827E-2</v>
      </c>
      <c r="AU6" s="195">
        <v>98.608199999999997</v>
      </c>
      <c r="AV6" s="195">
        <v>40.095599999999997</v>
      </c>
      <c r="AW6" s="195">
        <v>43.733800000000002</v>
      </c>
      <c r="AX6" s="195">
        <v>16.474499999999999</v>
      </c>
      <c r="AY6" s="195">
        <v>3.1E-2</v>
      </c>
      <c r="AZ6" s="195">
        <v>1.2500000000000001E-2</v>
      </c>
      <c r="BA6" s="195">
        <v>0.28870000000000001</v>
      </c>
      <c r="BB6" s="195">
        <v>0.2447</v>
      </c>
      <c r="BC6" s="195">
        <v>5.8799999999999998E-2</v>
      </c>
      <c r="BD6" s="195">
        <v>0.2555</v>
      </c>
      <c r="BE6" s="195">
        <v>101.1952</v>
      </c>
      <c r="BF6" s="195">
        <v>0.82554025298276168</v>
      </c>
      <c r="BG6" s="196">
        <v>4.83</v>
      </c>
      <c r="BH6" s="196">
        <v>0.36</v>
      </c>
      <c r="BI6" s="196">
        <v>1.3</v>
      </c>
      <c r="BJ6" s="196">
        <v>0.75</v>
      </c>
      <c r="BK6" s="196">
        <v>1230</v>
      </c>
      <c r="BL6" s="196">
        <v>34</v>
      </c>
      <c r="BM6" s="196">
        <v>35.200000000000003</v>
      </c>
      <c r="BN6" s="196">
        <v>1.2</v>
      </c>
      <c r="BO6" s="196">
        <v>329</v>
      </c>
      <c r="BP6" s="196">
        <v>13</v>
      </c>
      <c r="BQ6" s="196">
        <v>317</v>
      </c>
      <c r="BR6" s="196">
        <v>13</v>
      </c>
      <c r="BS6" s="196">
        <v>49</v>
      </c>
      <c r="BT6" s="196">
        <v>2.2999999999999998</v>
      </c>
      <c r="BU6" s="196">
        <v>108.5</v>
      </c>
      <c r="BV6" s="196">
        <v>4.8</v>
      </c>
      <c r="BW6" s="196">
        <v>8.44</v>
      </c>
      <c r="BX6" s="196">
        <v>0.4</v>
      </c>
      <c r="BY6" s="196">
        <v>361</v>
      </c>
      <c r="BZ6" s="196">
        <v>13</v>
      </c>
      <c r="CA6" s="196">
        <v>24.32</v>
      </c>
      <c r="CB6" s="196">
        <v>0.9</v>
      </c>
      <c r="CC6" s="196">
        <v>144.5</v>
      </c>
      <c r="CD6" s="196">
        <v>5.2</v>
      </c>
      <c r="CE6" s="196">
        <v>14.46</v>
      </c>
      <c r="CF6" s="196">
        <v>0.83</v>
      </c>
      <c r="CG6" s="196">
        <v>7.0000000000000007E-2</v>
      </c>
      <c r="CH6" s="196">
        <v>1.6E-2</v>
      </c>
      <c r="CI6" s="196">
        <v>112</v>
      </c>
      <c r="CJ6" s="196">
        <v>4.5</v>
      </c>
      <c r="CK6" s="196">
        <v>13.17</v>
      </c>
      <c r="CL6" s="196">
        <v>0.55000000000000004</v>
      </c>
      <c r="CM6" s="196">
        <v>32.1</v>
      </c>
      <c r="CN6" s="196">
        <v>1.5</v>
      </c>
      <c r="CO6" s="196">
        <v>4.8099999999999996</v>
      </c>
      <c r="CP6" s="196">
        <v>0.32</v>
      </c>
      <c r="CQ6" s="196">
        <v>20.7</v>
      </c>
      <c r="CR6" s="196">
        <v>1.7</v>
      </c>
      <c r="CS6" s="196">
        <v>5.66</v>
      </c>
      <c r="CT6" s="196">
        <v>0.5</v>
      </c>
      <c r="CU6" s="196">
        <v>1.91</v>
      </c>
      <c r="CV6" s="196">
        <v>0.18</v>
      </c>
      <c r="CW6" s="196">
        <v>6.11</v>
      </c>
      <c r="CX6" s="196">
        <v>0.59</v>
      </c>
      <c r="CY6" s="196">
        <v>0.83699999999999997</v>
      </c>
      <c r="CZ6" s="196">
        <v>0.08</v>
      </c>
      <c r="DA6" s="196">
        <v>4.66</v>
      </c>
      <c r="DB6" s="196">
        <v>0.42</v>
      </c>
      <c r="DC6" s="196">
        <v>1.01</v>
      </c>
      <c r="DD6" s="196">
        <v>0.11</v>
      </c>
      <c r="DE6" s="196">
        <v>2.44</v>
      </c>
      <c r="DF6" s="196">
        <v>0.3</v>
      </c>
      <c r="DG6" s="196">
        <v>0.31900000000000001</v>
      </c>
      <c r="DH6" s="196">
        <v>4.2000000000000003E-2</v>
      </c>
      <c r="DI6" s="196">
        <v>2.0299999999999998</v>
      </c>
      <c r="DJ6" s="196">
        <v>0.28999999999999998</v>
      </c>
      <c r="DK6" s="196">
        <v>0.27</v>
      </c>
      <c r="DL6" s="196">
        <v>4.4999999999999998E-2</v>
      </c>
      <c r="DM6" s="196">
        <v>3.87</v>
      </c>
      <c r="DN6" s="196">
        <v>0.56999999999999995</v>
      </c>
      <c r="DO6" s="196">
        <v>0.80500000000000005</v>
      </c>
      <c r="DP6" s="196">
        <v>9.7000000000000003E-2</v>
      </c>
      <c r="DQ6" s="196">
        <v>1.08</v>
      </c>
      <c r="DR6" s="196">
        <v>0.17</v>
      </c>
      <c r="DS6" s="196">
        <v>1.05</v>
      </c>
      <c r="DT6" s="196">
        <v>0.13</v>
      </c>
      <c r="DU6" s="196">
        <v>0.20200000000000001</v>
      </c>
      <c r="DV6" s="196">
        <v>3.1E-2</v>
      </c>
      <c r="DW6" s="196">
        <v>30</v>
      </c>
      <c r="DX6" s="197">
        <v>-0.76</v>
      </c>
      <c r="DY6" s="164">
        <v>49.545000000000002</v>
      </c>
      <c r="DZ6" s="164">
        <v>2.58</v>
      </c>
      <c r="EA6" s="164">
        <v>13.032</v>
      </c>
      <c r="EB6" s="164">
        <v>1.724</v>
      </c>
      <c r="EC6" s="164">
        <v>9.8339999999999996</v>
      </c>
      <c r="ED6" s="164">
        <v>0.36699999999999999</v>
      </c>
      <c r="EE6" s="164">
        <v>8.3109999999999999</v>
      </c>
      <c r="EF6" s="164">
        <v>10.936999999999999</v>
      </c>
      <c r="EG6" s="164">
        <v>2.3410000000000002</v>
      </c>
      <c r="EH6" s="164">
        <v>0.53200000000000003</v>
      </c>
      <c r="EI6" s="164">
        <v>0.29499999999999998</v>
      </c>
      <c r="EJ6" s="164">
        <v>0</v>
      </c>
      <c r="EK6" s="164">
        <v>11.385</v>
      </c>
      <c r="EL6" s="164">
        <v>11.33</v>
      </c>
      <c r="EM6">
        <f t="shared" si="0"/>
        <v>1353.3506071863387</v>
      </c>
      <c r="EN6">
        <f t="shared" si="1"/>
        <v>1343.1427224953738</v>
      </c>
    </row>
    <row r="7" spans="1:145" x14ac:dyDescent="0.35">
      <c r="A7" s="192" t="s">
        <v>905</v>
      </c>
      <c r="B7" s="192">
        <v>65</v>
      </c>
      <c r="C7" s="192">
        <v>910</v>
      </c>
      <c r="D7" t="s">
        <v>911</v>
      </c>
      <c r="F7" s="193">
        <v>18.341000000000001</v>
      </c>
      <c r="G7" s="194">
        <v>103</v>
      </c>
      <c r="H7" s="194">
        <v>23</v>
      </c>
      <c r="I7" s="194">
        <v>127.2</v>
      </c>
      <c r="J7" s="194">
        <v>5.3</v>
      </c>
      <c r="K7" s="146">
        <v>0.68</v>
      </c>
      <c r="L7" s="146">
        <v>0.13</v>
      </c>
      <c r="M7" s="146">
        <v>0.33</v>
      </c>
      <c r="N7" s="146">
        <v>0.16</v>
      </c>
      <c r="O7" s="146">
        <v>0.11899999999999999</v>
      </c>
      <c r="P7" s="146">
        <v>2.5999999999999999E-2</v>
      </c>
      <c r="Q7" s="146">
        <v>0.64200000000000002</v>
      </c>
      <c r="R7" s="146">
        <v>5.7000000000000002E-2</v>
      </c>
      <c r="S7" s="146">
        <v>5.6000000000000001E-2</v>
      </c>
      <c r="T7" s="146">
        <v>1.6E-2</v>
      </c>
      <c r="U7" s="146">
        <v>0.157</v>
      </c>
      <c r="V7" s="146">
        <v>4.3999999999999997E-2</v>
      </c>
      <c r="W7" s="146">
        <v>1.9E-2</v>
      </c>
      <c r="X7" s="146">
        <v>8.8000000000000005E-3</v>
      </c>
      <c r="Y7" s="146">
        <v>1.4999999999999999E-2</v>
      </c>
      <c r="Z7" s="146">
        <v>4.7000000000000002E-3</v>
      </c>
      <c r="AA7" s="146"/>
      <c r="AB7" s="146"/>
      <c r="AC7" s="146"/>
      <c r="AD7" s="146"/>
      <c r="AE7" s="146"/>
      <c r="AG7" s="195">
        <v>2.0291999999999999</v>
      </c>
      <c r="AH7" s="195">
        <v>12.5198</v>
      </c>
      <c r="AI7" s="195">
        <v>0.21920000000000001</v>
      </c>
      <c r="AJ7" s="195">
        <v>10.917400000000001</v>
      </c>
      <c r="AK7" s="195">
        <v>0.4652</v>
      </c>
      <c r="AL7" s="195">
        <v>2.4878999999999998</v>
      </c>
      <c r="AM7" s="195">
        <v>48.633899999999997</v>
      </c>
      <c r="AN7" s="195">
        <v>7.0776000000000003</v>
      </c>
      <c r="AO7" s="195">
        <v>13.290900000000001</v>
      </c>
      <c r="AP7" s="195">
        <v>0.41920000000000002</v>
      </c>
      <c r="AQ7" s="195">
        <v>0.2540606060606061</v>
      </c>
      <c r="AR7" s="195">
        <v>0.25430000000000003</v>
      </c>
      <c r="AS7" s="195">
        <v>1.66E-2</v>
      </c>
      <c r="AT7" s="195">
        <v>1.4434782608695653E-2</v>
      </c>
      <c r="AU7" s="195">
        <v>98.331199999999995</v>
      </c>
      <c r="AV7" s="195">
        <v>40.159799999999997</v>
      </c>
      <c r="AW7" s="195">
        <v>44.498399999999997</v>
      </c>
      <c r="AX7" s="195">
        <v>16.052499999999998</v>
      </c>
      <c r="AY7" s="195">
        <v>3.4099999999999998E-2</v>
      </c>
      <c r="AZ7" s="195">
        <v>1.4999999999999999E-2</v>
      </c>
      <c r="BA7" s="195">
        <v>0.27560000000000001</v>
      </c>
      <c r="BB7" s="195">
        <v>0.24210000000000001</v>
      </c>
      <c r="BC7" s="195">
        <v>3.5400000000000001E-2</v>
      </c>
      <c r="BD7" s="195">
        <v>0.22259999999999999</v>
      </c>
      <c r="BE7" s="195">
        <v>101.5355</v>
      </c>
      <c r="BF7" s="195">
        <v>0.83168619698124591</v>
      </c>
      <c r="BG7" s="196">
        <v>4.66</v>
      </c>
      <c r="BH7" s="196">
        <v>0.47</v>
      </c>
      <c r="BI7" s="196">
        <v>0.55000000000000004</v>
      </c>
      <c r="BJ7" s="196">
        <v>0.47</v>
      </c>
      <c r="BK7" s="196">
        <v>1185</v>
      </c>
      <c r="BL7" s="196">
        <v>27</v>
      </c>
      <c r="BM7" s="196">
        <v>36.299999999999997</v>
      </c>
      <c r="BN7" s="196">
        <v>1.2</v>
      </c>
      <c r="BO7" s="196">
        <v>285.39999999999998</v>
      </c>
      <c r="BP7" s="196">
        <v>9.1999999999999993</v>
      </c>
      <c r="BQ7" s="196">
        <v>366</v>
      </c>
      <c r="BR7" s="196">
        <v>14</v>
      </c>
      <c r="BS7" s="196">
        <v>45</v>
      </c>
      <c r="BT7" s="196">
        <v>1.6</v>
      </c>
      <c r="BU7" s="196">
        <v>75.5</v>
      </c>
      <c r="BV7" s="196">
        <v>3.1</v>
      </c>
      <c r="BW7" s="196">
        <v>8.07</v>
      </c>
      <c r="BX7" s="196">
        <v>0.39</v>
      </c>
      <c r="BY7" s="196">
        <v>338</v>
      </c>
      <c r="BZ7" s="196">
        <v>12</v>
      </c>
      <c r="CA7" s="196">
        <v>23.4</v>
      </c>
      <c r="CB7" s="196">
        <v>1.1000000000000001</v>
      </c>
      <c r="CC7" s="196">
        <v>137.30000000000001</v>
      </c>
      <c r="CD7" s="196">
        <v>4.4000000000000004</v>
      </c>
      <c r="CE7" s="196">
        <v>13.69</v>
      </c>
      <c r="CF7" s="196">
        <v>0.64</v>
      </c>
      <c r="CG7" s="196">
        <v>8.4000000000000005E-2</v>
      </c>
      <c r="CH7" s="196">
        <v>1.7000000000000001E-2</v>
      </c>
      <c r="CI7" s="196">
        <v>106.3</v>
      </c>
      <c r="CJ7" s="196">
        <v>4.8</v>
      </c>
      <c r="CK7" s="196">
        <v>12.33</v>
      </c>
      <c r="CL7" s="196">
        <v>0.57999999999999996</v>
      </c>
      <c r="CM7" s="196">
        <v>29</v>
      </c>
      <c r="CN7" s="196">
        <v>1.1000000000000001</v>
      </c>
      <c r="CO7" s="196">
        <v>4.1900000000000004</v>
      </c>
      <c r="CP7" s="196">
        <v>0.24</v>
      </c>
      <c r="CQ7" s="196">
        <v>19.7</v>
      </c>
      <c r="CR7" s="196">
        <v>1.3</v>
      </c>
      <c r="CS7" s="196">
        <v>5.38</v>
      </c>
      <c r="CT7" s="196">
        <v>0.48</v>
      </c>
      <c r="CU7" s="196">
        <v>1.71</v>
      </c>
      <c r="CV7" s="196">
        <v>0.14000000000000001</v>
      </c>
      <c r="CW7" s="196">
        <v>5.7</v>
      </c>
      <c r="CX7" s="196">
        <v>0.48</v>
      </c>
      <c r="CY7" s="196">
        <v>0.84899999999999998</v>
      </c>
      <c r="CZ7" s="196">
        <v>7.2999999999999995E-2</v>
      </c>
      <c r="DA7" s="196">
        <v>4.8499999999999996</v>
      </c>
      <c r="DB7" s="196">
        <v>0.47</v>
      </c>
      <c r="DC7" s="196">
        <v>0.89</v>
      </c>
      <c r="DD7" s="196">
        <v>0.11</v>
      </c>
      <c r="DE7" s="196">
        <v>2.35</v>
      </c>
      <c r="DF7" s="196">
        <v>0.15</v>
      </c>
      <c r="DG7" s="196">
        <v>0.26800000000000002</v>
      </c>
      <c r="DH7" s="196">
        <v>4.2000000000000003E-2</v>
      </c>
      <c r="DI7" s="196">
        <v>1.62</v>
      </c>
      <c r="DJ7" s="196">
        <v>0.21</v>
      </c>
      <c r="DK7" s="196">
        <v>0.23499999999999999</v>
      </c>
      <c r="DL7" s="196">
        <v>2.8000000000000001E-2</v>
      </c>
      <c r="DM7" s="196">
        <v>3.33</v>
      </c>
      <c r="DN7" s="196">
        <v>0.39</v>
      </c>
      <c r="DO7" s="196">
        <v>0.9</v>
      </c>
      <c r="DP7" s="196">
        <v>0.12</v>
      </c>
      <c r="DQ7" s="196">
        <v>0.95</v>
      </c>
      <c r="DR7" s="196">
        <v>0.18</v>
      </c>
      <c r="DS7" s="196">
        <v>0.98899999999999999</v>
      </c>
      <c r="DT7" s="196">
        <v>9.4E-2</v>
      </c>
      <c r="DU7" s="196">
        <v>0.17499999999999999</v>
      </c>
      <c r="DV7" s="196">
        <v>3.1E-2</v>
      </c>
      <c r="DW7" s="196">
        <v>33</v>
      </c>
      <c r="DX7" s="197">
        <v>-0.52</v>
      </c>
      <c r="DY7" s="164">
        <v>49.697000000000003</v>
      </c>
      <c r="DZ7" s="164">
        <v>2.5310000000000001</v>
      </c>
      <c r="EA7" s="164">
        <v>12.736000000000001</v>
      </c>
      <c r="EB7" s="164">
        <v>1.7</v>
      </c>
      <c r="EC7" s="164">
        <v>9.81</v>
      </c>
      <c r="ED7" s="164">
        <v>0.42299999999999999</v>
      </c>
      <c r="EE7" s="164">
        <v>8.7149999999999999</v>
      </c>
      <c r="EF7" s="164">
        <v>11.12</v>
      </c>
      <c r="EG7" s="164">
        <v>2.0640000000000001</v>
      </c>
      <c r="EH7" s="164">
        <v>0.47299999999999998</v>
      </c>
      <c r="EI7" s="164">
        <v>0.223</v>
      </c>
      <c r="EJ7" s="164">
        <v>0</v>
      </c>
      <c r="EK7" s="164">
        <v>11.34</v>
      </c>
      <c r="EL7" s="164">
        <v>11.33</v>
      </c>
      <c r="EM7">
        <f t="shared" si="0"/>
        <v>1272.7701901164426</v>
      </c>
      <c r="EN7">
        <f t="shared" si="1"/>
        <v>1266.1860227978934</v>
      </c>
    </row>
    <row r="8" spans="1:145" x14ac:dyDescent="0.35">
      <c r="A8" s="192" t="s">
        <v>905</v>
      </c>
      <c r="B8" s="192">
        <v>65</v>
      </c>
      <c r="C8" s="192">
        <v>910</v>
      </c>
      <c r="D8" t="s">
        <v>912</v>
      </c>
      <c r="F8" s="193">
        <v>18.324000000000002</v>
      </c>
      <c r="G8" s="194">
        <v>139.5</v>
      </c>
      <c r="H8" s="194">
        <v>4.5</v>
      </c>
      <c r="I8" s="194">
        <v>111.5</v>
      </c>
      <c r="J8" s="194">
        <v>6.3</v>
      </c>
      <c r="K8" s="146">
        <v>0.45</v>
      </c>
      <c r="L8" s="146">
        <v>0.12</v>
      </c>
      <c r="M8" s="146">
        <v>0.24</v>
      </c>
      <c r="N8" s="146">
        <v>0.15</v>
      </c>
      <c r="O8" s="146">
        <v>9.5000000000000001E-2</v>
      </c>
      <c r="P8" s="146">
        <v>2.3E-2</v>
      </c>
      <c r="Q8" s="146">
        <v>0.69399999999999995</v>
      </c>
      <c r="R8" s="146">
        <v>5.7000000000000002E-2</v>
      </c>
      <c r="S8" s="146"/>
      <c r="T8" s="146"/>
      <c r="U8" s="146">
        <v>0.14699999999999999</v>
      </c>
      <c r="V8" s="146">
        <v>3.1E-2</v>
      </c>
      <c r="W8" s="146">
        <v>2.1399999999999999E-2</v>
      </c>
      <c r="X8" s="146">
        <v>8.8999999999999999E-3</v>
      </c>
      <c r="Y8" s="146">
        <v>1.21E-2</v>
      </c>
      <c r="Z8" s="146">
        <v>6.3E-3</v>
      </c>
      <c r="AA8" s="146"/>
      <c r="AB8" s="146"/>
      <c r="AC8" s="146"/>
      <c r="AD8" s="146"/>
      <c r="AE8" s="146"/>
      <c r="AG8" s="195">
        <v>2.2942</v>
      </c>
      <c r="AH8" s="195">
        <v>13.108599999999999</v>
      </c>
      <c r="AI8" s="195">
        <v>0.19950000000000001</v>
      </c>
      <c r="AJ8" s="195">
        <v>11.2432</v>
      </c>
      <c r="AK8" s="195">
        <v>0.48470000000000002</v>
      </c>
      <c r="AL8" s="195">
        <v>2.379</v>
      </c>
      <c r="AM8" s="195">
        <v>50.165100000000002</v>
      </c>
      <c r="AN8" s="195">
        <v>7.1132</v>
      </c>
      <c r="AO8" s="195">
        <v>10.334</v>
      </c>
      <c r="AP8" s="195">
        <v>0.33760000000000001</v>
      </c>
      <c r="AQ8" s="195">
        <v>0.20460606060606062</v>
      </c>
      <c r="AR8" s="195">
        <v>0.14760000000000001</v>
      </c>
      <c r="AS8" s="195">
        <v>1.8700000000000001E-2</v>
      </c>
      <c r="AT8" s="195">
        <v>1.6260869565217394E-2</v>
      </c>
      <c r="AU8" s="195">
        <v>97.825299999999999</v>
      </c>
      <c r="AV8" s="195">
        <v>40.709000000000003</v>
      </c>
      <c r="AW8" s="195">
        <v>45.936900000000001</v>
      </c>
      <c r="AX8" s="195">
        <v>14.804</v>
      </c>
      <c r="AY8" s="195">
        <v>3.5700000000000003E-2</v>
      </c>
      <c r="AZ8" s="195">
        <v>1.49E-2</v>
      </c>
      <c r="BA8" s="195">
        <v>0.22589999999999999</v>
      </c>
      <c r="BB8" s="195">
        <v>0.36120000000000002</v>
      </c>
      <c r="BC8" s="195">
        <v>4.07E-2</v>
      </c>
      <c r="BD8" s="195">
        <v>0.2288</v>
      </c>
      <c r="BE8" s="195">
        <v>102.357</v>
      </c>
      <c r="BF8" s="195">
        <v>0.8468891649360043</v>
      </c>
      <c r="BG8" s="196">
        <v>5.34</v>
      </c>
      <c r="BH8" s="196">
        <v>0.51</v>
      </c>
      <c r="BI8" s="196">
        <v>0.6</v>
      </c>
      <c r="BJ8" s="196">
        <v>0.51</v>
      </c>
      <c r="BK8" s="196">
        <v>1147</v>
      </c>
      <c r="BL8" s="196">
        <v>34</v>
      </c>
      <c r="BM8" s="196">
        <v>35.04</v>
      </c>
      <c r="BN8" s="196">
        <v>0.98</v>
      </c>
      <c r="BO8" s="196">
        <v>292.8</v>
      </c>
      <c r="BP8" s="196">
        <v>7.8</v>
      </c>
      <c r="BQ8" s="196">
        <v>316</v>
      </c>
      <c r="BR8" s="196">
        <v>13</v>
      </c>
      <c r="BS8" s="196">
        <v>43.4</v>
      </c>
      <c r="BT8" s="196">
        <v>1.7</v>
      </c>
      <c r="BU8" s="196">
        <v>112.3</v>
      </c>
      <c r="BV8" s="196">
        <v>5</v>
      </c>
      <c r="BW8" s="196">
        <v>9.19</v>
      </c>
      <c r="BX8" s="196">
        <v>0.45</v>
      </c>
      <c r="BY8" s="196">
        <v>350</v>
      </c>
      <c r="BZ8" s="196">
        <v>9.8000000000000007</v>
      </c>
      <c r="CA8" s="196">
        <v>23.5</v>
      </c>
      <c r="CB8" s="196">
        <v>0.77</v>
      </c>
      <c r="CC8" s="196">
        <v>128.30000000000001</v>
      </c>
      <c r="CD8" s="196">
        <v>3.7</v>
      </c>
      <c r="CE8" s="196">
        <v>11.71</v>
      </c>
      <c r="CF8" s="196">
        <v>0.56000000000000005</v>
      </c>
      <c r="CG8" s="196">
        <v>9.1999999999999998E-2</v>
      </c>
      <c r="CH8" s="196">
        <v>1.4999999999999999E-2</v>
      </c>
      <c r="CI8" s="196">
        <v>108</v>
      </c>
      <c r="CJ8" s="196">
        <v>4.7</v>
      </c>
      <c r="CK8" s="196">
        <v>11.29</v>
      </c>
      <c r="CL8" s="196">
        <v>0.43</v>
      </c>
      <c r="CM8" s="196">
        <v>28.22</v>
      </c>
      <c r="CN8" s="196">
        <v>0.99</v>
      </c>
      <c r="CO8" s="196">
        <v>3.92</v>
      </c>
      <c r="CP8" s="196">
        <v>0.23</v>
      </c>
      <c r="CQ8" s="196">
        <v>18.600000000000001</v>
      </c>
      <c r="CR8" s="196">
        <v>1.5</v>
      </c>
      <c r="CS8" s="196">
        <v>5.45</v>
      </c>
      <c r="CT8" s="196">
        <v>0.42</v>
      </c>
      <c r="CU8" s="196">
        <v>1.57</v>
      </c>
      <c r="CV8" s="196">
        <v>0.15</v>
      </c>
      <c r="CW8" s="196">
        <v>5.27</v>
      </c>
      <c r="CX8" s="196">
        <v>0.49</v>
      </c>
      <c r="CY8" s="196">
        <v>0.82199999999999995</v>
      </c>
      <c r="CZ8" s="196">
        <v>9.5000000000000001E-2</v>
      </c>
      <c r="DA8" s="196">
        <v>4.68</v>
      </c>
      <c r="DB8" s="196">
        <v>0.32</v>
      </c>
      <c r="DC8" s="196">
        <v>0.91600000000000004</v>
      </c>
      <c r="DD8" s="196">
        <v>8.3000000000000004E-2</v>
      </c>
      <c r="DE8" s="196">
        <v>2.1800000000000002</v>
      </c>
      <c r="DF8" s="196">
        <v>0.22</v>
      </c>
      <c r="DG8" s="196">
        <v>0.314</v>
      </c>
      <c r="DH8" s="196">
        <v>4.2000000000000003E-2</v>
      </c>
      <c r="DI8" s="196">
        <v>1.69</v>
      </c>
      <c r="DJ8" s="196">
        <v>0.2</v>
      </c>
      <c r="DK8" s="196">
        <v>0.27900000000000003</v>
      </c>
      <c r="DL8" s="196">
        <v>5.1999999999999998E-2</v>
      </c>
      <c r="DM8" s="196">
        <v>3.34</v>
      </c>
      <c r="DN8" s="196">
        <v>0.51</v>
      </c>
      <c r="DO8" s="196">
        <v>0.74</v>
      </c>
      <c r="DP8" s="196">
        <v>0.12</v>
      </c>
      <c r="DQ8" s="196">
        <v>0.99</v>
      </c>
      <c r="DR8" s="196">
        <v>0.17</v>
      </c>
      <c r="DS8" s="196">
        <v>0.77600000000000002</v>
      </c>
      <c r="DT8" s="196">
        <v>9.2999999999999999E-2</v>
      </c>
      <c r="DU8" s="196">
        <v>0.17699999999999999</v>
      </c>
      <c r="DV8" s="196">
        <v>0.03</v>
      </c>
      <c r="DW8" s="196">
        <v>36</v>
      </c>
      <c r="DX8" s="197">
        <v>-8.16</v>
      </c>
      <c r="DY8" s="164">
        <v>50.045999999999999</v>
      </c>
      <c r="DZ8" s="164">
        <v>2.2309999999999999</v>
      </c>
      <c r="EA8" s="164">
        <v>12.294</v>
      </c>
      <c r="EB8" s="164">
        <v>1.706</v>
      </c>
      <c r="EC8" s="164">
        <v>9.7959999999999994</v>
      </c>
      <c r="ED8" s="164">
        <v>0.35099999999999998</v>
      </c>
      <c r="EE8" s="164">
        <v>9.7149999999999999</v>
      </c>
      <c r="EF8" s="164">
        <v>10.599</v>
      </c>
      <c r="EG8" s="164">
        <v>2.1520000000000001</v>
      </c>
      <c r="EH8" s="164">
        <v>0.45500000000000002</v>
      </c>
      <c r="EI8" s="164">
        <v>0.187</v>
      </c>
      <c r="EJ8" s="164">
        <v>0</v>
      </c>
      <c r="EK8" s="164">
        <v>11.331</v>
      </c>
      <c r="EL8" s="164">
        <v>11.33</v>
      </c>
      <c r="EM8">
        <f t="shared" si="0"/>
        <v>738.73723972153709</v>
      </c>
      <c r="EN8">
        <f t="shared" si="1"/>
        <v>683.00410477213131</v>
      </c>
    </row>
    <row r="9" spans="1:145" x14ac:dyDescent="0.35">
      <c r="A9" s="192" t="s">
        <v>905</v>
      </c>
      <c r="B9" s="192">
        <v>65</v>
      </c>
      <c r="C9" s="192">
        <v>908</v>
      </c>
      <c r="D9" t="s">
        <v>913</v>
      </c>
      <c r="F9" s="193">
        <v>22.253</v>
      </c>
      <c r="G9" s="194">
        <v>145.5</v>
      </c>
      <c r="H9" s="194">
        <v>4.7</v>
      </c>
      <c r="I9" s="194">
        <v>118.5</v>
      </c>
      <c r="J9" s="194">
        <v>5.5</v>
      </c>
      <c r="K9" s="146">
        <v>0.63</v>
      </c>
      <c r="L9" s="146">
        <v>0.11</v>
      </c>
      <c r="M9" s="146">
        <v>0.15</v>
      </c>
      <c r="N9" s="146">
        <v>0.13</v>
      </c>
      <c r="O9" s="146">
        <v>0.1</v>
      </c>
      <c r="P9" s="146">
        <v>2.1999999999999999E-2</v>
      </c>
      <c r="Q9" s="146">
        <v>0.73099999999999998</v>
      </c>
      <c r="R9" s="146">
        <v>6.0999999999999999E-2</v>
      </c>
      <c r="S9" s="146">
        <v>0.03</v>
      </c>
      <c r="T9" s="146">
        <v>1.7000000000000001E-2</v>
      </c>
      <c r="U9" s="146">
        <v>9.6000000000000002E-2</v>
      </c>
      <c r="V9" s="146">
        <v>2.4E-2</v>
      </c>
      <c r="W9" s="146">
        <v>2.06E-2</v>
      </c>
      <c r="X9" s="146">
        <v>7.0000000000000001E-3</v>
      </c>
      <c r="Y9" s="146">
        <v>1.4500000000000001E-2</v>
      </c>
      <c r="Z9" s="146">
        <v>4.4999999999999997E-3</v>
      </c>
      <c r="AA9" s="146">
        <v>6.9466999999999999</v>
      </c>
      <c r="AB9" s="146">
        <v>0.312</v>
      </c>
      <c r="AC9" s="146">
        <v>1.7000000000000001E-2</v>
      </c>
      <c r="AD9" s="146">
        <v>0.28199999999999997</v>
      </c>
      <c r="AE9" s="146">
        <v>3.3000000000000002E-2</v>
      </c>
      <c r="AG9" s="195">
        <v>2.1631999999999998</v>
      </c>
      <c r="AH9" s="195">
        <v>12.129300000000001</v>
      </c>
      <c r="AI9" s="195">
        <v>0.35699999999999998</v>
      </c>
      <c r="AJ9" s="195">
        <v>10.6706</v>
      </c>
      <c r="AK9" s="195">
        <v>0.3392</v>
      </c>
      <c r="AL9" s="195">
        <v>2.2458</v>
      </c>
      <c r="AM9" s="195">
        <v>48.459400000000002</v>
      </c>
      <c r="AN9" s="195">
        <v>9.5050000000000008</v>
      </c>
      <c r="AO9" s="195">
        <v>11.231999999999999</v>
      </c>
      <c r="AP9" s="195">
        <v>0.3085</v>
      </c>
      <c r="AQ9" s="195">
        <v>0.18696969696969698</v>
      </c>
      <c r="AR9" s="195">
        <v>0.27600000000000002</v>
      </c>
      <c r="AS9" s="195">
        <v>1.7600000000000001E-2</v>
      </c>
      <c r="AT9" s="195">
        <v>1.5304347826086959E-2</v>
      </c>
      <c r="AU9" s="195">
        <v>97.703699999999998</v>
      </c>
      <c r="AV9" s="195">
        <v>41.077399999999997</v>
      </c>
      <c r="AW9" s="195">
        <v>47.038899999999998</v>
      </c>
      <c r="AX9" s="195">
        <v>12.388199999999999</v>
      </c>
      <c r="AY9" s="195">
        <v>5.0799999999999998E-2</v>
      </c>
      <c r="AZ9" s="195">
        <v>1.4E-2</v>
      </c>
      <c r="BA9" s="195">
        <v>0.27179999999999999</v>
      </c>
      <c r="BB9" s="195">
        <v>0.38</v>
      </c>
      <c r="BC9" s="195">
        <v>7.4700000000000003E-2</v>
      </c>
      <c r="BD9" s="195">
        <v>0.1825</v>
      </c>
      <c r="BE9" s="195">
        <v>101.4783</v>
      </c>
      <c r="BF9" s="195">
        <v>0.87127361597873043</v>
      </c>
      <c r="BG9" s="196">
        <v>4.3600000000000003</v>
      </c>
      <c r="BH9" s="196">
        <v>0.35</v>
      </c>
      <c r="BI9" s="196">
        <v>0.7</v>
      </c>
      <c r="BJ9" s="196">
        <v>0.36</v>
      </c>
      <c r="BK9" s="196">
        <v>1542</v>
      </c>
      <c r="BL9" s="196">
        <v>47</v>
      </c>
      <c r="BM9" s="196">
        <v>34.9</v>
      </c>
      <c r="BN9" s="196">
        <v>1</v>
      </c>
      <c r="BO9" s="196">
        <v>324</v>
      </c>
      <c r="BP9" s="196">
        <v>11</v>
      </c>
      <c r="BQ9" s="196">
        <v>534</v>
      </c>
      <c r="BR9" s="196">
        <v>19</v>
      </c>
      <c r="BS9" s="196">
        <v>60.7</v>
      </c>
      <c r="BT9" s="196">
        <v>2.9</v>
      </c>
      <c r="BU9" s="196">
        <v>245</v>
      </c>
      <c r="BV9" s="196">
        <v>12</v>
      </c>
      <c r="BW9" s="196">
        <v>6.22</v>
      </c>
      <c r="BX9" s="196">
        <v>0.4</v>
      </c>
      <c r="BY9" s="196">
        <v>300</v>
      </c>
      <c r="BZ9" s="196">
        <v>8.8000000000000007</v>
      </c>
      <c r="CA9" s="196">
        <v>21.07</v>
      </c>
      <c r="CB9" s="196">
        <v>0.77</v>
      </c>
      <c r="CC9" s="196">
        <v>122.9</v>
      </c>
      <c r="CD9" s="196">
        <v>4.0999999999999996</v>
      </c>
      <c r="CE9" s="196">
        <v>10.42</v>
      </c>
      <c r="CF9" s="196">
        <v>0.44</v>
      </c>
      <c r="CG9" s="196">
        <v>6.9000000000000006E-2</v>
      </c>
      <c r="CH9" s="196">
        <v>1.2E-2</v>
      </c>
      <c r="CI9" s="196">
        <v>74.8</v>
      </c>
      <c r="CJ9" s="196">
        <v>3.3</v>
      </c>
      <c r="CK9" s="196">
        <v>9.86</v>
      </c>
      <c r="CL9" s="196">
        <v>0.38</v>
      </c>
      <c r="CM9" s="196">
        <v>25.1</v>
      </c>
      <c r="CN9" s="196">
        <v>0.88</v>
      </c>
      <c r="CO9" s="196">
        <v>3.81</v>
      </c>
      <c r="CP9" s="196">
        <v>0.18</v>
      </c>
      <c r="CQ9" s="196">
        <v>18.600000000000001</v>
      </c>
      <c r="CR9" s="196">
        <v>1.2</v>
      </c>
      <c r="CS9" s="196">
        <v>5.27</v>
      </c>
      <c r="CT9" s="196">
        <v>0.51</v>
      </c>
      <c r="CU9" s="196">
        <v>1.71</v>
      </c>
      <c r="CV9" s="196">
        <v>0.14000000000000001</v>
      </c>
      <c r="CW9" s="196">
        <v>5.24</v>
      </c>
      <c r="CX9" s="196">
        <v>0.51</v>
      </c>
      <c r="CY9" s="196">
        <v>0.76</v>
      </c>
      <c r="CZ9" s="196">
        <v>6.0999999999999999E-2</v>
      </c>
      <c r="DA9" s="196">
        <v>4.49</v>
      </c>
      <c r="DB9" s="196">
        <v>0.31</v>
      </c>
      <c r="DC9" s="196">
        <v>0.82499999999999996</v>
      </c>
      <c r="DD9" s="196">
        <v>7.0999999999999994E-2</v>
      </c>
      <c r="DE9" s="196">
        <v>2.2599999999999998</v>
      </c>
      <c r="DF9" s="196">
        <v>0.24</v>
      </c>
      <c r="DG9" s="196">
        <v>0.30499999999999999</v>
      </c>
      <c r="DH9" s="196">
        <v>2.9000000000000001E-2</v>
      </c>
      <c r="DI9" s="196">
        <v>1.86</v>
      </c>
      <c r="DJ9" s="196">
        <v>0.2</v>
      </c>
      <c r="DK9" s="196">
        <v>0.27800000000000002</v>
      </c>
      <c r="DL9" s="196">
        <v>4.2000000000000003E-2</v>
      </c>
      <c r="DM9" s="196">
        <v>3.09</v>
      </c>
      <c r="DN9" s="196">
        <v>0.3</v>
      </c>
      <c r="DO9" s="196">
        <v>0.60799999999999998</v>
      </c>
      <c r="DP9" s="196">
        <v>7.4999999999999997E-2</v>
      </c>
      <c r="DQ9" s="196">
        <v>0.77</v>
      </c>
      <c r="DR9" s="196">
        <v>0.12</v>
      </c>
      <c r="DS9" s="196">
        <v>0.65100000000000002</v>
      </c>
      <c r="DT9" s="196">
        <v>8.1000000000000003E-2</v>
      </c>
      <c r="DU9" s="196">
        <v>0.159</v>
      </c>
      <c r="DV9" s="196">
        <v>2.5000000000000001E-2</v>
      </c>
      <c r="DW9" s="196">
        <v>39</v>
      </c>
      <c r="DX9" s="197">
        <v>-5.37</v>
      </c>
      <c r="DY9" s="164">
        <v>48.972999999999999</v>
      </c>
      <c r="DZ9" s="164">
        <v>2.1749999999999998</v>
      </c>
      <c r="EA9" s="164">
        <v>11.744999999999999</v>
      </c>
      <c r="EB9" s="164">
        <v>1.716</v>
      </c>
      <c r="EC9" s="164">
        <v>9.7959999999999994</v>
      </c>
      <c r="ED9" s="164">
        <v>0.317</v>
      </c>
      <c r="EE9" s="164">
        <v>11.657</v>
      </c>
      <c r="EF9" s="164">
        <v>10.368</v>
      </c>
      <c r="EG9" s="164">
        <v>2.0950000000000002</v>
      </c>
      <c r="EH9" s="164">
        <v>0.32800000000000001</v>
      </c>
      <c r="EI9" s="164">
        <v>0.34599999999999997</v>
      </c>
      <c r="EJ9" s="164">
        <v>0</v>
      </c>
      <c r="EK9" s="164">
        <v>11.34</v>
      </c>
      <c r="EL9" s="164">
        <v>11.33</v>
      </c>
      <c r="EM9">
        <f t="shared" si="0"/>
        <v>1381.3785783410858</v>
      </c>
      <c r="EN9">
        <f t="shared" si="1"/>
        <v>1310.9790057332123</v>
      </c>
    </row>
    <row r="10" spans="1:145" x14ac:dyDescent="0.35">
      <c r="A10" s="192" t="s">
        <v>914</v>
      </c>
      <c r="B10" s="192">
        <v>65</v>
      </c>
      <c r="C10" s="192">
        <v>908</v>
      </c>
      <c r="D10" t="s">
        <v>915</v>
      </c>
      <c r="F10" s="193">
        <v>20.765999999999998</v>
      </c>
      <c r="G10" s="194">
        <v>119</v>
      </c>
      <c r="H10" s="194">
        <v>3.3</v>
      </c>
      <c r="I10" s="194">
        <v>122.2</v>
      </c>
      <c r="J10" s="194">
        <v>4.7</v>
      </c>
      <c r="K10" s="146">
        <v>0.9</v>
      </c>
      <c r="L10" s="146">
        <v>0.14000000000000001</v>
      </c>
      <c r="M10" s="146">
        <v>0.23</v>
      </c>
      <c r="N10" s="146">
        <v>0.14000000000000001</v>
      </c>
      <c r="O10" s="146">
        <v>0.1</v>
      </c>
      <c r="P10" s="146">
        <v>2.3E-2</v>
      </c>
      <c r="Q10" s="146">
        <v>1.139</v>
      </c>
      <c r="R10" s="146">
        <v>8.6999999999999994E-2</v>
      </c>
      <c r="S10" s="146">
        <v>7.0000000000000007E-2</v>
      </c>
      <c r="T10" s="146">
        <v>2.1000000000000001E-2</v>
      </c>
      <c r="U10" s="146">
        <v>0.21099999999999999</v>
      </c>
      <c r="V10" s="146">
        <v>4.4999999999999998E-2</v>
      </c>
      <c r="W10" s="146">
        <v>2.0400000000000001E-2</v>
      </c>
      <c r="X10" s="146">
        <v>8.6999999999999994E-3</v>
      </c>
      <c r="Y10" s="146">
        <v>1.7000000000000001E-2</v>
      </c>
      <c r="Z10" s="146">
        <v>4.7999999999999996E-3</v>
      </c>
      <c r="AA10" s="146"/>
      <c r="AB10" s="146"/>
      <c r="AC10" s="146"/>
      <c r="AD10" s="146"/>
      <c r="AE10" s="146"/>
      <c r="AG10" s="195">
        <v>2.3168000000000002</v>
      </c>
      <c r="AH10" s="195">
        <v>12.565200000000001</v>
      </c>
      <c r="AI10" s="195">
        <v>0.32540000000000002</v>
      </c>
      <c r="AJ10" s="195">
        <v>10.6793</v>
      </c>
      <c r="AK10" s="195">
        <v>0.66559999999999997</v>
      </c>
      <c r="AL10" s="195">
        <v>2.7336</v>
      </c>
      <c r="AM10" s="195">
        <v>47.1967</v>
      </c>
      <c r="AN10" s="195">
        <v>8.9528999999999996</v>
      </c>
      <c r="AO10" s="195">
        <v>10.900700000000001</v>
      </c>
      <c r="AP10" s="195">
        <v>0.33850000000000002</v>
      </c>
      <c r="AQ10" s="195">
        <v>0.20515151515151517</v>
      </c>
      <c r="AR10" s="195">
        <v>0.26340000000000002</v>
      </c>
      <c r="AS10" s="195">
        <v>2.3199999999999998E-2</v>
      </c>
      <c r="AT10" s="195">
        <v>2.0173913043478261E-2</v>
      </c>
      <c r="AU10" s="195">
        <v>96.961299999999994</v>
      </c>
      <c r="AV10" s="195">
        <v>40.877600000000001</v>
      </c>
      <c r="AW10" s="195">
        <v>47.448799999999999</v>
      </c>
      <c r="AX10" s="195">
        <v>11.6995</v>
      </c>
      <c r="AY10" s="195">
        <v>4.6600000000000003E-2</v>
      </c>
      <c r="AZ10" s="195">
        <v>1.84E-2</v>
      </c>
      <c r="BA10" s="195">
        <v>0.25629999999999997</v>
      </c>
      <c r="BB10" s="195">
        <v>0.43380000000000002</v>
      </c>
      <c r="BC10" s="195">
        <v>7.8600000000000003E-2</v>
      </c>
      <c r="BD10" s="195">
        <v>0.16639999999999999</v>
      </c>
      <c r="BE10" s="195">
        <v>101.026</v>
      </c>
      <c r="BF10" s="195">
        <v>0.87848291471924733</v>
      </c>
      <c r="BG10" s="196">
        <v>4.8</v>
      </c>
      <c r="BH10" s="196">
        <v>0.37</v>
      </c>
      <c r="BI10" s="196">
        <v>1.1599999999999999</v>
      </c>
      <c r="BJ10" s="196">
        <v>0.53</v>
      </c>
      <c r="BK10" s="196">
        <v>1204</v>
      </c>
      <c r="BL10" s="196">
        <v>27</v>
      </c>
      <c r="BM10" s="196">
        <v>32.35</v>
      </c>
      <c r="BN10" s="196">
        <v>0.99</v>
      </c>
      <c r="BO10" s="196">
        <v>321.89999999999998</v>
      </c>
      <c r="BP10" s="196">
        <v>8.4</v>
      </c>
      <c r="BQ10" s="196">
        <v>496</v>
      </c>
      <c r="BR10" s="196">
        <v>17</v>
      </c>
      <c r="BS10" s="196">
        <v>55.8</v>
      </c>
      <c r="BT10" s="196">
        <v>1.9</v>
      </c>
      <c r="BU10" s="196">
        <v>236.3</v>
      </c>
      <c r="BV10" s="196">
        <v>8.9</v>
      </c>
      <c r="BW10" s="196">
        <v>14.33</v>
      </c>
      <c r="BX10" s="196">
        <v>0.52</v>
      </c>
      <c r="BY10" s="196">
        <v>420</v>
      </c>
      <c r="BZ10" s="196">
        <v>12</v>
      </c>
      <c r="CA10" s="196">
        <v>22.8</v>
      </c>
      <c r="CB10" s="196">
        <v>0.75</v>
      </c>
      <c r="CC10" s="196">
        <v>143.5</v>
      </c>
      <c r="CD10" s="196">
        <v>4.4000000000000004</v>
      </c>
      <c r="CE10" s="196">
        <v>21.4</v>
      </c>
      <c r="CF10" s="196">
        <v>1</v>
      </c>
      <c r="CG10" s="196">
        <v>9.0999999999999998E-2</v>
      </c>
      <c r="CH10" s="196">
        <v>1.2999999999999999E-2</v>
      </c>
      <c r="CI10" s="196">
        <v>171.6</v>
      </c>
      <c r="CJ10" s="196">
        <v>6.9</v>
      </c>
      <c r="CK10" s="196">
        <v>19.45</v>
      </c>
      <c r="CL10" s="196">
        <v>0.78</v>
      </c>
      <c r="CM10" s="196">
        <v>44.9</v>
      </c>
      <c r="CN10" s="196">
        <v>1.6</v>
      </c>
      <c r="CO10" s="196">
        <v>5.96</v>
      </c>
      <c r="CP10" s="196">
        <v>0.31</v>
      </c>
      <c r="CQ10" s="196">
        <v>26.6</v>
      </c>
      <c r="CR10" s="196">
        <v>1.3</v>
      </c>
      <c r="CS10" s="196">
        <v>6.21</v>
      </c>
      <c r="CT10" s="196">
        <v>0.47</v>
      </c>
      <c r="CU10" s="196">
        <v>1.87</v>
      </c>
      <c r="CV10" s="196">
        <v>0.18</v>
      </c>
      <c r="CW10" s="196">
        <v>5.46</v>
      </c>
      <c r="CX10" s="196">
        <v>0.44</v>
      </c>
      <c r="CY10" s="196">
        <v>0.75600000000000001</v>
      </c>
      <c r="CZ10" s="196">
        <v>6.5000000000000002E-2</v>
      </c>
      <c r="DA10" s="196">
        <v>4.53</v>
      </c>
      <c r="DB10" s="196">
        <v>0.3</v>
      </c>
      <c r="DC10" s="196">
        <v>0.89900000000000002</v>
      </c>
      <c r="DD10" s="196">
        <v>8.3000000000000004E-2</v>
      </c>
      <c r="DE10" s="196">
        <v>2.29</v>
      </c>
      <c r="DF10" s="196">
        <v>0.21</v>
      </c>
      <c r="DG10" s="196">
        <v>0.32400000000000001</v>
      </c>
      <c r="DH10" s="196">
        <v>4.5999999999999999E-2</v>
      </c>
      <c r="DI10" s="196">
        <v>1.98</v>
      </c>
      <c r="DJ10" s="196">
        <v>0.32</v>
      </c>
      <c r="DK10" s="196">
        <v>0.224</v>
      </c>
      <c r="DL10" s="196">
        <v>3.7999999999999999E-2</v>
      </c>
      <c r="DM10" s="196">
        <v>3.44</v>
      </c>
      <c r="DN10" s="196">
        <v>0.36</v>
      </c>
      <c r="DO10" s="196">
        <v>1.21</v>
      </c>
      <c r="DP10" s="196">
        <v>0.1</v>
      </c>
      <c r="DQ10" s="196">
        <v>1.52</v>
      </c>
      <c r="DR10" s="196">
        <v>0.23</v>
      </c>
      <c r="DS10" s="196">
        <v>1.49</v>
      </c>
      <c r="DT10" s="196">
        <v>0.12</v>
      </c>
      <c r="DU10" s="196">
        <v>0.35899999999999999</v>
      </c>
      <c r="DV10" s="196">
        <v>4.2000000000000003E-2</v>
      </c>
      <c r="DW10" s="196">
        <v>42</v>
      </c>
      <c r="DX10" s="197">
        <v>-8.2799999999999994</v>
      </c>
      <c r="DY10" s="164">
        <v>47.837000000000003</v>
      </c>
      <c r="DZ10" s="164">
        <v>2.5920000000000001</v>
      </c>
      <c r="EA10" s="164">
        <v>11.914999999999999</v>
      </c>
      <c r="EB10" s="164">
        <v>1.744</v>
      </c>
      <c r="EC10" s="164">
        <v>9.7609999999999992</v>
      </c>
      <c r="ED10" s="164">
        <v>0.34599999999999997</v>
      </c>
      <c r="EE10" s="164">
        <v>12.013999999999999</v>
      </c>
      <c r="EF10" s="164">
        <v>10.179</v>
      </c>
      <c r="EG10" s="164">
        <v>2.1970000000000001</v>
      </c>
      <c r="EH10" s="164">
        <v>0.63100000000000001</v>
      </c>
      <c r="EI10" s="164">
        <v>0.309</v>
      </c>
      <c r="EJ10" s="164">
        <v>0</v>
      </c>
      <c r="EK10" s="164">
        <v>11.331</v>
      </c>
      <c r="EL10" s="164">
        <v>11.33</v>
      </c>
      <c r="EM10">
        <f t="shared" si="0"/>
        <v>1318.3156432429059</v>
      </c>
      <c r="EN10">
        <f t="shared" si="1"/>
        <v>1217.5061352446489</v>
      </c>
    </row>
    <row r="11" spans="1:145" x14ac:dyDescent="0.35">
      <c r="A11" s="192" t="s">
        <v>914</v>
      </c>
      <c r="B11" s="192">
        <v>65</v>
      </c>
      <c r="C11" s="192">
        <v>908</v>
      </c>
      <c r="D11" t="s">
        <v>916</v>
      </c>
      <c r="F11" s="193">
        <v>13.805999999999999</v>
      </c>
      <c r="G11" s="194">
        <v>88.9</v>
      </c>
      <c r="H11" s="194">
        <v>3.5</v>
      </c>
      <c r="I11" s="194">
        <v>161.5</v>
      </c>
      <c r="J11" s="194">
        <v>9.1999999999999993</v>
      </c>
      <c r="K11" s="146">
        <v>0.59</v>
      </c>
      <c r="L11" s="146">
        <v>0.13</v>
      </c>
      <c r="M11" s="146">
        <v>9.4E-2</v>
      </c>
      <c r="N11" s="146">
        <v>8.6999999999999994E-2</v>
      </c>
      <c r="O11" s="146">
        <v>0.112</v>
      </c>
      <c r="P11" s="146">
        <v>2.7E-2</v>
      </c>
      <c r="Q11" s="146">
        <v>1.0449999999999999</v>
      </c>
      <c r="R11" s="146">
        <v>8.6999999999999994E-2</v>
      </c>
      <c r="S11" s="146"/>
      <c r="T11" s="146"/>
      <c r="U11" s="146">
        <v>0.16800000000000001</v>
      </c>
      <c r="V11" s="146">
        <v>5.0999999999999997E-2</v>
      </c>
      <c r="W11" s="146">
        <v>1.54E-2</v>
      </c>
      <c r="X11" s="146">
        <v>9.4000000000000004E-3</v>
      </c>
      <c r="Y11" s="146">
        <v>6.8999999999999999E-3</v>
      </c>
      <c r="Z11" s="146">
        <v>3.5000000000000001E-3</v>
      </c>
      <c r="AA11" s="146"/>
      <c r="AB11" s="146"/>
      <c r="AC11" s="146"/>
      <c r="AD11" s="146"/>
      <c r="AE11" s="146"/>
      <c r="AG11" s="195">
        <v>2.4055</v>
      </c>
      <c r="AH11" s="195">
        <v>10.8123</v>
      </c>
      <c r="AI11" s="195">
        <v>0.25019999999999998</v>
      </c>
      <c r="AJ11" s="195">
        <v>7.6620999999999997</v>
      </c>
      <c r="AK11" s="195">
        <v>0.4239</v>
      </c>
      <c r="AL11" s="195">
        <v>2.5783999999999998</v>
      </c>
      <c r="AM11" s="195">
        <v>49.989600000000003</v>
      </c>
      <c r="AN11" s="195">
        <v>8.9826999999999995</v>
      </c>
      <c r="AO11" s="195">
        <v>15.1714</v>
      </c>
      <c r="AP11" s="195">
        <v>0.43559999999999999</v>
      </c>
      <c r="AQ11" s="195">
        <v>0.26400000000000001</v>
      </c>
      <c r="AR11" s="195">
        <v>0.13350000000000001</v>
      </c>
      <c r="AS11" s="195">
        <v>1.0500000000000001E-2</v>
      </c>
      <c r="AT11" s="195">
        <v>9.1304347826086964E-3</v>
      </c>
      <c r="AU11" s="195">
        <v>98.855800000000002</v>
      </c>
      <c r="AV11" s="195">
        <v>39.421300000000002</v>
      </c>
      <c r="AW11" s="195">
        <v>41.5199</v>
      </c>
      <c r="AX11" s="195">
        <v>19.724499999999999</v>
      </c>
      <c r="AY11" s="195">
        <v>0.03</v>
      </c>
      <c r="AZ11" s="195">
        <v>2.2700000000000001E-2</v>
      </c>
      <c r="BA11" s="195">
        <v>0.2271</v>
      </c>
      <c r="BB11" s="195">
        <v>0.2656</v>
      </c>
      <c r="BC11" s="195">
        <v>2.7E-2</v>
      </c>
      <c r="BD11" s="195">
        <v>0.26600000000000001</v>
      </c>
      <c r="BE11" s="195">
        <v>101.50409999999999</v>
      </c>
      <c r="BF11" s="195">
        <v>0.78957204909096046</v>
      </c>
      <c r="BG11" s="196">
        <v>5.69</v>
      </c>
      <c r="BH11" s="196">
        <v>0.59</v>
      </c>
      <c r="BI11" s="196">
        <v>0.99</v>
      </c>
      <c r="BJ11" s="196">
        <v>0.55000000000000004</v>
      </c>
      <c r="BK11" s="196">
        <v>1135</v>
      </c>
      <c r="BL11" s="196">
        <v>59</v>
      </c>
      <c r="BM11" s="196">
        <v>30.1</v>
      </c>
      <c r="BN11" s="196">
        <v>1.3</v>
      </c>
      <c r="BO11" s="196">
        <v>243</v>
      </c>
      <c r="BP11" s="196">
        <v>9.1</v>
      </c>
      <c r="BQ11" s="196">
        <v>201</v>
      </c>
      <c r="BR11" s="196">
        <v>11</v>
      </c>
      <c r="BS11" s="196">
        <v>54.9</v>
      </c>
      <c r="BT11" s="196">
        <v>2.6</v>
      </c>
      <c r="BU11" s="196">
        <v>134.6</v>
      </c>
      <c r="BV11" s="196">
        <v>7.5</v>
      </c>
      <c r="BW11" s="196">
        <v>7.51</v>
      </c>
      <c r="BX11" s="196">
        <v>0.37</v>
      </c>
      <c r="BY11" s="196">
        <v>307</v>
      </c>
      <c r="BZ11" s="196">
        <v>16</v>
      </c>
      <c r="CA11" s="196">
        <v>25.9</v>
      </c>
      <c r="CB11" s="196">
        <v>1.2</v>
      </c>
      <c r="CC11" s="196">
        <v>126.1</v>
      </c>
      <c r="CD11" s="196">
        <v>7.1</v>
      </c>
      <c r="CE11" s="196">
        <v>12.26</v>
      </c>
      <c r="CF11" s="196">
        <v>0.65</v>
      </c>
      <c r="CG11" s="196">
        <v>7.0000000000000007E-2</v>
      </c>
      <c r="CH11" s="196">
        <v>1.2E-2</v>
      </c>
      <c r="CI11" s="196">
        <v>100.1</v>
      </c>
      <c r="CJ11" s="196">
        <v>6.4</v>
      </c>
      <c r="CK11" s="196">
        <v>11.19</v>
      </c>
      <c r="CL11" s="196">
        <v>0.56000000000000005</v>
      </c>
      <c r="CM11" s="196">
        <v>27.6</v>
      </c>
      <c r="CN11" s="196">
        <v>1.2</v>
      </c>
      <c r="CO11" s="196">
        <v>4.01</v>
      </c>
      <c r="CP11" s="196">
        <v>0.27</v>
      </c>
      <c r="CQ11" s="196">
        <v>19.8</v>
      </c>
      <c r="CR11" s="196">
        <v>1.7</v>
      </c>
      <c r="CS11" s="196">
        <v>6.18</v>
      </c>
      <c r="CT11" s="196">
        <v>0.57999999999999996</v>
      </c>
      <c r="CU11" s="196">
        <v>2.04</v>
      </c>
      <c r="CV11" s="196">
        <v>0.19</v>
      </c>
      <c r="CW11" s="196">
        <v>6.79</v>
      </c>
      <c r="CX11" s="196">
        <v>0.67</v>
      </c>
      <c r="CY11" s="196">
        <v>0.92800000000000005</v>
      </c>
      <c r="CZ11" s="196">
        <v>9.1999999999999998E-2</v>
      </c>
      <c r="DA11" s="196">
        <v>5.57</v>
      </c>
      <c r="DB11" s="196">
        <v>0.43</v>
      </c>
      <c r="DC11" s="196">
        <v>1.1499999999999999</v>
      </c>
      <c r="DD11" s="196">
        <v>0.12</v>
      </c>
      <c r="DE11" s="196">
        <v>2.74</v>
      </c>
      <c r="DF11" s="196">
        <v>0.28000000000000003</v>
      </c>
      <c r="DG11" s="196">
        <v>0.32700000000000001</v>
      </c>
      <c r="DH11" s="196">
        <v>5.3999999999999999E-2</v>
      </c>
      <c r="DI11" s="196">
        <v>1.99</v>
      </c>
      <c r="DJ11" s="196">
        <v>0.26</v>
      </c>
      <c r="DK11" s="196">
        <v>0.308</v>
      </c>
      <c r="DL11" s="196">
        <v>4.4999999999999998E-2</v>
      </c>
      <c r="DM11" s="196">
        <v>3.42</v>
      </c>
      <c r="DN11" s="196">
        <v>0.67</v>
      </c>
      <c r="DO11" s="196">
        <v>0.77400000000000002</v>
      </c>
      <c r="DP11" s="196">
        <v>9.1999999999999998E-2</v>
      </c>
      <c r="DQ11" s="196">
        <v>0.83</v>
      </c>
      <c r="DR11" s="196">
        <v>0.2</v>
      </c>
      <c r="DS11" s="196">
        <v>0.82</v>
      </c>
      <c r="DT11" s="196">
        <v>0.1</v>
      </c>
      <c r="DU11" s="196">
        <v>0.217</v>
      </c>
      <c r="DV11" s="196">
        <v>4.2999999999999997E-2</v>
      </c>
      <c r="DW11" s="196">
        <v>45</v>
      </c>
      <c r="DX11" s="197">
        <v>12</v>
      </c>
      <c r="DY11" s="164">
        <v>52.683</v>
      </c>
      <c r="DZ11" s="164">
        <v>2.9929999999999999</v>
      </c>
      <c r="EA11" s="164">
        <v>12.548999999999999</v>
      </c>
      <c r="EB11" s="164">
        <v>1.6339999999999999</v>
      </c>
      <c r="EC11" s="164">
        <v>9.85</v>
      </c>
      <c r="ED11" s="164">
        <v>0.41199999999999998</v>
      </c>
      <c r="EE11" s="164">
        <v>6.8819999999999997</v>
      </c>
      <c r="EF11" s="164">
        <v>8.8409999999999993</v>
      </c>
      <c r="EG11" s="164">
        <v>2.7919999999999998</v>
      </c>
      <c r="EH11" s="164">
        <v>0.49199999999999999</v>
      </c>
      <c r="EI11" s="164">
        <v>0.28999999999999998</v>
      </c>
      <c r="EJ11" s="164">
        <v>0</v>
      </c>
      <c r="EK11" s="164">
        <v>11.321</v>
      </c>
      <c r="EL11" s="164">
        <v>11.33</v>
      </c>
      <c r="EM11">
        <f t="shared" si="0"/>
        <v>668.1668123497642</v>
      </c>
      <c r="EN11">
        <f t="shared" si="1"/>
        <v>759.28046857927757</v>
      </c>
    </row>
    <row r="12" spans="1:145" x14ac:dyDescent="0.35">
      <c r="A12" s="192" t="s">
        <v>914</v>
      </c>
      <c r="B12" s="192">
        <v>65</v>
      </c>
      <c r="C12" s="192">
        <v>908</v>
      </c>
      <c r="D12" t="s">
        <v>917</v>
      </c>
      <c r="F12" s="193">
        <v>20.713999999999999</v>
      </c>
      <c r="G12" s="194">
        <v>117.4</v>
      </c>
      <c r="H12" s="194">
        <v>3.2</v>
      </c>
      <c r="I12" s="194">
        <v>121.6</v>
      </c>
      <c r="J12" s="194">
        <v>4.5</v>
      </c>
      <c r="K12" s="146">
        <v>0.73</v>
      </c>
      <c r="L12" s="146">
        <v>0.15</v>
      </c>
      <c r="M12" s="146"/>
      <c r="N12" s="146"/>
      <c r="O12" s="146">
        <v>8.1000000000000003E-2</v>
      </c>
      <c r="P12" s="146">
        <v>2.4E-2</v>
      </c>
      <c r="Q12" s="146">
        <v>1.159</v>
      </c>
      <c r="R12" s="146">
        <v>8.8999999999999996E-2</v>
      </c>
      <c r="S12" s="146">
        <v>2.5000000000000001E-2</v>
      </c>
      <c r="T12" s="146">
        <v>1.7000000000000001E-2</v>
      </c>
      <c r="U12" s="146">
        <v>0.18</v>
      </c>
      <c r="V12" s="146">
        <v>3.5000000000000003E-2</v>
      </c>
      <c r="W12" s="146">
        <v>1.6799999999999999E-2</v>
      </c>
      <c r="X12" s="146">
        <v>5.4999999999999997E-3</v>
      </c>
      <c r="Y12" s="146">
        <v>1.1299999999999999E-2</v>
      </c>
      <c r="Z12" s="146">
        <v>4.7999999999999996E-3</v>
      </c>
      <c r="AA12" s="146"/>
      <c r="AB12" s="146"/>
      <c r="AC12" s="146"/>
      <c r="AD12" s="146"/>
      <c r="AE12" s="146"/>
      <c r="AG12" s="195">
        <v>2.0916000000000001</v>
      </c>
      <c r="AH12" s="195">
        <v>12.1289</v>
      </c>
      <c r="AI12" s="195">
        <v>0.34300000000000003</v>
      </c>
      <c r="AJ12" s="195">
        <v>10.907500000000001</v>
      </c>
      <c r="AK12" s="195">
        <v>0.44450000000000001</v>
      </c>
      <c r="AL12" s="195">
        <v>2.6432000000000002</v>
      </c>
      <c r="AM12" s="195">
        <v>49.029699999999998</v>
      </c>
      <c r="AN12" s="195">
        <v>9.7819000000000003</v>
      </c>
      <c r="AO12" s="195">
        <v>10.6327</v>
      </c>
      <c r="AP12" s="195">
        <v>0.32779999999999998</v>
      </c>
      <c r="AQ12" s="195">
        <v>0.19866666666666666</v>
      </c>
      <c r="AR12" s="195">
        <v>0.2757</v>
      </c>
      <c r="AS12" s="195">
        <v>1.61E-2</v>
      </c>
      <c r="AT12" s="195">
        <v>1.4E-2</v>
      </c>
      <c r="AU12" s="195">
        <v>98.622500000000002</v>
      </c>
      <c r="AV12" s="195">
        <v>40.9422</v>
      </c>
      <c r="AW12" s="195">
        <v>47.812800000000003</v>
      </c>
      <c r="AX12" s="195">
        <v>11.9153</v>
      </c>
      <c r="AY12" s="195">
        <v>5.0999999999999997E-2</v>
      </c>
      <c r="AZ12" s="195">
        <v>1.9199999999999998E-2</v>
      </c>
      <c r="BA12" s="195">
        <v>0.254</v>
      </c>
      <c r="BB12" s="195">
        <v>0.37430000000000002</v>
      </c>
      <c r="BC12" s="195">
        <v>8.2000000000000003E-2</v>
      </c>
      <c r="BD12" s="195">
        <v>0.15809999999999999</v>
      </c>
      <c r="BE12" s="195">
        <v>101.6087</v>
      </c>
      <c r="BF12" s="195">
        <v>0.87734304037479838</v>
      </c>
      <c r="BG12" s="196">
        <v>4.09</v>
      </c>
      <c r="BH12" s="196">
        <v>0.39</v>
      </c>
      <c r="BI12" s="196">
        <v>0.67</v>
      </c>
      <c r="BJ12" s="196">
        <v>0.37</v>
      </c>
      <c r="BK12" s="196">
        <v>1674</v>
      </c>
      <c r="BL12" s="196">
        <v>50</v>
      </c>
      <c r="BM12" s="196">
        <v>30.41</v>
      </c>
      <c r="BN12" s="196">
        <v>0.66</v>
      </c>
      <c r="BO12" s="196">
        <v>300.8</v>
      </c>
      <c r="BP12" s="196">
        <v>7.3</v>
      </c>
      <c r="BQ12" s="196">
        <v>519</v>
      </c>
      <c r="BR12" s="196">
        <v>16</v>
      </c>
      <c r="BS12" s="196">
        <v>55.4</v>
      </c>
      <c r="BT12" s="196">
        <v>2</v>
      </c>
      <c r="BU12" s="196">
        <v>229.7</v>
      </c>
      <c r="BV12" s="196">
        <v>7.7</v>
      </c>
      <c r="BW12" s="196">
        <v>7.36</v>
      </c>
      <c r="BX12" s="196">
        <v>0.32</v>
      </c>
      <c r="BY12" s="196">
        <v>320.60000000000002</v>
      </c>
      <c r="BZ12" s="196">
        <v>9.6999999999999993</v>
      </c>
      <c r="CA12" s="196">
        <v>23.66</v>
      </c>
      <c r="CB12" s="196">
        <v>0.76</v>
      </c>
      <c r="CC12" s="196">
        <v>134.69999999999999</v>
      </c>
      <c r="CD12" s="196">
        <v>4.3</v>
      </c>
      <c r="CE12" s="196">
        <v>13.5</v>
      </c>
      <c r="CF12" s="196">
        <v>0.52</v>
      </c>
      <c r="CG12" s="196">
        <v>6.8000000000000005E-2</v>
      </c>
      <c r="CH12" s="196">
        <v>1.2E-2</v>
      </c>
      <c r="CI12" s="196">
        <v>95.4</v>
      </c>
      <c r="CJ12" s="196">
        <v>3.8</v>
      </c>
      <c r="CK12" s="196">
        <v>11.4</v>
      </c>
      <c r="CL12" s="196">
        <v>0.48</v>
      </c>
      <c r="CM12" s="196">
        <v>29.16</v>
      </c>
      <c r="CN12" s="196">
        <v>0.95</v>
      </c>
      <c r="CO12" s="196">
        <v>4.3600000000000003</v>
      </c>
      <c r="CP12" s="196">
        <v>0.21</v>
      </c>
      <c r="CQ12" s="196">
        <v>23.1</v>
      </c>
      <c r="CR12" s="196">
        <v>1.2</v>
      </c>
      <c r="CS12" s="196">
        <v>5.55</v>
      </c>
      <c r="CT12" s="196">
        <v>0.52</v>
      </c>
      <c r="CU12" s="196">
        <v>1.87</v>
      </c>
      <c r="CV12" s="196">
        <v>0.15</v>
      </c>
      <c r="CW12" s="196">
        <v>5.59</v>
      </c>
      <c r="CX12" s="196">
        <v>0.39</v>
      </c>
      <c r="CY12" s="196">
        <v>0.82599999999999996</v>
      </c>
      <c r="CZ12" s="196">
        <v>0.05</v>
      </c>
      <c r="DA12" s="196">
        <v>4.6399999999999997</v>
      </c>
      <c r="DB12" s="196">
        <v>0.38</v>
      </c>
      <c r="DC12" s="196">
        <v>0.98899999999999999</v>
      </c>
      <c r="DD12" s="196">
        <v>8.2000000000000003E-2</v>
      </c>
      <c r="DE12" s="196">
        <v>2.5</v>
      </c>
      <c r="DF12" s="196">
        <v>0.23</v>
      </c>
      <c r="DG12" s="196">
        <v>0.249</v>
      </c>
      <c r="DH12" s="196">
        <v>0.04</v>
      </c>
      <c r="DI12" s="196">
        <v>1.9</v>
      </c>
      <c r="DJ12" s="196">
        <v>0.2</v>
      </c>
      <c r="DK12" s="196">
        <v>0.26</v>
      </c>
      <c r="DL12" s="196">
        <v>5.0999999999999997E-2</v>
      </c>
      <c r="DM12" s="196">
        <v>3.39</v>
      </c>
      <c r="DN12" s="196">
        <v>0.35</v>
      </c>
      <c r="DO12" s="196">
        <v>0.73199999999999998</v>
      </c>
      <c r="DP12" s="196">
        <v>6.7000000000000004E-2</v>
      </c>
      <c r="DQ12" s="196">
        <v>0.94</v>
      </c>
      <c r="DR12" s="196">
        <v>0.13</v>
      </c>
      <c r="DS12" s="196">
        <v>0.79600000000000004</v>
      </c>
      <c r="DT12" s="196">
        <v>5.3999999999999999E-2</v>
      </c>
      <c r="DU12" s="196">
        <v>0.215</v>
      </c>
      <c r="DV12" s="196">
        <v>4.1000000000000002E-2</v>
      </c>
      <c r="DW12" s="196">
        <v>48</v>
      </c>
      <c r="DX12" s="197">
        <v>-7.84</v>
      </c>
      <c r="DY12" s="164">
        <v>48.734000000000002</v>
      </c>
      <c r="DZ12" s="164">
        <v>2.4689999999999999</v>
      </c>
      <c r="EA12" s="164">
        <v>11.332000000000001</v>
      </c>
      <c r="EB12" s="164">
        <v>1.718</v>
      </c>
      <c r="EC12" s="164">
        <v>9.7889999999999997</v>
      </c>
      <c r="ED12" s="164">
        <v>0.33200000000000002</v>
      </c>
      <c r="EE12" s="164">
        <v>12.228999999999999</v>
      </c>
      <c r="EF12" s="164">
        <v>10.241</v>
      </c>
      <c r="EG12" s="164">
        <v>1.954</v>
      </c>
      <c r="EH12" s="164">
        <v>0.41499999999999998</v>
      </c>
      <c r="EI12" s="164">
        <v>0.32</v>
      </c>
      <c r="EJ12" s="164">
        <v>0</v>
      </c>
      <c r="EK12" s="164">
        <v>11.335000000000001</v>
      </c>
      <c r="EL12" s="164">
        <v>11.33</v>
      </c>
      <c r="EM12">
        <f t="shared" si="0"/>
        <v>1379.877079886367</v>
      </c>
      <c r="EN12">
        <f t="shared" si="1"/>
        <v>1279.559606719554</v>
      </c>
    </row>
    <row r="13" spans="1:145" x14ac:dyDescent="0.35">
      <c r="A13" s="192" t="s">
        <v>914</v>
      </c>
      <c r="B13" s="192">
        <v>65</v>
      </c>
      <c r="C13" s="192">
        <v>908</v>
      </c>
      <c r="D13" t="s">
        <v>918</v>
      </c>
      <c r="F13" s="193">
        <v>20.431000000000001</v>
      </c>
      <c r="G13" s="194">
        <v>114.1</v>
      </c>
      <c r="H13" s="194">
        <v>3.1</v>
      </c>
      <c r="I13" s="194">
        <v>121</v>
      </c>
      <c r="J13" s="194">
        <v>4.5999999999999996</v>
      </c>
      <c r="K13" s="146">
        <v>0.66</v>
      </c>
      <c r="L13" s="146">
        <v>0.13</v>
      </c>
      <c r="M13" s="146">
        <v>0.27</v>
      </c>
      <c r="N13" s="146">
        <v>0.15</v>
      </c>
      <c r="O13" s="146">
        <v>0.104</v>
      </c>
      <c r="P13" s="146">
        <v>2.3E-2</v>
      </c>
      <c r="Q13" s="146">
        <v>0.97899999999999998</v>
      </c>
      <c r="R13" s="146">
        <v>7.0999999999999994E-2</v>
      </c>
      <c r="S13" s="146">
        <v>5.2999999999999999E-2</v>
      </c>
      <c r="T13" s="146">
        <v>0.02</v>
      </c>
      <c r="U13" s="146">
        <v>0.128</v>
      </c>
      <c r="V13" s="146">
        <v>2.9000000000000001E-2</v>
      </c>
      <c r="W13" s="146">
        <v>1.55E-2</v>
      </c>
      <c r="X13" s="146">
        <v>7.3000000000000001E-3</v>
      </c>
      <c r="Y13" s="146">
        <v>8.3999999999999995E-3</v>
      </c>
      <c r="Z13" s="146">
        <v>4.3E-3</v>
      </c>
      <c r="AA13" s="146"/>
      <c r="AB13" s="146"/>
      <c r="AC13" s="146"/>
      <c r="AD13" s="146"/>
      <c r="AE13" s="146"/>
      <c r="AG13" s="195">
        <v>1.8867</v>
      </c>
      <c r="AH13" s="195">
        <v>12.1031</v>
      </c>
      <c r="AI13" s="195">
        <v>0.2843</v>
      </c>
      <c r="AJ13" s="195">
        <v>11.3849</v>
      </c>
      <c r="AK13" s="195">
        <v>0.38969999999999999</v>
      </c>
      <c r="AL13" s="195">
        <v>2.3176999999999999</v>
      </c>
      <c r="AM13" s="195">
        <v>48.106299999999997</v>
      </c>
      <c r="AN13" s="195">
        <v>10.0548</v>
      </c>
      <c r="AO13" s="195">
        <v>11.097</v>
      </c>
      <c r="AP13" s="195">
        <v>0.38550000000000001</v>
      </c>
      <c r="AQ13" s="195">
        <v>0.23363636363636364</v>
      </c>
      <c r="AR13" s="195">
        <v>0.18820000000000001</v>
      </c>
      <c r="AS13" s="195">
        <v>1.12E-2</v>
      </c>
      <c r="AT13" s="195">
        <v>9.7391304347826096E-3</v>
      </c>
      <c r="AU13" s="195">
        <v>98.209400000000002</v>
      </c>
      <c r="AV13" s="195">
        <v>40.926400000000001</v>
      </c>
      <c r="AW13" s="195">
        <v>46.769500000000001</v>
      </c>
      <c r="AX13" s="195">
        <v>12.6149</v>
      </c>
      <c r="AY13" s="195">
        <v>3.9E-2</v>
      </c>
      <c r="AZ13" s="195">
        <v>1.3299999999999999E-2</v>
      </c>
      <c r="BA13" s="195">
        <v>0.28560000000000002</v>
      </c>
      <c r="BB13" s="195">
        <v>0.3846</v>
      </c>
      <c r="BC13" s="195">
        <v>7.4300000000000005E-2</v>
      </c>
      <c r="BD13" s="195">
        <v>0.16980000000000001</v>
      </c>
      <c r="BE13" s="195">
        <v>101.2775</v>
      </c>
      <c r="BF13" s="195">
        <v>0.8685717457803005</v>
      </c>
      <c r="BG13" s="196">
        <v>4.62</v>
      </c>
      <c r="BH13" s="196">
        <v>0.44</v>
      </c>
      <c r="BI13" s="196">
        <v>1.1000000000000001</v>
      </c>
      <c r="BJ13" s="196">
        <v>0.6</v>
      </c>
      <c r="BK13" s="196">
        <v>1091</v>
      </c>
      <c r="BL13" s="196">
        <v>38</v>
      </c>
      <c r="BM13" s="196">
        <v>33.9</v>
      </c>
      <c r="BN13" s="196">
        <v>1.1000000000000001</v>
      </c>
      <c r="BO13" s="196">
        <v>387</v>
      </c>
      <c r="BP13" s="196">
        <v>16</v>
      </c>
      <c r="BQ13" s="196">
        <v>586</v>
      </c>
      <c r="BR13" s="196">
        <v>23</v>
      </c>
      <c r="BS13" s="196">
        <v>57.4</v>
      </c>
      <c r="BT13" s="196">
        <v>2.8</v>
      </c>
      <c r="BU13" s="196">
        <v>216.9</v>
      </c>
      <c r="BV13" s="196">
        <v>8.5</v>
      </c>
      <c r="BW13" s="196">
        <v>7.55</v>
      </c>
      <c r="BX13" s="196">
        <v>0.36</v>
      </c>
      <c r="BY13" s="196">
        <v>292.7</v>
      </c>
      <c r="BZ13" s="196">
        <v>9.1999999999999993</v>
      </c>
      <c r="CA13" s="196">
        <v>20.100000000000001</v>
      </c>
      <c r="CB13" s="196">
        <v>0.74</v>
      </c>
      <c r="CC13" s="196">
        <v>107.4</v>
      </c>
      <c r="CD13" s="196">
        <v>4.2</v>
      </c>
      <c r="CE13" s="196">
        <v>12.35</v>
      </c>
      <c r="CF13" s="196">
        <v>0.6</v>
      </c>
      <c r="CG13" s="196">
        <v>8.7999999999999995E-2</v>
      </c>
      <c r="CH13" s="196">
        <v>1.6E-2</v>
      </c>
      <c r="CI13" s="196">
        <v>100.6</v>
      </c>
      <c r="CJ13" s="196">
        <v>4.4000000000000004</v>
      </c>
      <c r="CK13" s="196">
        <v>10.49</v>
      </c>
      <c r="CL13" s="196">
        <v>0.5</v>
      </c>
      <c r="CM13" s="196">
        <v>25.72</v>
      </c>
      <c r="CN13" s="196">
        <v>0.9</v>
      </c>
      <c r="CO13" s="196">
        <v>3.81</v>
      </c>
      <c r="CP13" s="196">
        <v>0.18</v>
      </c>
      <c r="CQ13" s="196">
        <v>18.399999999999999</v>
      </c>
      <c r="CR13" s="196">
        <v>1.2</v>
      </c>
      <c r="CS13" s="196">
        <v>4.8499999999999996</v>
      </c>
      <c r="CT13" s="196">
        <v>0.42</v>
      </c>
      <c r="CU13" s="196">
        <v>1.59</v>
      </c>
      <c r="CV13" s="196">
        <v>0.16</v>
      </c>
      <c r="CW13" s="196">
        <v>5.17</v>
      </c>
      <c r="CX13" s="196">
        <v>0.38</v>
      </c>
      <c r="CY13" s="196">
        <v>0.67400000000000004</v>
      </c>
      <c r="CZ13" s="196">
        <v>6.0999999999999999E-2</v>
      </c>
      <c r="DA13" s="196">
        <v>4.3</v>
      </c>
      <c r="DB13" s="196">
        <v>0.28000000000000003</v>
      </c>
      <c r="DC13" s="196">
        <v>0.79900000000000004</v>
      </c>
      <c r="DD13" s="196">
        <v>7.0999999999999994E-2</v>
      </c>
      <c r="DE13" s="196">
        <v>2.11</v>
      </c>
      <c r="DF13" s="196">
        <v>0.16</v>
      </c>
      <c r="DG13" s="196">
        <v>0.30299999999999999</v>
      </c>
      <c r="DH13" s="196">
        <v>4.8000000000000001E-2</v>
      </c>
      <c r="DI13" s="196">
        <v>1.91</v>
      </c>
      <c r="DJ13" s="196">
        <v>0.28999999999999998</v>
      </c>
      <c r="DK13" s="196">
        <v>0.27400000000000002</v>
      </c>
      <c r="DL13" s="196">
        <v>4.2000000000000003E-2</v>
      </c>
      <c r="DM13" s="196">
        <v>2.82</v>
      </c>
      <c r="DN13" s="196">
        <v>0.45</v>
      </c>
      <c r="DO13" s="196">
        <v>0.63800000000000001</v>
      </c>
      <c r="DP13" s="196">
        <v>0.08</v>
      </c>
      <c r="DQ13" s="196">
        <v>0.82</v>
      </c>
      <c r="DR13" s="196">
        <v>0.14000000000000001</v>
      </c>
      <c r="DS13" s="196">
        <v>0.76200000000000001</v>
      </c>
      <c r="DT13" s="196">
        <v>9.5000000000000001E-2</v>
      </c>
      <c r="DU13" s="196">
        <v>0.23200000000000001</v>
      </c>
      <c r="DV13" s="196">
        <v>4.1000000000000002E-2</v>
      </c>
      <c r="DW13" s="196">
        <v>51</v>
      </c>
      <c r="DX13" s="197">
        <v>-3.23</v>
      </c>
      <c r="DY13" s="164">
        <v>48.469000000000001</v>
      </c>
      <c r="DZ13" s="164">
        <v>2.2749999999999999</v>
      </c>
      <c r="EA13" s="164">
        <v>11.878</v>
      </c>
      <c r="EB13" s="164">
        <v>1.7290000000000001</v>
      </c>
      <c r="EC13" s="164">
        <v>9.7759999999999998</v>
      </c>
      <c r="ED13" s="164">
        <v>0.39</v>
      </c>
      <c r="EE13" s="164">
        <v>11.284000000000001</v>
      </c>
      <c r="EF13" s="164">
        <v>11.195</v>
      </c>
      <c r="EG13" s="164">
        <v>1.8520000000000001</v>
      </c>
      <c r="EH13" s="164">
        <v>0.38200000000000001</v>
      </c>
      <c r="EI13" s="164">
        <v>0.27900000000000003</v>
      </c>
      <c r="EJ13" s="164">
        <v>0</v>
      </c>
      <c r="EK13" s="164">
        <v>11.332000000000001</v>
      </c>
      <c r="EL13" s="164">
        <v>11.33</v>
      </c>
      <c r="EM13">
        <f t="shared" si="0"/>
        <v>941.94003059345039</v>
      </c>
      <c r="EN13">
        <f t="shared" si="1"/>
        <v>912.46733565189425</v>
      </c>
    </row>
    <row r="14" spans="1:145" x14ac:dyDescent="0.35">
      <c r="A14" s="192" t="s">
        <v>914</v>
      </c>
      <c r="B14" s="192">
        <v>65</v>
      </c>
      <c r="C14" s="192">
        <v>908</v>
      </c>
      <c r="D14" t="s">
        <v>919</v>
      </c>
      <c r="F14" s="193">
        <v>19.562000000000001</v>
      </c>
      <c r="G14" s="194">
        <v>112.4</v>
      </c>
      <c r="H14" s="194">
        <v>4</v>
      </c>
      <c r="I14" s="194">
        <v>115.9</v>
      </c>
      <c r="J14" s="194">
        <v>5.8</v>
      </c>
      <c r="K14" s="146">
        <v>0.49</v>
      </c>
      <c r="L14" s="146">
        <v>0.11</v>
      </c>
      <c r="M14" s="146">
        <v>0.11899999999999999</v>
      </c>
      <c r="N14" s="146">
        <v>9.7000000000000003E-2</v>
      </c>
      <c r="O14" s="146">
        <v>0.1</v>
      </c>
      <c r="P14" s="146">
        <v>0.02</v>
      </c>
      <c r="Q14" s="146">
        <v>1.1200000000000001</v>
      </c>
      <c r="R14" s="146">
        <v>0.1</v>
      </c>
      <c r="S14" s="146">
        <v>2.8000000000000001E-2</v>
      </c>
      <c r="T14" s="146">
        <v>1.4E-2</v>
      </c>
      <c r="U14" s="146">
        <v>0.107</v>
      </c>
      <c r="V14" s="146">
        <v>2.9000000000000001E-2</v>
      </c>
      <c r="W14" s="146">
        <v>1.18E-2</v>
      </c>
      <c r="X14" s="146">
        <v>5.1000000000000004E-3</v>
      </c>
      <c r="Y14" s="146">
        <v>1.95E-2</v>
      </c>
      <c r="Z14" s="146">
        <v>5.4999999999999997E-3</v>
      </c>
      <c r="AA14" s="146"/>
      <c r="AB14" s="146"/>
      <c r="AC14" s="146"/>
      <c r="AD14" s="146"/>
      <c r="AE14" s="146"/>
      <c r="AG14" s="195">
        <v>2.1503999999999999</v>
      </c>
      <c r="AH14" s="195">
        <v>11.8931</v>
      </c>
      <c r="AI14" s="195">
        <v>0.3105</v>
      </c>
      <c r="AJ14" s="195">
        <v>11.134399999999999</v>
      </c>
      <c r="AK14" s="195">
        <v>0.34399999999999997</v>
      </c>
      <c r="AL14" s="195">
        <v>2.3012000000000001</v>
      </c>
      <c r="AM14" s="195">
        <v>49.520200000000003</v>
      </c>
      <c r="AN14" s="195">
        <v>9.4167000000000005</v>
      </c>
      <c r="AO14" s="195">
        <v>11.032400000000001</v>
      </c>
      <c r="AP14" s="195">
        <v>0.32619999999999999</v>
      </c>
      <c r="AQ14" s="195">
        <v>0.1976969696969697</v>
      </c>
      <c r="AR14" s="195">
        <v>0.25580000000000003</v>
      </c>
      <c r="AS14" s="195">
        <v>1.2E-2</v>
      </c>
      <c r="AT14" s="195">
        <v>1.0434782608695653E-2</v>
      </c>
      <c r="AU14" s="195">
        <v>98.697100000000006</v>
      </c>
      <c r="AV14" s="195">
        <v>40.720999999999997</v>
      </c>
      <c r="AW14" s="195">
        <v>47.9773</v>
      </c>
      <c r="AX14" s="195">
        <v>11.596299999999999</v>
      </c>
      <c r="AY14" s="195">
        <v>5.2200000000000003E-2</v>
      </c>
      <c r="AZ14" s="195">
        <v>1.6299999999999999E-2</v>
      </c>
      <c r="BA14" s="195">
        <v>0.2727</v>
      </c>
      <c r="BB14" s="195">
        <v>0.37790000000000001</v>
      </c>
      <c r="BC14" s="195">
        <v>7.4899999999999994E-2</v>
      </c>
      <c r="BD14" s="195">
        <v>0.1681</v>
      </c>
      <c r="BE14" s="195">
        <v>101.2567</v>
      </c>
      <c r="BF14" s="195">
        <v>0.88059517023708245</v>
      </c>
      <c r="BG14" s="196">
        <v>4.4000000000000004</v>
      </c>
      <c r="BH14" s="196">
        <v>0.34</v>
      </c>
      <c r="BI14" s="196">
        <v>1</v>
      </c>
      <c r="BJ14" s="196">
        <v>0.56000000000000005</v>
      </c>
      <c r="BK14" s="196">
        <v>1098</v>
      </c>
      <c r="BL14" s="196">
        <v>46</v>
      </c>
      <c r="BM14" s="196">
        <v>31.27</v>
      </c>
      <c r="BN14" s="196">
        <v>0.94</v>
      </c>
      <c r="BO14" s="196">
        <v>306</v>
      </c>
      <c r="BP14" s="196">
        <v>14</v>
      </c>
      <c r="BQ14" s="196">
        <v>572</v>
      </c>
      <c r="BR14" s="196">
        <v>25</v>
      </c>
      <c r="BS14" s="196">
        <v>52.5</v>
      </c>
      <c r="BT14" s="196">
        <v>2.1</v>
      </c>
      <c r="BU14" s="196">
        <v>185.1</v>
      </c>
      <c r="BV14" s="196">
        <v>7.8</v>
      </c>
      <c r="BW14" s="196">
        <v>5.98</v>
      </c>
      <c r="BX14" s="196">
        <v>0.3</v>
      </c>
      <c r="BY14" s="196">
        <v>259.7</v>
      </c>
      <c r="BZ14" s="196">
        <v>9.6999999999999993</v>
      </c>
      <c r="CA14" s="196">
        <v>20.62</v>
      </c>
      <c r="CB14" s="196">
        <v>0.9</v>
      </c>
      <c r="CC14" s="196">
        <v>110.2</v>
      </c>
      <c r="CD14" s="196">
        <v>4.3</v>
      </c>
      <c r="CE14" s="196">
        <v>10.18</v>
      </c>
      <c r="CF14" s="196">
        <v>0.4</v>
      </c>
      <c r="CG14" s="196">
        <v>7.3999999999999996E-2</v>
      </c>
      <c r="CH14" s="196">
        <v>1.4999999999999999E-2</v>
      </c>
      <c r="CI14" s="196">
        <v>70</v>
      </c>
      <c r="CJ14" s="196">
        <v>3.4</v>
      </c>
      <c r="CK14" s="196">
        <v>8.41</v>
      </c>
      <c r="CL14" s="196">
        <v>0.41</v>
      </c>
      <c r="CM14" s="196">
        <v>22.81</v>
      </c>
      <c r="CN14" s="196">
        <v>0.79</v>
      </c>
      <c r="CO14" s="196">
        <v>3.63</v>
      </c>
      <c r="CP14" s="196">
        <v>0.22</v>
      </c>
      <c r="CQ14" s="196">
        <v>19.2</v>
      </c>
      <c r="CR14" s="196">
        <v>1.3</v>
      </c>
      <c r="CS14" s="196">
        <v>5.54</v>
      </c>
      <c r="CT14" s="196">
        <v>0.47</v>
      </c>
      <c r="CU14" s="196">
        <v>1.76</v>
      </c>
      <c r="CV14" s="196">
        <v>0.13</v>
      </c>
      <c r="CW14" s="196">
        <v>5.28</v>
      </c>
      <c r="CX14" s="196">
        <v>0.39</v>
      </c>
      <c r="CY14" s="196">
        <v>0.69099999999999995</v>
      </c>
      <c r="CZ14" s="196">
        <v>5.8999999999999997E-2</v>
      </c>
      <c r="DA14" s="196">
        <v>3.96</v>
      </c>
      <c r="DB14" s="196">
        <v>0.3</v>
      </c>
      <c r="DC14" s="196">
        <v>0.81200000000000006</v>
      </c>
      <c r="DD14" s="196">
        <v>6.5000000000000002E-2</v>
      </c>
      <c r="DE14" s="196">
        <v>2.06</v>
      </c>
      <c r="DF14" s="196">
        <v>0.23</v>
      </c>
      <c r="DG14" s="196">
        <v>0.27600000000000002</v>
      </c>
      <c r="DH14" s="196">
        <v>3.7999999999999999E-2</v>
      </c>
      <c r="DI14" s="196">
        <v>1.67</v>
      </c>
      <c r="DJ14" s="196">
        <v>0.19</v>
      </c>
      <c r="DK14" s="196">
        <v>0.254</v>
      </c>
      <c r="DL14" s="196">
        <v>4.5999999999999999E-2</v>
      </c>
      <c r="DM14" s="196">
        <v>2.84</v>
      </c>
      <c r="DN14" s="196">
        <v>0.36</v>
      </c>
      <c r="DO14" s="196">
        <v>0.56799999999999995</v>
      </c>
      <c r="DP14" s="196">
        <v>7.0999999999999994E-2</v>
      </c>
      <c r="DQ14" s="196">
        <v>0.63</v>
      </c>
      <c r="DR14" s="196">
        <v>0.12</v>
      </c>
      <c r="DS14" s="196">
        <v>0.58899999999999997</v>
      </c>
      <c r="DT14" s="196">
        <v>8.3000000000000004E-2</v>
      </c>
      <c r="DU14" s="196">
        <v>0.18</v>
      </c>
      <c r="DV14" s="196">
        <v>3.9E-2</v>
      </c>
      <c r="DW14" s="196">
        <v>54</v>
      </c>
      <c r="DX14" s="197">
        <v>-9.5399999999999991</v>
      </c>
      <c r="DY14" s="164">
        <v>49.091999999999999</v>
      </c>
      <c r="DZ14" s="164">
        <v>2.1179999999999999</v>
      </c>
      <c r="EA14" s="164">
        <v>10.948</v>
      </c>
      <c r="EB14" s="164">
        <v>1.7330000000000001</v>
      </c>
      <c r="EC14" s="164">
        <v>9.7759999999999998</v>
      </c>
      <c r="ED14" s="164">
        <v>0.32800000000000001</v>
      </c>
      <c r="EE14" s="164">
        <v>12.654999999999999</v>
      </c>
      <c r="EF14" s="164">
        <v>10.308</v>
      </c>
      <c r="EG14" s="164">
        <v>1.9790000000000001</v>
      </c>
      <c r="EH14" s="164">
        <v>0.317</v>
      </c>
      <c r="EI14" s="164">
        <v>0.28599999999999998</v>
      </c>
      <c r="EJ14" s="164">
        <v>0</v>
      </c>
      <c r="EK14" s="164">
        <v>11.335000000000001</v>
      </c>
      <c r="EL14" s="164">
        <v>11.33</v>
      </c>
      <c r="EM14">
        <f t="shared" si="0"/>
        <v>1280.2776823900354</v>
      </c>
      <c r="EN14">
        <f t="shared" si="1"/>
        <v>1168.7764126255572</v>
      </c>
    </row>
    <row r="15" spans="1:145" x14ac:dyDescent="0.35">
      <c r="A15" s="192" t="s">
        <v>914</v>
      </c>
      <c r="B15" s="192">
        <v>65</v>
      </c>
      <c r="C15" s="192">
        <v>908</v>
      </c>
      <c r="D15" t="s">
        <v>920</v>
      </c>
      <c r="F15" s="193">
        <v>20.716000000000001</v>
      </c>
      <c r="G15" s="194">
        <v>116.1</v>
      </c>
      <c r="H15" s="194">
        <v>4</v>
      </c>
      <c r="I15" s="194">
        <v>127.6</v>
      </c>
      <c r="J15" s="194">
        <v>4</v>
      </c>
      <c r="K15" s="146">
        <v>0.7</v>
      </c>
      <c r="L15" s="146">
        <v>0.1</v>
      </c>
      <c r="M15" s="146">
        <v>0.14899999999999999</v>
      </c>
      <c r="N15" s="146">
        <v>9.0999999999999998E-2</v>
      </c>
      <c r="O15" s="146">
        <v>0.10199999999999999</v>
      </c>
      <c r="P15" s="146">
        <v>0.03</v>
      </c>
      <c r="Q15" s="146">
        <v>1.1599999999999999</v>
      </c>
      <c r="R15" s="146">
        <v>0.1</v>
      </c>
      <c r="S15" s="146">
        <v>4.4999999999999998E-2</v>
      </c>
      <c r="T15" s="146">
        <v>1.7999999999999999E-2</v>
      </c>
      <c r="U15" s="146">
        <v>0.20200000000000001</v>
      </c>
      <c r="V15" s="146">
        <v>3.6999999999999998E-2</v>
      </c>
      <c r="W15" s="146">
        <v>1.8599999999999998E-2</v>
      </c>
      <c r="X15" s="146">
        <v>6.4000000000000003E-3</v>
      </c>
      <c r="Y15" s="146">
        <v>1.17E-2</v>
      </c>
      <c r="Z15" s="146">
        <v>4.3E-3</v>
      </c>
      <c r="AA15" s="146"/>
      <c r="AB15" s="146"/>
      <c r="AC15" s="146"/>
      <c r="AD15" s="146"/>
      <c r="AE15" s="146"/>
      <c r="AG15" s="195">
        <v>1.8942000000000001</v>
      </c>
      <c r="AH15" s="195">
        <v>11.6706</v>
      </c>
      <c r="AI15" s="195">
        <v>0.33710000000000001</v>
      </c>
      <c r="AJ15" s="195">
        <v>10.5876</v>
      </c>
      <c r="AK15" s="195">
        <v>0.46179999999999999</v>
      </c>
      <c r="AL15" s="195">
        <v>2.5649000000000002</v>
      </c>
      <c r="AM15" s="195">
        <v>48.341299999999997</v>
      </c>
      <c r="AN15" s="195">
        <v>10.1746</v>
      </c>
      <c r="AO15" s="195">
        <v>11.754200000000001</v>
      </c>
      <c r="AP15" s="195">
        <v>0.35010000000000002</v>
      </c>
      <c r="AQ15" s="195">
        <v>0.21218181818181819</v>
      </c>
      <c r="AR15" s="195">
        <v>0.25600000000000001</v>
      </c>
      <c r="AS15" s="195">
        <v>1.6400000000000001E-2</v>
      </c>
      <c r="AT15" s="195">
        <v>1.4260869565217394E-2</v>
      </c>
      <c r="AU15" s="195">
        <v>98.408699999999996</v>
      </c>
      <c r="AV15" s="195">
        <v>40.449300000000001</v>
      </c>
      <c r="AW15" s="195">
        <v>47.761200000000002</v>
      </c>
      <c r="AX15" s="195">
        <v>11.6229</v>
      </c>
      <c r="AY15" s="195">
        <v>3.8800000000000001E-2</v>
      </c>
      <c r="AZ15" s="195">
        <v>7.3000000000000001E-3</v>
      </c>
      <c r="BA15" s="195">
        <v>0.27660000000000001</v>
      </c>
      <c r="BB15" s="195">
        <v>0.4047</v>
      </c>
      <c r="BC15" s="195">
        <v>7.7600000000000002E-2</v>
      </c>
      <c r="BD15" s="195">
        <v>0.1787</v>
      </c>
      <c r="BE15" s="195">
        <v>100.8172</v>
      </c>
      <c r="BF15" s="195">
        <v>0.87987772451121005</v>
      </c>
      <c r="BG15" s="196">
        <v>4.16</v>
      </c>
      <c r="BH15" s="196">
        <v>0.48</v>
      </c>
      <c r="BI15" s="196">
        <v>0.74</v>
      </c>
      <c r="BJ15" s="196">
        <v>0.4</v>
      </c>
      <c r="BK15" s="196">
        <v>1238</v>
      </c>
      <c r="BL15" s="196">
        <v>37</v>
      </c>
      <c r="BM15" s="196">
        <v>32</v>
      </c>
      <c r="BN15" s="196">
        <v>0.89</v>
      </c>
      <c r="BO15" s="196">
        <v>314.39999999999998</v>
      </c>
      <c r="BP15" s="196">
        <v>9.5</v>
      </c>
      <c r="BQ15" s="196">
        <v>865</v>
      </c>
      <c r="BR15" s="196">
        <v>28</v>
      </c>
      <c r="BS15" s="196">
        <v>58.5</v>
      </c>
      <c r="BT15" s="196">
        <v>2.1</v>
      </c>
      <c r="BU15" s="196">
        <v>246.3</v>
      </c>
      <c r="BV15" s="196">
        <v>9.6</v>
      </c>
      <c r="BW15" s="196">
        <v>10.07</v>
      </c>
      <c r="BX15" s="196">
        <v>0.45</v>
      </c>
      <c r="BY15" s="196">
        <v>349</v>
      </c>
      <c r="BZ15" s="196">
        <v>13</v>
      </c>
      <c r="CA15" s="196">
        <v>21.12</v>
      </c>
      <c r="CB15" s="196">
        <v>0.7</v>
      </c>
      <c r="CC15" s="196">
        <v>136.69999999999999</v>
      </c>
      <c r="CD15" s="196">
        <v>4.7</v>
      </c>
      <c r="CE15" s="196">
        <v>18.09</v>
      </c>
      <c r="CF15" s="196">
        <v>0.62</v>
      </c>
      <c r="CG15" s="196">
        <v>9.8000000000000004E-2</v>
      </c>
      <c r="CH15" s="196">
        <v>1.2999999999999999E-2</v>
      </c>
      <c r="CI15" s="196">
        <v>129.9</v>
      </c>
      <c r="CJ15" s="196">
        <v>5.3</v>
      </c>
      <c r="CK15" s="196">
        <v>15.16</v>
      </c>
      <c r="CL15" s="196">
        <v>0.7</v>
      </c>
      <c r="CM15" s="196">
        <v>35.299999999999997</v>
      </c>
      <c r="CN15" s="196">
        <v>1</v>
      </c>
      <c r="CO15" s="196">
        <v>5.04</v>
      </c>
      <c r="CP15" s="196">
        <v>0.2</v>
      </c>
      <c r="CQ15" s="196">
        <v>22.8</v>
      </c>
      <c r="CR15" s="196">
        <v>1.2</v>
      </c>
      <c r="CS15" s="196">
        <v>5.94</v>
      </c>
      <c r="CT15" s="196">
        <v>0.52</v>
      </c>
      <c r="CU15" s="196">
        <v>1.78</v>
      </c>
      <c r="CV15" s="196">
        <v>0.1</v>
      </c>
      <c r="CW15" s="196">
        <v>5.39</v>
      </c>
      <c r="CX15" s="196">
        <v>0.41</v>
      </c>
      <c r="CY15" s="196">
        <v>0.74299999999999999</v>
      </c>
      <c r="CZ15" s="196">
        <v>5.5E-2</v>
      </c>
      <c r="DA15" s="196">
        <v>4.3899999999999997</v>
      </c>
      <c r="DB15" s="196">
        <v>0.31</v>
      </c>
      <c r="DC15" s="196">
        <v>0.877</v>
      </c>
      <c r="DD15" s="196">
        <v>7.4999999999999997E-2</v>
      </c>
      <c r="DE15" s="196">
        <v>2.27</v>
      </c>
      <c r="DF15" s="196">
        <v>0.21</v>
      </c>
      <c r="DG15" s="196">
        <v>0.29699999999999999</v>
      </c>
      <c r="DH15" s="196">
        <v>4.3999999999999997E-2</v>
      </c>
      <c r="DI15" s="196">
        <v>1.72</v>
      </c>
      <c r="DJ15" s="196">
        <v>0.22</v>
      </c>
      <c r="DK15" s="196">
        <v>0.23300000000000001</v>
      </c>
      <c r="DL15" s="196">
        <v>3.3000000000000002E-2</v>
      </c>
      <c r="DM15" s="196">
        <v>3.53</v>
      </c>
      <c r="DN15" s="196">
        <v>0.31</v>
      </c>
      <c r="DO15" s="196">
        <v>1.06</v>
      </c>
      <c r="DP15" s="196">
        <v>0.1</v>
      </c>
      <c r="DQ15" s="196">
        <v>1.26</v>
      </c>
      <c r="DR15" s="196">
        <v>0.14000000000000001</v>
      </c>
      <c r="DS15" s="196">
        <v>1.19</v>
      </c>
      <c r="DT15" s="196">
        <v>0.11</v>
      </c>
      <c r="DU15" s="196">
        <v>0.32200000000000001</v>
      </c>
      <c r="DV15" s="196">
        <v>4.8000000000000001E-2</v>
      </c>
      <c r="DW15" s="196">
        <v>57</v>
      </c>
      <c r="DX15" s="197">
        <v>-5.46</v>
      </c>
      <c r="DY15" s="164">
        <v>48.603000000000002</v>
      </c>
      <c r="DZ15" s="164">
        <v>2.468</v>
      </c>
      <c r="EA15" s="164">
        <v>11.228999999999999</v>
      </c>
      <c r="EB15" s="164">
        <v>1.7090000000000001</v>
      </c>
      <c r="EC15" s="164">
        <v>9.8000000000000007</v>
      </c>
      <c r="ED15" s="164">
        <v>0.35299999999999998</v>
      </c>
      <c r="EE15" s="164">
        <v>12.542999999999999</v>
      </c>
      <c r="EF15" s="164">
        <v>10.222</v>
      </c>
      <c r="EG15" s="164">
        <v>1.823</v>
      </c>
      <c r="EH15" s="164">
        <v>0.44400000000000001</v>
      </c>
      <c r="EI15" s="164">
        <v>0.32400000000000001</v>
      </c>
      <c r="EJ15" s="164">
        <v>0</v>
      </c>
      <c r="EK15" s="164">
        <v>11.337999999999999</v>
      </c>
      <c r="EL15" s="164">
        <v>11.33</v>
      </c>
      <c r="EM15">
        <f t="shared" si="0"/>
        <v>1281.2786813598475</v>
      </c>
      <c r="EN15">
        <f t="shared" si="1"/>
        <v>1214.9428042479117</v>
      </c>
    </row>
    <row r="16" spans="1:145" x14ac:dyDescent="0.35">
      <c r="A16" s="192" t="s">
        <v>914</v>
      </c>
      <c r="B16" s="192">
        <v>65</v>
      </c>
      <c r="C16" s="192">
        <v>908</v>
      </c>
      <c r="D16" t="s">
        <v>921</v>
      </c>
      <c r="F16" s="193">
        <v>19.876999999999999</v>
      </c>
      <c r="G16" s="194">
        <v>119.7</v>
      </c>
      <c r="H16" s="194">
        <v>3.6</v>
      </c>
      <c r="I16" s="194">
        <v>128.80000000000001</v>
      </c>
      <c r="J16" s="194">
        <v>5.5</v>
      </c>
      <c r="K16" s="146">
        <v>0.67</v>
      </c>
      <c r="L16" s="146">
        <v>0.13</v>
      </c>
      <c r="M16" s="146">
        <v>0.17</v>
      </c>
      <c r="N16" s="146">
        <v>0.13</v>
      </c>
      <c r="O16" s="146">
        <v>0.10299999999999999</v>
      </c>
      <c r="P16" s="146">
        <v>2.5999999999999999E-2</v>
      </c>
      <c r="Q16" s="146">
        <v>1.1499999999999999</v>
      </c>
      <c r="R16" s="146">
        <v>9.6000000000000002E-2</v>
      </c>
      <c r="S16" s="146">
        <v>4.3999999999999997E-2</v>
      </c>
      <c r="T16" s="146">
        <v>1.6E-2</v>
      </c>
      <c r="U16" s="146">
        <v>0.14000000000000001</v>
      </c>
      <c r="V16" s="146">
        <v>2.7E-2</v>
      </c>
      <c r="W16" s="146">
        <v>2.0400000000000001E-2</v>
      </c>
      <c r="X16" s="146">
        <v>6.4999999999999997E-3</v>
      </c>
      <c r="Y16" s="146">
        <v>1.2E-2</v>
      </c>
      <c r="Z16" s="146">
        <v>4.5999999999999999E-3</v>
      </c>
      <c r="AA16" s="146"/>
      <c r="AB16" s="146"/>
      <c r="AC16" s="146"/>
      <c r="AD16" s="146"/>
      <c r="AE16" s="146"/>
      <c r="AG16" s="195">
        <v>1.7462</v>
      </c>
      <c r="AH16" s="195">
        <v>10.9457</v>
      </c>
      <c r="AI16" s="195">
        <v>0.309</v>
      </c>
      <c r="AJ16" s="195">
        <v>11.4496</v>
      </c>
      <c r="AK16" s="195">
        <v>0.40560000000000002</v>
      </c>
      <c r="AL16" s="195">
        <v>2.2599999999999998</v>
      </c>
      <c r="AM16" s="195">
        <v>48.019799999999996</v>
      </c>
      <c r="AN16" s="195">
        <v>10.202199999999999</v>
      </c>
      <c r="AO16" s="195">
        <v>12.7225</v>
      </c>
      <c r="AP16" s="195">
        <v>0.39560000000000001</v>
      </c>
      <c r="AQ16" s="195">
        <v>0.23975757575757578</v>
      </c>
      <c r="AR16" s="195">
        <v>0.2596</v>
      </c>
      <c r="AS16" s="195">
        <v>1.14E-2</v>
      </c>
      <c r="AT16" s="195">
        <v>9.91304347826087E-3</v>
      </c>
      <c r="AU16" s="195">
        <v>98.727099999999993</v>
      </c>
      <c r="AV16" s="195">
        <v>40.534399999999998</v>
      </c>
      <c r="AW16" s="195">
        <v>46.775599999999997</v>
      </c>
      <c r="AX16" s="195">
        <v>12.6883</v>
      </c>
      <c r="AY16" s="195">
        <v>4.0899999999999999E-2</v>
      </c>
      <c r="AZ16" s="195">
        <v>1.6799999999999999E-2</v>
      </c>
      <c r="BA16" s="195">
        <v>0.30130000000000001</v>
      </c>
      <c r="BB16" s="195">
        <v>0.33829999999999999</v>
      </c>
      <c r="BC16" s="195">
        <v>8.1900000000000001E-2</v>
      </c>
      <c r="BD16" s="195">
        <v>0.1852</v>
      </c>
      <c r="BE16" s="195">
        <v>100.9628</v>
      </c>
      <c r="BF16" s="195">
        <v>0.86792299230098169</v>
      </c>
      <c r="BG16" s="196">
        <v>4.25</v>
      </c>
      <c r="BH16" s="196">
        <v>0.31</v>
      </c>
      <c r="BI16" s="196">
        <v>0.74</v>
      </c>
      <c r="BJ16" s="196">
        <v>0.39</v>
      </c>
      <c r="BK16" s="196">
        <v>1251</v>
      </c>
      <c r="BL16" s="196">
        <v>35</v>
      </c>
      <c r="BM16" s="196">
        <v>35.549999999999997</v>
      </c>
      <c r="BN16" s="196">
        <v>0.92</v>
      </c>
      <c r="BO16" s="196">
        <v>331</v>
      </c>
      <c r="BP16" s="196">
        <v>13</v>
      </c>
      <c r="BQ16" s="196">
        <v>611</v>
      </c>
      <c r="BR16" s="196">
        <v>26</v>
      </c>
      <c r="BS16" s="196">
        <v>63.4</v>
      </c>
      <c r="BT16" s="196">
        <v>2.4</v>
      </c>
      <c r="BU16" s="196">
        <v>221</v>
      </c>
      <c r="BV16" s="196">
        <v>10</v>
      </c>
      <c r="BW16" s="196">
        <v>8.68</v>
      </c>
      <c r="BX16" s="196">
        <v>0.35</v>
      </c>
      <c r="BY16" s="196">
        <v>304.39999999999998</v>
      </c>
      <c r="BZ16" s="196">
        <v>9.1999999999999993</v>
      </c>
      <c r="CA16" s="196">
        <v>19.52</v>
      </c>
      <c r="CB16" s="196">
        <v>0.86</v>
      </c>
      <c r="CC16" s="196">
        <v>118</v>
      </c>
      <c r="CD16" s="196">
        <v>4.8</v>
      </c>
      <c r="CE16" s="196">
        <v>14.37</v>
      </c>
      <c r="CF16" s="196">
        <v>0.72</v>
      </c>
      <c r="CG16" s="196">
        <v>8.8999999999999996E-2</v>
      </c>
      <c r="CH16" s="196">
        <v>1.4E-2</v>
      </c>
      <c r="CI16" s="196">
        <v>109</v>
      </c>
      <c r="CJ16" s="196">
        <v>4.4000000000000004</v>
      </c>
      <c r="CK16" s="196">
        <v>11.86</v>
      </c>
      <c r="CL16" s="196">
        <v>0.52</v>
      </c>
      <c r="CM16" s="196">
        <v>28.9</v>
      </c>
      <c r="CN16" s="196">
        <v>0.97</v>
      </c>
      <c r="CO16" s="196">
        <v>4.03</v>
      </c>
      <c r="CP16" s="196">
        <v>0.22</v>
      </c>
      <c r="CQ16" s="196">
        <v>18.8</v>
      </c>
      <c r="CR16" s="196">
        <v>1</v>
      </c>
      <c r="CS16" s="196">
        <v>4.95</v>
      </c>
      <c r="CT16" s="196">
        <v>0.46</v>
      </c>
      <c r="CU16" s="196">
        <v>1.4630000000000001</v>
      </c>
      <c r="CV16" s="196">
        <v>8.8999999999999996E-2</v>
      </c>
      <c r="CW16" s="196">
        <v>4.66</v>
      </c>
      <c r="CX16" s="196">
        <v>0.46</v>
      </c>
      <c r="CY16" s="196">
        <v>0.64300000000000002</v>
      </c>
      <c r="CZ16" s="196">
        <v>6.0999999999999999E-2</v>
      </c>
      <c r="DA16" s="196">
        <v>4</v>
      </c>
      <c r="DB16" s="196">
        <v>0.28999999999999998</v>
      </c>
      <c r="DC16" s="196">
        <v>0.69899999999999995</v>
      </c>
      <c r="DD16" s="196">
        <v>6.7000000000000004E-2</v>
      </c>
      <c r="DE16" s="196">
        <v>2.08</v>
      </c>
      <c r="DF16" s="196">
        <v>0.15</v>
      </c>
      <c r="DG16" s="196">
        <v>0.28399999999999997</v>
      </c>
      <c r="DH16" s="196">
        <v>4.9000000000000002E-2</v>
      </c>
      <c r="DI16" s="196">
        <v>1.73</v>
      </c>
      <c r="DJ16" s="196">
        <v>0.2</v>
      </c>
      <c r="DK16" s="196">
        <v>0.252</v>
      </c>
      <c r="DL16" s="196">
        <v>4.7E-2</v>
      </c>
      <c r="DM16" s="196">
        <v>3.01</v>
      </c>
      <c r="DN16" s="196">
        <v>0.47</v>
      </c>
      <c r="DO16" s="196">
        <v>0.77500000000000002</v>
      </c>
      <c r="DP16" s="196">
        <v>8.5000000000000006E-2</v>
      </c>
      <c r="DQ16" s="196">
        <v>0.96</v>
      </c>
      <c r="DR16" s="196">
        <v>0.12</v>
      </c>
      <c r="DS16" s="196">
        <v>0.95</v>
      </c>
      <c r="DT16" s="196">
        <v>0.1</v>
      </c>
      <c r="DU16" s="196">
        <v>0.25900000000000001</v>
      </c>
      <c r="DV16" s="196">
        <v>4.2000000000000003E-2</v>
      </c>
      <c r="DW16" s="196">
        <v>60</v>
      </c>
      <c r="DX16" s="197">
        <v>0.12</v>
      </c>
      <c r="DY16" s="164">
        <v>48.789000000000001</v>
      </c>
      <c r="DZ16" s="164">
        <v>2.298</v>
      </c>
      <c r="EA16" s="164">
        <v>11.132</v>
      </c>
      <c r="EB16" s="164">
        <v>1.774</v>
      </c>
      <c r="EC16" s="164">
        <v>9.7370000000000001</v>
      </c>
      <c r="ED16" s="164">
        <v>0.4</v>
      </c>
      <c r="EE16" s="164">
        <v>11.215999999999999</v>
      </c>
      <c r="EF16" s="164">
        <v>11.643000000000001</v>
      </c>
      <c r="EG16" s="164">
        <v>1.776</v>
      </c>
      <c r="EH16" s="164">
        <v>0.41199999999999998</v>
      </c>
      <c r="EI16" s="164">
        <v>0.314</v>
      </c>
      <c r="EJ16" s="164">
        <v>0</v>
      </c>
      <c r="EK16" s="164">
        <v>11.333</v>
      </c>
      <c r="EL16" s="164">
        <v>11.33</v>
      </c>
      <c r="EM16">
        <f t="shared" si="0"/>
        <v>1299.2966628164704</v>
      </c>
      <c r="EN16">
        <f t="shared" si="1"/>
        <v>1300.8576920469268</v>
      </c>
    </row>
    <row r="17" spans="1:144" x14ac:dyDescent="0.35">
      <c r="A17" s="192" t="s">
        <v>914</v>
      </c>
      <c r="B17" s="192">
        <v>65</v>
      </c>
      <c r="C17" s="192">
        <v>919</v>
      </c>
      <c r="D17" t="s">
        <v>922</v>
      </c>
      <c r="F17" s="193">
        <v>19.126000000000001</v>
      </c>
      <c r="G17" s="194">
        <v>151.19999999999999</v>
      </c>
      <c r="H17" s="194">
        <v>4.9000000000000004</v>
      </c>
      <c r="I17" s="194">
        <v>130.4</v>
      </c>
      <c r="J17" s="194">
        <v>5.4</v>
      </c>
      <c r="K17" s="146">
        <v>0.72</v>
      </c>
      <c r="L17" s="146">
        <v>0.15</v>
      </c>
      <c r="M17" s="146">
        <v>0.24</v>
      </c>
      <c r="N17" s="146">
        <v>0.16</v>
      </c>
      <c r="O17" s="146">
        <v>0.105</v>
      </c>
      <c r="P17" s="146">
        <v>2.7E-2</v>
      </c>
      <c r="Q17" s="146">
        <v>1.1499999999999999</v>
      </c>
      <c r="R17" s="146">
        <v>0.11</v>
      </c>
      <c r="S17" s="146">
        <v>3.3000000000000002E-2</v>
      </c>
      <c r="T17" s="146">
        <v>1.7000000000000001E-2</v>
      </c>
      <c r="U17" s="146">
        <v>0.13500000000000001</v>
      </c>
      <c r="V17" s="146">
        <v>2.8000000000000001E-2</v>
      </c>
      <c r="W17" s="146">
        <v>2.1499999999999998E-2</v>
      </c>
      <c r="X17" s="146">
        <v>8.3000000000000001E-3</v>
      </c>
      <c r="Y17" s="146">
        <v>2.0500000000000001E-2</v>
      </c>
      <c r="Z17" s="146">
        <v>6.1000000000000004E-3</v>
      </c>
      <c r="AA17" s="146"/>
      <c r="AB17" s="146"/>
      <c r="AC17" s="146"/>
      <c r="AD17" s="146"/>
      <c r="AE17" s="146"/>
      <c r="AG17" s="195">
        <v>1.8664000000000001</v>
      </c>
      <c r="AH17" s="195">
        <v>13.2202</v>
      </c>
      <c r="AI17" s="195">
        <v>0.2301</v>
      </c>
      <c r="AJ17" s="195">
        <v>11.5764</v>
      </c>
      <c r="AK17" s="195">
        <v>0.40620000000000001</v>
      </c>
      <c r="AL17" s="195">
        <v>2.3611</v>
      </c>
      <c r="AM17" s="195">
        <v>50.855699999999999</v>
      </c>
      <c r="AN17" s="195">
        <v>7.4398</v>
      </c>
      <c r="AO17" s="195">
        <v>10.309100000000001</v>
      </c>
      <c r="AP17" s="195">
        <v>0.40660000000000002</v>
      </c>
      <c r="AQ17" s="195">
        <v>0.24642424242424243</v>
      </c>
      <c r="AR17" s="195">
        <v>0.3206</v>
      </c>
      <c r="AS17" s="195">
        <v>1.3299999999999999E-2</v>
      </c>
      <c r="AT17" s="195">
        <v>1.1565217391304347E-2</v>
      </c>
      <c r="AU17" s="195">
        <v>99.005600000000001</v>
      </c>
      <c r="AV17" s="195">
        <v>40.790599999999998</v>
      </c>
      <c r="AW17" s="195">
        <v>46.666600000000003</v>
      </c>
      <c r="AX17" s="195">
        <v>11.8963</v>
      </c>
      <c r="AY17" s="195">
        <v>4.9700000000000001E-2</v>
      </c>
      <c r="AZ17" s="195">
        <v>3.7000000000000002E-3</v>
      </c>
      <c r="BA17" s="195">
        <v>0.23699999999999999</v>
      </c>
      <c r="BB17" s="195">
        <v>0.41360000000000002</v>
      </c>
      <c r="BC17" s="195">
        <v>7.5999999999999998E-2</v>
      </c>
      <c r="BD17" s="195">
        <v>0.1817</v>
      </c>
      <c r="BE17" s="195">
        <v>100.3152</v>
      </c>
      <c r="BF17" s="195">
        <v>0.87488265759589934</v>
      </c>
      <c r="BG17" s="196">
        <v>4.75</v>
      </c>
      <c r="BH17" s="196">
        <v>0.49</v>
      </c>
      <c r="BI17" s="196">
        <v>0.79</v>
      </c>
      <c r="BJ17" s="196">
        <v>0.48</v>
      </c>
      <c r="BK17" s="196">
        <v>1077</v>
      </c>
      <c r="BL17" s="196">
        <v>35</v>
      </c>
      <c r="BM17" s="196">
        <v>31.41</v>
      </c>
      <c r="BN17" s="196">
        <v>0.97</v>
      </c>
      <c r="BO17" s="196">
        <v>308</v>
      </c>
      <c r="BP17" s="196">
        <v>13</v>
      </c>
      <c r="BQ17" s="196">
        <v>788</v>
      </c>
      <c r="BR17" s="196">
        <v>34</v>
      </c>
      <c r="BS17" s="196">
        <v>47.8</v>
      </c>
      <c r="BT17" s="196">
        <v>1.8</v>
      </c>
      <c r="BU17" s="196">
        <v>155.80000000000001</v>
      </c>
      <c r="BV17" s="196">
        <v>8.9</v>
      </c>
      <c r="BW17" s="196">
        <v>7.93</v>
      </c>
      <c r="BX17" s="196">
        <v>0.42</v>
      </c>
      <c r="BY17" s="196">
        <v>328</v>
      </c>
      <c r="BZ17" s="196">
        <v>12</v>
      </c>
      <c r="CA17" s="196">
        <v>23.6</v>
      </c>
      <c r="CB17" s="196">
        <v>1.2</v>
      </c>
      <c r="CC17" s="196">
        <v>122.4</v>
      </c>
      <c r="CD17" s="196">
        <v>5.3</v>
      </c>
      <c r="CE17" s="196">
        <v>13</v>
      </c>
      <c r="CF17" s="196">
        <v>0.64</v>
      </c>
      <c r="CG17" s="196">
        <v>7.3999999999999996E-2</v>
      </c>
      <c r="CH17" s="196">
        <v>2.1000000000000001E-2</v>
      </c>
      <c r="CI17" s="196">
        <v>102.6</v>
      </c>
      <c r="CJ17" s="196">
        <v>4.5999999999999996</v>
      </c>
      <c r="CK17" s="196">
        <v>10.78</v>
      </c>
      <c r="CL17" s="196">
        <v>0.48</v>
      </c>
      <c r="CM17" s="196">
        <v>26.96</v>
      </c>
      <c r="CN17" s="196">
        <v>0.97</v>
      </c>
      <c r="CO17" s="196">
        <v>3.88</v>
      </c>
      <c r="CP17" s="196">
        <v>0.2</v>
      </c>
      <c r="CQ17" s="196">
        <v>19.100000000000001</v>
      </c>
      <c r="CR17" s="196">
        <v>1.3</v>
      </c>
      <c r="CS17" s="196">
        <v>4.9000000000000004</v>
      </c>
      <c r="CT17" s="196">
        <v>0.5</v>
      </c>
      <c r="CU17" s="196">
        <v>1.83</v>
      </c>
      <c r="CV17" s="196">
        <v>0.18</v>
      </c>
      <c r="CW17" s="196">
        <v>5.17</v>
      </c>
      <c r="CX17" s="196">
        <v>0.5</v>
      </c>
      <c r="CY17" s="196">
        <v>0.751</v>
      </c>
      <c r="CZ17" s="196">
        <v>7.6999999999999999E-2</v>
      </c>
      <c r="DA17" s="196">
        <v>4.72</v>
      </c>
      <c r="DB17" s="196">
        <v>0.39</v>
      </c>
      <c r="DC17" s="196">
        <v>0.88800000000000001</v>
      </c>
      <c r="DD17" s="196">
        <v>7.2999999999999995E-2</v>
      </c>
      <c r="DE17" s="196">
        <v>2.62</v>
      </c>
      <c r="DF17" s="196">
        <v>0.28999999999999998</v>
      </c>
      <c r="DG17" s="196">
        <v>0.30099999999999999</v>
      </c>
      <c r="DH17" s="196">
        <v>4.7E-2</v>
      </c>
      <c r="DI17" s="196">
        <v>2.2400000000000002</v>
      </c>
      <c r="DJ17" s="196">
        <v>0.21</v>
      </c>
      <c r="DK17" s="196">
        <v>0.28499999999999998</v>
      </c>
      <c r="DL17" s="196">
        <v>4.8000000000000001E-2</v>
      </c>
      <c r="DM17" s="196">
        <v>3.33</v>
      </c>
      <c r="DN17" s="196">
        <v>0.5</v>
      </c>
      <c r="DO17" s="196">
        <v>0.71</v>
      </c>
      <c r="DP17" s="196">
        <v>0.11</v>
      </c>
      <c r="DQ17" s="196">
        <v>0.94</v>
      </c>
      <c r="DR17" s="196">
        <v>0.14000000000000001</v>
      </c>
      <c r="DS17" s="196">
        <v>0.80200000000000005</v>
      </c>
      <c r="DT17" s="196">
        <v>8.2000000000000003E-2</v>
      </c>
      <c r="DU17" s="196">
        <v>0.26500000000000001</v>
      </c>
      <c r="DV17" s="196">
        <v>4.5999999999999999E-2</v>
      </c>
      <c r="DW17" s="196">
        <v>63</v>
      </c>
      <c r="DX17" s="197">
        <v>-15.76</v>
      </c>
      <c r="DY17" s="164">
        <v>49.534999999999997</v>
      </c>
      <c r="DZ17" s="164">
        <v>2.0459999999999998</v>
      </c>
      <c r="EA17" s="164">
        <v>11.457000000000001</v>
      </c>
      <c r="EB17" s="164">
        <v>1.6579999999999999</v>
      </c>
      <c r="EC17" s="164">
        <v>9.8390000000000004</v>
      </c>
      <c r="ED17" s="164">
        <v>0.39800000000000002</v>
      </c>
      <c r="EE17" s="164">
        <v>12.337</v>
      </c>
      <c r="EF17" s="164">
        <v>10.127000000000001</v>
      </c>
      <c r="EG17" s="164">
        <v>1.617</v>
      </c>
      <c r="EH17" s="164">
        <v>0.35199999999999998</v>
      </c>
      <c r="EI17" s="164">
        <v>0.19900000000000001</v>
      </c>
      <c r="EJ17" s="164">
        <v>0</v>
      </c>
      <c r="EK17" s="164">
        <v>11.331</v>
      </c>
      <c r="EL17" s="164">
        <v>11.33</v>
      </c>
      <c r="EM17">
        <f t="shared" si="0"/>
        <v>1604.6013486092465</v>
      </c>
      <c r="EN17">
        <f t="shared" si="1"/>
        <v>1386.144910685251</v>
      </c>
    </row>
    <row r="18" spans="1:144" x14ac:dyDescent="0.35">
      <c r="A18" s="192" t="s">
        <v>914</v>
      </c>
      <c r="B18" s="192">
        <v>65</v>
      </c>
      <c r="C18" s="192">
        <v>919</v>
      </c>
      <c r="D18" t="s">
        <v>923</v>
      </c>
      <c r="F18" s="193">
        <v>19.785</v>
      </c>
      <c r="G18" s="194">
        <v>99</v>
      </c>
      <c r="H18" s="194">
        <v>4</v>
      </c>
      <c r="I18" s="194">
        <v>125.8</v>
      </c>
      <c r="J18" s="194">
        <v>5.8</v>
      </c>
      <c r="K18" s="146">
        <v>0.63</v>
      </c>
      <c r="L18" s="146">
        <v>0.12</v>
      </c>
      <c r="M18" s="146">
        <v>0.21</v>
      </c>
      <c r="N18" s="146">
        <v>0.17</v>
      </c>
      <c r="O18" s="146">
        <v>0.10100000000000001</v>
      </c>
      <c r="P18" s="146">
        <v>2.5999999999999999E-2</v>
      </c>
      <c r="Q18" s="146">
        <v>1.0529999999999999</v>
      </c>
      <c r="R18" s="146">
        <v>7.2999999999999995E-2</v>
      </c>
      <c r="S18" s="146">
        <v>4.4999999999999998E-2</v>
      </c>
      <c r="T18" s="146">
        <v>1.7000000000000001E-2</v>
      </c>
      <c r="U18" s="146">
        <v>0.124</v>
      </c>
      <c r="V18" s="146">
        <v>2.5000000000000001E-2</v>
      </c>
      <c r="W18" s="146">
        <v>2.3800000000000002E-2</v>
      </c>
      <c r="X18" s="146">
        <v>5.5999999999999999E-3</v>
      </c>
      <c r="Y18" s="146">
        <v>1.66E-2</v>
      </c>
      <c r="Z18" s="146">
        <v>4.4000000000000003E-3</v>
      </c>
      <c r="AA18" s="146"/>
      <c r="AB18" s="146"/>
      <c r="AC18" s="146"/>
      <c r="AD18" s="146"/>
      <c r="AE18" s="146"/>
      <c r="AG18" s="195">
        <v>2.0621999999999998</v>
      </c>
      <c r="AH18" s="195">
        <v>12.9557</v>
      </c>
      <c r="AI18" s="195">
        <v>0.22420000000000001</v>
      </c>
      <c r="AJ18" s="195">
        <v>11.4527</v>
      </c>
      <c r="AK18" s="195">
        <v>0.39560000000000001</v>
      </c>
      <c r="AL18" s="195">
        <v>2.3641000000000001</v>
      </c>
      <c r="AM18" s="195">
        <v>49.494799999999998</v>
      </c>
      <c r="AN18" s="195">
        <v>7.9275000000000002</v>
      </c>
      <c r="AO18" s="195">
        <v>10.929500000000001</v>
      </c>
      <c r="AP18" s="195">
        <v>0.41959999999999997</v>
      </c>
      <c r="AQ18" s="195">
        <v>0.25430303030303031</v>
      </c>
      <c r="AR18" s="195">
        <v>0.29899999999999999</v>
      </c>
      <c r="AS18" s="195">
        <v>1.8499999999999999E-2</v>
      </c>
      <c r="AT18" s="195">
        <v>1.6086956521739131E-2</v>
      </c>
      <c r="AU18" s="195">
        <v>98.543300000000002</v>
      </c>
      <c r="AV18" s="195">
        <v>41.0227</v>
      </c>
      <c r="AW18" s="195">
        <v>47.764200000000002</v>
      </c>
      <c r="AX18" s="195">
        <v>10.9476</v>
      </c>
      <c r="AY18" s="195">
        <v>6.6799999999999998E-2</v>
      </c>
      <c r="AZ18" s="195">
        <v>1.84E-2</v>
      </c>
      <c r="BA18" s="195">
        <v>0.24990000000000001</v>
      </c>
      <c r="BB18" s="195">
        <v>0.45490000000000003</v>
      </c>
      <c r="BC18" s="195">
        <v>0.11890000000000001</v>
      </c>
      <c r="BD18" s="195">
        <v>0.16009999999999999</v>
      </c>
      <c r="BE18" s="195">
        <v>100.8035</v>
      </c>
      <c r="BF18" s="195">
        <v>0.88606806970246321</v>
      </c>
      <c r="BG18" s="196">
        <v>4.55</v>
      </c>
      <c r="BH18" s="196">
        <v>0.41</v>
      </c>
      <c r="BI18" s="196">
        <v>1.31</v>
      </c>
      <c r="BJ18" s="196">
        <v>0.55000000000000004</v>
      </c>
      <c r="BK18" s="196">
        <v>1015</v>
      </c>
      <c r="BL18" s="196">
        <v>34</v>
      </c>
      <c r="BM18" s="196">
        <v>33.1</v>
      </c>
      <c r="BN18" s="196">
        <v>1</v>
      </c>
      <c r="BO18" s="196">
        <v>311</v>
      </c>
      <c r="BP18" s="196">
        <v>13</v>
      </c>
      <c r="BQ18" s="196">
        <v>1031</v>
      </c>
      <c r="BR18" s="196">
        <v>37</v>
      </c>
      <c r="BS18" s="196">
        <v>45.2</v>
      </c>
      <c r="BT18" s="196">
        <v>1.8</v>
      </c>
      <c r="BU18" s="196">
        <v>126.9</v>
      </c>
      <c r="BV18" s="196">
        <v>6.9</v>
      </c>
      <c r="BW18" s="196">
        <v>7.65</v>
      </c>
      <c r="BX18" s="196">
        <v>0.46</v>
      </c>
      <c r="BY18" s="196">
        <v>323</v>
      </c>
      <c r="BZ18" s="196">
        <v>11</v>
      </c>
      <c r="CA18" s="196">
        <v>23.13</v>
      </c>
      <c r="CB18" s="196">
        <v>0.88</v>
      </c>
      <c r="CC18" s="196">
        <v>123.4</v>
      </c>
      <c r="CD18" s="196">
        <v>5.7</v>
      </c>
      <c r="CE18" s="196">
        <v>12.91</v>
      </c>
      <c r="CF18" s="196">
        <v>0.62</v>
      </c>
      <c r="CG18" s="196">
        <v>7.9000000000000001E-2</v>
      </c>
      <c r="CH18" s="196">
        <v>1.7000000000000001E-2</v>
      </c>
      <c r="CI18" s="196">
        <v>104.6</v>
      </c>
      <c r="CJ18" s="196">
        <v>4.9000000000000004</v>
      </c>
      <c r="CK18" s="196">
        <v>11.01</v>
      </c>
      <c r="CL18" s="196">
        <v>0.43</v>
      </c>
      <c r="CM18" s="196">
        <v>27.03</v>
      </c>
      <c r="CN18" s="196">
        <v>0.92</v>
      </c>
      <c r="CO18" s="196">
        <v>3.7</v>
      </c>
      <c r="CP18" s="196">
        <v>0.19</v>
      </c>
      <c r="CQ18" s="196">
        <v>19.2</v>
      </c>
      <c r="CR18" s="196">
        <v>1.3</v>
      </c>
      <c r="CS18" s="196">
        <v>5.27</v>
      </c>
      <c r="CT18" s="196">
        <v>0.56999999999999995</v>
      </c>
      <c r="CU18" s="196">
        <v>1.83</v>
      </c>
      <c r="CV18" s="196">
        <v>0.13</v>
      </c>
      <c r="CW18" s="196">
        <v>5.1100000000000003</v>
      </c>
      <c r="CX18" s="196">
        <v>0.51</v>
      </c>
      <c r="CY18" s="196">
        <v>0.77800000000000002</v>
      </c>
      <c r="CZ18" s="196">
        <v>0.06</v>
      </c>
      <c r="DA18" s="196">
        <v>4.29</v>
      </c>
      <c r="DB18" s="196">
        <v>0.37</v>
      </c>
      <c r="DC18" s="196">
        <v>0.85399999999999998</v>
      </c>
      <c r="DD18" s="196">
        <v>6.6000000000000003E-2</v>
      </c>
      <c r="DE18" s="196">
        <v>2.5</v>
      </c>
      <c r="DF18" s="196">
        <v>0.22</v>
      </c>
      <c r="DG18" s="196">
        <v>0.34200000000000003</v>
      </c>
      <c r="DH18" s="196">
        <v>0.04</v>
      </c>
      <c r="DI18" s="196">
        <v>2.08</v>
      </c>
      <c r="DJ18" s="196">
        <v>0.23</v>
      </c>
      <c r="DK18" s="196">
        <v>0.246</v>
      </c>
      <c r="DL18" s="196">
        <v>4.3999999999999997E-2</v>
      </c>
      <c r="DM18" s="196">
        <v>2.85</v>
      </c>
      <c r="DN18" s="196">
        <v>0.47</v>
      </c>
      <c r="DO18" s="196">
        <v>0.73</v>
      </c>
      <c r="DP18" s="196">
        <v>0.1</v>
      </c>
      <c r="DQ18" s="196">
        <v>0.88</v>
      </c>
      <c r="DR18" s="196">
        <v>0.14000000000000001</v>
      </c>
      <c r="DS18" s="196">
        <v>0.754</v>
      </c>
      <c r="DT18" s="196">
        <v>6.4000000000000001E-2</v>
      </c>
      <c r="DU18" s="196">
        <v>0.22700000000000001</v>
      </c>
      <c r="DV18" s="196">
        <v>3.4000000000000002E-2</v>
      </c>
      <c r="DW18" s="196">
        <v>66</v>
      </c>
      <c r="DX18" s="197">
        <v>-16.260000000000002</v>
      </c>
      <c r="DY18" s="164">
        <v>48.640999999999998</v>
      </c>
      <c r="DZ18" s="164">
        <v>2.0539999999999998</v>
      </c>
      <c r="EA18" s="164">
        <v>11.254</v>
      </c>
      <c r="EB18" s="164">
        <v>1.6930000000000001</v>
      </c>
      <c r="EC18" s="164">
        <v>9.8089999999999993</v>
      </c>
      <c r="ED18" s="164">
        <v>0.40400000000000003</v>
      </c>
      <c r="EE18" s="164">
        <v>13.34</v>
      </c>
      <c r="EF18" s="164">
        <v>10.041</v>
      </c>
      <c r="EG18" s="164">
        <v>1.7909999999999999</v>
      </c>
      <c r="EH18" s="164">
        <v>0.34399999999999997</v>
      </c>
      <c r="EI18" s="164">
        <v>0.19500000000000001</v>
      </c>
      <c r="EJ18" s="164">
        <v>0</v>
      </c>
      <c r="EK18" s="164">
        <v>11.332000000000001</v>
      </c>
      <c r="EL18" s="164">
        <v>11.33</v>
      </c>
      <c r="EM18">
        <f t="shared" si="0"/>
        <v>1496.4934598695095</v>
      </c>
      <c r="EN18">
        <f t="shared" si="1"/>
        <v>1287.1954755457675</v>
      </c>
    </row>
    <row r="19" spans="1:144" s="135" customFormat="1" x14ac:dyDescent="0.35">
      <c r="A19" s="177" t="s">
        <v>914</v>
      </c>
      <c r="B19" s="177">
        <v>65</v>
      </c>
      <c r="C19" s="177">
        <v>919</v>
      </c>
      <c r="D19" s="135" t="s">
        <v>924</v>
      </c>
      <c r="E19" s="135" t="s">
        <v>925</v>
      </c>
      <c r="F19" s="198">
        <v>22.2</v>
      </c>
      <c r="G19" s="199">
        <v>114.6</v>
      </c>
      <c r="H19" s="199">
        <v>5</v>
      </c>
      <c r="I19" s="199">
        <v>124.6</v>
      </c>
      <c r="J19" s="199">
        <v>5.8</v>
      </c>
      <c r="K19" s="200">
        <v>0.9</v>
      </c>
      <c r="L19" s="200">
        <v>0.19</v>
      </c>
      <c r="M19" s="200">
        <v>0.2</v>
      </c>
      <c r="N19" s="200">
        <v>0.13</v>
      </c>
      <c r="O19" s="200">
        <v>0.109</v>
      </c>
      <c r="P19" s="200">
        <v>2.3E-2</v>
      </c>
      <c r="Q19" s="200">
        <v>1.71</v>
      </c>
      <c r="R19" s="200">
        <v>0.13</v>
      </c>
      <c r="S19" s="200">
        <v>4.3999999999999997E-2</v>
      </c>
      <c r="T19" s="200">
        <v>1.9E-2</v>
      </c>
      <c r="U19" s="200">
        <v>0.17599999999999999</v>
      </c>
      <c r="V19" s="200">
        <v>0.03</v>
      </c>
      <c r="W19" s="200">
        <v>2.7E-2</v>
      </c>
      <c r="X19" s="200">
        <v>8.2000000000000007E-3</v>
      </c>
      <c r="Y19" s="200">
        <v>1.15E-2</v>
      </c>
      <c r="Z19" s="200">
        <v>3.8999999999999998E-3</v>
      </c>
      <c r="AA19" s="200"/>
      <c r="AB19" s="200"/>
      <c r="AC19" s="200"/>
      <c r="AD19" s="200"/>
      <c r="AE19" s="200"/>
      <c r="AG19" s="198">
        <v>2.5922999999999998</v>
      </c>
      <c r="AH19" s="198">
        <v>13.1472</v>
      </c>
      <c r="AI19" s="198">
        <v>0.35959999999999998</v>
      </c>
      <c r="AJ19" s="198">
        <v>10.142899999999999</v>
      </c>
      <c r="AK19" s="198">
        <v>0.50190000000000001</v>
      </c>
      <c r="AL19" s="198">
        <v>2.9752999999999998</v>
      </c>
      <c r="AM19" s="198">
        <v>49.3489</v>
      </c>
      <c r="AN19" s="198">
        <v>8.1047999999999991</v>
      </c>
      <c r="AO19" s="198">
        <v>11.3688</v>
      </c>
      <c r="AP19" s="198">
        <v>0.372</v>
      </c>
      <c r="AQ19" s="198">
        <v>0.22545454545454546</v>
      </c>
      <c r="AR19" s="198">
        <v>0.34300000000000003</v>
      </c>
      <c r="AS19" s="198">
        <v>2.9000000000000001E-2</v>
      </c>
      <c r="AT19" s="198">
        <v>2.521739130434783E-2</v>
      </c>
      <c r="AU19" s="198">
        <v>99.285799999999995</v>
      </c>
      <c r="AV19" s="198">
        <v>40.114400000000003</v>
      </c>
      <c r="AW19" s="198">
        <v>43.252299999999998</v>
      </c>
      <c r="AX19" s="198">
        <v>15.8096</v>
      </c>
      <c r="AY19" s="198">
        <v>3.32E-2</v>
      </c>
      <c r="AZ19" s="198">
        <v>1.72E-2</v>
      </c>
      <c r="BA19" s="198">
        <v>0.24399999999999999</v>
      </c>
      <c r="BB19" s="198">
        <v>0.30859999999999999</v>
      </c>
      <c r="BC19" s="198">
        <v>3.4700000000000002E-2</v>
      </c>
      <c r="BD19" s="198">
        <v>0.24579999999999999</v>
      </c>
      <c r="BE19" s="198">
        <v>100.0598</v>
      </c>
      <c r="BF19" s="198">
        <v>0.82983657969993374</v>
      </c>
      <c r="BG19" s="201">
        <v>4.9800000000000004</v>
      </c>
      <c r="BH19" s="201">
        <v>0.32</v>
      </c>
      <c r="BI19" s="201">
        <v>0.51</v>
      </c>
      <c r="BJ19" s="201">
        <v>0.26</v>
      </c>
      <c r="BK19" s="201">
        <v>1680</v>
      </c>
      <c r="BL19" s="201">
        <v>47</v>
      </c>
      <c r="BM19" s="201">
        <v>32.58</v>
      </c>
      <c r="BN19" s="201">
        <v>0.8</v>
      </c>
      <c r="BO19" s="201">
        <v>383</v>
      </c>
      <c r="BP19" s="201">
        <v>14</v>
      </c>
      <c r="BQ19" s="201">
        <v>415</v>
      </c>
      <c r="BR19" s="201">
        <v>20</v>
      </c>
      <c r="BS19" s="201">
        <v>46.8</v>
      </c>
      <c r="BT19" s="201">
        <v>2</v>
      </c>
      <c r="BU19" s="201">
        <v>134</v>
      </c>
      <c r="BV19" s="201">
        <v>6.8</v>
      </c>
      <c r="BW19" s="201">
        <v>9.8800000000000008</v>
      </c>
      <c r="BX19" s="201">
        <v>0.49</v>
      </c>
      <c r="BY19" s="201">
        <v>383</v>
      </c>
      <c r="BZ19" s="201">
        <v>13</v>
      </c>
      <c r="CA19" s="201">
        <v>26.37</v>
      </c>
      <c r="CB19" s="201">
        <v>0.95</v>
      </c>
      <c r="CC19" s="201">
        <v>187.9</v>
      </c>
      <c r="CD19" s="201">
        <v>7.1</v>
      </c>
      <c r="CE19" s="201">
        <v>16.559999999999999</v>
      </c>
      <c r="CF19" s="201">
        <v>0.89</v>
      </c>
      <c r="CG19" s="201">
        <v>9.5000000000000001E-2</v>
      </c>
      <c r="CH19" s="201">
        <v>1.4E-2</v>
      </c>
      <c r="CI19" s="201">
        <v>125.5</v>
      </c>
      <c r="CJ19" s="201">
        <v>6.7</v>
      </c>
      <c r="CK19" s="201">
        <v>14.45</v>
      </c>
      <c r="CL19" s="201">
        <v>0.62</v>
      </c>
      <c r="CM19" s="201">
        <v>36.6</v>
      </c>
      <c r="CN19" s="201">
        <v>1.5</v>
      </c>
      <c r="CO19" s="201">
        <v>5.56</v>
      </c>
      <c r="CP19" s="201">
        <v>0.3</v>
      </c>
      <c r="CQ19" s="201">
        <v>26.8</v>
      </c>
      <c r="CR19" s="201">
        <v>1.3</v>
      </c>
      <c r="CS19" s="201">
        <v>6.08</v>
      </c>
      <c r="CT19" s="201">
        <v>0.4</v>
      </c>
      <c r="CU19" s="201">
        <v>2.0699999999999998</v>
      </c>
      <c r="CV19" s="201">
        <v>0.16</v>
      </c>
      <c r="CW19" s="201">
        <v>6.67</v>
      </c>
      <c r="CX19" s="201">
        <v>0.53</v>
      </c>
      <c r="CY19" s="201">
        <v>1.03</v>
      </c>
      <c r="CZ19" s="201">
        <v>0.11</v>
      </c>
      <c r="DA19" s="201">
        <v>5.18</v>
      </c>
      <c r="DB19" s="201">
        <v>0.38</v>
      </c>
      <c r="DC19" s="201">
        <v>0.99199999999999999</v>
      </c>
      <c r="DD19" s="201">
        <v>7.0000000000000007E-2</v>
      </c>
      <c r="DE19" s="201">
        <v>2.87</v>
      </c>
      <c r="DF19" s="201">
        <v>0.28000000000000003</v>
      </c>
      <c r="DG19" s="201">
        <v>0.36699999999999999</v>
      </c>
      <c r="DH19" s="201">
        <v>4.4999999999999998E-2</v>
      </c>
      <c r="DI19" s="201">
        <v>2.14</v>
      </c>
      <c r="DJ19" s="201">
        <v>0.23</v>
      </c>
      <c r="DK19" s="201">
        <v>0.29399999999999998</v>
      </c>
      <c r="DL19" s="201">
        <v>3.7999999999999999E-2</v>
      </c>
      <c r="DM19" s="201">
        <v>4.17</v>
      </c>
      <c r="DN19" s="201">
        <v>0.48</v>
      </c>
      <c r="DO19" s="201">
        <v>0.97099999999999997</v>
      </c>
      <c r="DP19" s="201">
        <v>8.8999999999999996E-2</v>
      </c>
      <c r="DQ19" s="201">
        <v>1.17</v>
      </c>
      <c r="DR19" s="201">
        <v>0.15</v>
      </c>
      <c r="DS19" s="201">
        <v>1.137</v>
      </c>
      <c r="DT19" s="201">
        <v>9.6000000000000002E-2</v>
      </c>
      <c r="DU19" s="201">
        <v>0.35699999999999998</v>
      </c>
      <c r="DV19" s="201">
        <v>4.8000000000000001E-2</v>
      </c>
      <c r="DW19" s="201">
        <v>69</v>
      </c>
      <c r="DX19" s="201">
        <v>-0.77</v>
      </c>
      <c r="DY19" s="135">
        <v>49.505000000000003</v>
      </c>
      <c r="DZ19" s="135">
        <v>2.9660000000000002</v>
      </c>
      <c r="EA19" s="135">
        <v>13.108000000000001</v>
      </c>
      <c r="EB19" s="135">
        <v>1.696</v>
      </c>
      <c r="EC19" s="135">
        <v>9.8119999999999994</v>
      </c>
      <c r="ED19" s="135">
        <v>0.375</v>
      </c>
      <c r="EE19" s="135">
        <v>8.4779999999999998</v>
      </c>
      <c r="EF19" s="135">
        <v>10.118</v>
      </c>
      <c r="EG19" s="135">
        <v>2.585</v>
      </c>
      <c r="EH19" s="135">
        <v>0.5</v>
      </c>
      <c r="EI19" s="135">
        <v>0.35899999999999999</v>
      </c>
      <c r="EJ19" s="135">
        <v>0</v>
      </c>
      <c r="EK19" s="135">
        <v>11.337999999999999</v>
      </c>
      <c r="EL19" s="135">
        <v>11.33</v>
      </c>
      <c r="EM19" s="135">
        <f t="shared" si="0"/>
        <v>1716.7132332282335</v>
      </c>
      <c r="EN19" s="135">
        <f t="shared" si="1"/>
        <v>1703.5955475123881</v>
      </c>
    </row>
    <row r="20" spans="1:144" x14ac:dyDescent="0.35">
      <c r="A20" s="192" t="s">
        <v>914</v>
      </c>
      <c r="B20" s="192">
        <v>65</v>
      </c>
      <c r="C20" s="192">
        <v>916</v>
      </c>
      <c r="D20" t="s">
        <v>926</v>
      </c>
      <c r="F20" s="193">
        <v>15.292</v>
      </c>
      <c r="G20" s="194">
        <v>121.2</v>
      </c>
      <c r="H20" s="194">
        <v>5.0999999999999996</v>
      </c>
      <c r="I20" s="194">
        <v>127.6</v>
      </c>
      <c r="J20" s="194">
        <v>6.1</v>
      </c>
      <c r="K20" s="146">
        <v>0.77</v>
      </c>
      <c r="L20" s="146">
        <v>0.18</v>
      </c>
      <c r="M20" s="146">
        <v>0.17</v>
      </c>
      <c r="N20" s="146">
        <v>0.13</v>
      </c>
      <c r="O20" s="146">
        <v>0.11899999999999999</v>
      </c>
      <c r="P20" s="146">
        <v>2.4E-2</v>
      </c>
      <c r="Q20" s="146">
        <v>1.45</v>
      </c>
      <c r="R20" s="146">
        <v>0.15</v>
      </c>
      <c r="S20" s="146">
        <v>2.8000000000000001E-2</v>
      </c>
      <c r="T20" s="146">
        <v>1.9E-2</v>
      </c>
      <c r="U20" s="146">
        <v>0.16300000000000001</v>
      </c>
      <c r="V20" s="146">
        <v>4.2000000000000003E-2</v>
      </c>
      <c r="W20" s="146">
        <v>2.6100000000000002E-2</v>
      </c>
      <c r="X20" s="146">
        <v>7.9000000000000008E-3</v>
      </c>
      <c r="Y20" s="146">
        <v>1.43E-2</v>
      </c>
      <c r="Z20" s="146">
        <v>5.0000000000000001E-3</v>
      </c>
      <c r="AA20" s="146"/>
      <c r="AB20" s="146"/>
      <c r="AC20" s="146"/>
      <c r="AD20" s="146"/>
      <c r="AE20" s="146"/>
      <c r="AG20" s="195">
        <v>2.3222999999999998</v>
      </c>
      <c r="AH20" s="195">
        <v>13.3927</v>
      </c>
      <c r="AI20" s="195">
        <v>0.29699999999999999</v>
      </c>
      <c r="AJ20" s="195">
        <v>11.249700000000001</v>
      </c>
      <c r="AK20" s="195">
        <v>0.51529999999999998</v>
      </c>
      <c r="AL20" s="195">
        <v>2.7199</v>
      </c>
      <c r="AM20" s="195">
        <v>50.150399999999998</v>
      </c>
      <c r="AN20" s="195">
        <v>6.4241999999999999</v>
      </c>
      <c r="AO20" s="195">
        <v>10.8733</v>
      </c>
      <c r="AP20" s="195">
        <v>0.32340000000000002</v>
      </c>
      <c r="AQ20" s="195">
        <v>0.19600000000000004</v>
      </c>
      <c r="AR20" s="195">
        <v>0.27989999999999998</v>
      </c>
      <c r="AS20" s="195">
        <v>1.6899999999999998E-2</v>
      </c>
      <c r="AT20" s="195">
        <v>1.4695652173913044E-2</v>
      </c>
      <c r="AU20" s="195">
        <v>98.564999999999998</v>
      </c>
      <c r="AV20" s="195">
        <v>40.247399999999999</v>
      </c>
      <c r="AW20" s="195">
        <v>43.808399999999999</v>
      </c>
      <c r="AX20" s="195">
        <v>16.956700000000001</v>
      </c>
      <c r="AY20" s="195">
        <v>2.87E-2</v>
      </c>
      <c r="AZ20" s="195">
        <v>1.1900000000000001E-2</v>
      </c>
      <c r="BA20" s="195">
        <v>0.27339999999999998</v>
      </c>
      <c r="BB20" s="195">
        <v>0.2301</v>
      </c>
      <c r="BC20" s="195">
        <v>3.5700000000000003E-2</v>
      </c>
      <c r="BD20" s="195">
        <v>0.23580000000000001</v>
      </c>
      <c r="BE20" s="195">
        <v>101.828</v>
      </c>
      <c r="BF20" s="195">
        <v>0.8215961250028897</v>
      </c>
      <c r="BG20" s="196">
        <v>5.01</v>
      </c>
      <c r="BH20" s="196">
        <v>0.53</v>
      </c>
      <c r="BI20" s="196">
        <v>0.62</v>
      </c>
      <c r="BJ20" s="196">
        <v>0.36</v>
      </c>
      <c r="BK20" s="196">
        <v>1274</v>
      </c>
      <c r="BL20" s="196">
        <v>43</v>
      </c>
      <c r="BM20" s="196">
        <v>32.799999999999997</v>
      </c>
      <c r="BN20" s="196">
        <v>1.1000000000000001</v>
      </c>
      <c r="BO20" s="196">
        <v>316</v>
      </c>
      <c r="BP20" s="196">
        <v>13</v>
      </c>
      <c r="BQ20" s="196">
        <v>265</v>
      </c>
      <c r="BR20" s="196">
        <v>14</v>
      </c>
      <c r="BS20" s="196">
        <v>41.8</v>
      </c>
      <c r="BT20" s="196">
        <v>2.1</v>
      </c>
      <c r="BU20" s="196">
        <v>78.5</v>
      </c>
      <c r="BV20" s="196">
        <v>3.7</v>
      </c>
      <c r="BW20" s="196">
        <v>10.09</v>
      </c>
      <c r="BX20" s="196">
        <v>0.59</v>
      </c>
      <c r="BY20" s="196">
        <v>365</v>
      </c>
      <c r="BZ20" s="196">
        <v>20</v>
      </c>
      <c r="CA20" s="196">
        <v>24.1</v>
      </c>
      <c r="CB20" s="196">
        <v>1.1000000000000001</v>
      </c>
      <c r="CC20" s="196">
        <v>150.30000000000001</v>
      </c>
      <c r="CD20" s="196">
        <v>7.1</v>
      </c>
      <c r="CE20" s="196">
        <v>15.63</v>
      </c>
      <c r="CF20" s="196">
        <v>0.86</v>
      </c>
      <c r="CG20" s="196">
        <v>0.104</v>
      </c>
      <c r="CH20" s="196">
        <v>2.1999999999999999E-2</v>
      </c>
      <c r="CI20" s="196">
        <v>127.2</v>
      </c>
      <c r="CJ20" s="196">
        <v>6.4</v>
      </c>
      <c r="CK20" s="196">
        <v>14.44</v>
      </c>
      <c r="CL20" s="196">
        <v>0.76</v>
      </c>
      <c r="CM20" s="196">
        <v>34.299999999999997</v>
      </c>
      <c r="CN20" s="196">
        <v>1.1000000000000001</v>
      </c>
      <c r="CO20" s="196">
        <v>4.92</v>
      </c>
      <c r="CP20" s="196">
        <v>0.28000000000000003</v>
      </c>
      <c r="CQ20" s="196">
        <v>24</v>
      </c>
      <c r="CR20" s="196">
        <v>1.4</v>
      </c>
      <c r="CS20" s="196">
        <v>6.03</v>
      </c>
      <c r="CT20" s="196">
        <v>0.55000000000000004</v>
      </c>
      <c r="CU20" s="196">
        <v>1.94</v>
      </c>
      <c r="CV20" s="196">
        <v>0.14000000000000001</v>
      </c>
      <c r="CW20" s="196">
        <v>6.01</v>
      </c>
      <c r="CX20" s="196">
        <v>0.69</v>
      </c>
      <c r="CY20" s="196">
        <v>0.86599999999999999</v>
      </c>
      <c r="CZ20" s="196">
        <v>8.6999999999999994E-2</v>
      </c>
      <c r="DA20" s="196">
        <v>4.8600000000000003</v>
      </c>
      <c r="DB20" s="196">
        <v>0.42</v>
      </c>
      <c r="DC20" s="196">
        <v>0.84399999999999997</v>
      </c>
      <c r="DD20" s="196">
        <v>6.5000000000000002E-2</v>
      </c>
      <c r="DE20" s="196">
        <v>2.72</v>
      </c>
      <c r="DF20" s="196">
        <v>0.23</v>
      </c>
      <c r="DG20" s="196">
        <v>0.3</v>
      </c>
      <c r="DH20" s="196">
        <v>4.2000000000000003E-2</v>
      </c>
      <c r="DI20" s="196">
        <v>2.0099999999999998</v>
      </c>
      <c r="DJ20" s="196">
        <v>0.25</v>
      </c>
      <c r="DK20" s="196">
        <v>0.27400000000000002</v>
      </c>
      <c r="DL20" s="196">
        <v>4.2000000000000003E-2</v>
      </c>
      <c r="DM20" s="196">
        <v>4.13</v>
      </c>
      <c r="DN20" s="196">
        <v>0.52</v>
      </c>
      <c r="DO20" s="196">
        <v>0.82</v>
      </c>
      <c r="DP20" s="196">
        <v>0.1</v>
      </c>
      <c r="DQ20" s="196">
        <v>1.0900000000000001</v>
      </c>
      <c r="DR20" s="196">
        <v>0.24</v>
      </c>
      <c r="DS20" s="196">
        <v>1.129</v>
      </c>
      <c r="DT20" s="196">
        <v>9.4E-2</v>
      </c>
      <c r="DU20" s="196">
        <v>0.312</v>
      </c>
      <c r="DV20" s="196">
        <v>6.4000000000000001E-2</v>
      </c>
      <c r="DW20" s="196">
        <v>72</v>
      </c>
      <c r="DX20" s="197">
        <v>-5</v>
      </c>
      <c r="DY20" s="164">
        <v>50.131</v>
      </c>
      <c r="DZ20" s="164">
        <v>2.617</v>
      </c>
      <c r="EA20" s="164">
        <v>12.887</v>
      </c>
      <c r="EB20" s="164">
        <v>1.696</v>
      </c>
      <c r="EC20" s="164">
        <v>9.81</v>
      </c>
      <c r="ED20" s="164">
        <v>0.33600000000000002</v>
      </c>
      <c r="EE20" s="164">
        <v>8.17</v>
      </c>
      <c r="EF20" s="164">
        <v>10.856</v>
      </c>
      <c r="EG20" s="164">
        <v>2.2349999999999999</v>
      </c>
      <c r="EH20" s="164">
        <v>0.496</v>
      </c>
      <c r="EI20" s="164">
        <v>0.28599999999999998</v>
      </c>
      <c r="EJ20" s="164">
        <v>0</v>
      </c>
      <c r="EK20" s="164">
        <v>11.336</v>
      </c>
      <c r="EL20" s="164">
        <v>11.33</v>
      </c>
      <c r="EM20">
        <f t="shared" si="0"/>
        <v>1400.8980582524271</v>
      </c>
      <c r="EN20">
        <f t="shared" si="1"/>
        <v>1334.1886269070733</v>
      </c>
    </row>
    <row r="21" spans="1:144" x14ac:dyDescent="0.35">
      <c r="A21" s="192" t="s">
        <v>914</v>
      </c>
      <c r="B21" s="192">
        <v>65</v>
      </c>
      <c r="C21" s="192">
        <v>916</v>
      </c>
      <c r="D21" t="s">
        <v>927</v>
      </c>
      <c r="F21" s="193">
        <v>21.027000000000001</v>
      </c>
      <c r="G21" s="194">
        <v>131.9</v>
      </c>
      <c r="H21" s="194">
        <v>5.5</v>
      </c>
      <c r="I21" s="194">
        <v>91.5</v>
      </c>
      <c r="J21" s="194">
        <v>5.0999999999999996</v>
      </c>
      <c r="K21" s="146">
        <v>0.93</v>
      </c>
      <c r="L21" s="146">
        <v>0.16</v>
      </c>
      <c r="M21" s="146">
        <v>0.11799999999999999</v>
      </c>
      <c r="N21" s="146">
        <v>8.8999999999999996E-2</v>
      </c>
      <c r="O21" s="146">
        <v>0.1</v>
      </c>
      <c r="P21" s="146">
        <v>2.4E-2</v>
      </c>
      <c r="Q21" s="146">
        <v>1.546</v>
      </c>
      <c r="R21" s="146">
        <v>9.0999999999999998E-2</v>
      </c>
      <c r="S21" s="146">
        <v>5.1999999999999998E-2</v>
      </c>
      <c r="T21" s="146">
        <v>1.6E-2</v>
      </c>
      <c r="U21" s="146">
        <v>0.19900000000000001</v>
      </c>
      <c r="V21" s="146">
        <v>0.04</v>
      </c>
      <c r="W21" s="146">
        <v>2.4199999999999999E-2</v>
      </c>
      <c r="X21" s="146">
        <v>8.8000000000000005E-3</v>
      </c>
      <c r="Y21" s="146">
        <v>2.4299999999999999E-2</v>
      </c>
      <c r="Z21" s="146">
        <v>8.0000000000000002E-3</v>
      </c>
      <c r="AA21" s="146"/>
      <c r="AB21" s="146"/>
      <c r="AC21" s="146"/>
      <c r="AD21" s="146"/>
      <c r="AE21" s="146"/>
      <c r="AG21" s="195">
        <v>2.3039000000000001</v>
      </c>
      <c r="AH21" s="195">
        <v>14.055300000000001</v>
      </c>
      <c r="AI21" s="195">
        <v>0.3468</v>
      </c>
      <c r="AJ21" s="195">
        <v>11.797700000000001</v>
      </c>
      <c r="AK21" s="195">
        <v>0.59240000000000004</v>
      </c>
      <c r="AL21" s="195">
        <v>2.9081000000000001</v>
      </c>
      <c r="AM21" s="195">
        <v>50.986899999999999</v>
      </c>
      <c r="AN21" s="195">
        <v>6.5753000000000004</v>
      </c>
      <c r="AO21" s="195">
        <v>7.7301000000000002</v>
      </c>
      <c r="AP21" s="195">
        <v>0.30669999999999997</v>
      </c>
      <c r="AQ21" s="195">
        <v>0.18587878787878787</v>
      </c>
      <c r="AR21" s="195">
        <v>0.2591</v>
      </c>
      <c r="AS21" s="195">
        <v>1.6199999999999999E-2</v>
      </c>
      <c r="AT21" s="195">
        <v>1.4086956521739131E-2</v>
      </c>
      <c r="AU21" s="195">
        <v>97.878699999999995</v>
      </c>
      <c r="AV21" s="195">
        <v>40.576900000000002</v>
      </c>
      <c r="AW21" s="195">
        <v>47.844499999999996</v>
      </c>
      <c r="AX21" s="195">
        <v>11.616</v>
      </c>
      <c r="AY21" s="195">
        <v>4.0300000000000002E-2</v>
      </c>
      <c r="AZ21" s="195">
        <v>9.2999999999999992E-3</v>
      </c>
      <c r="BA21" s="195">
        <v>0.25629999999999997</v>
      </c>
      <c r="BB21" s="195">
        <v>0.42649999999999999</v>
      </c>
      <c r="BC21" s="195">
        <v>8.3500000000000005E-2</v>
      </c>
      <c r="BD21" s="195">
        <v>0.16</v>
      </c>
      <c r="BE21" s="195">
        <v>101.0133</v>
      </c>
      <c r="BF21" s="195">
        <v>0.88012444700957393</v>
      </c>
      <c r="BG21" s="196">
        <v>4.3600000000000003</v>
      </c>
      <c r="BH21" s="196">
        <v>0.45</v>
      </c>
      <c r="BI21" s="196">
        <v>0.92</v>
      </c>
      <c r="BJ21" s="196">
        <v>0.45</v>
      </c>
      <c r="BK21" s="196">
        <v>1524</v>
      </c>
      <c r="BL21" s="196">
        <v>64</v>
      </c>
      <c r="BM21" s="196">
        <v>32.799999999999997</v>
      </c>
      <c r="BN21" s="196">
        <v>1.2</v>
      </c>
      <c r="BO21" s="196">
        <v>313</v>
      </c>
      <c r="BP21" s="196">
        <v>14</v>
      </c>
      <c r="BQ21" s="196">
        <v>285</v>
      </c>
      <c r="BR21" s="196">
        <v>17</v>
      </c>
      <c r="BS21" s="196">
        <v>35.6</v>
      </c>
      <c r="BT21" s="196">
        <v>1.5</v>
      </c>
      <c r="BU21" s="196">
        <v>121.5</v>
      </c>
      <c r="BV21" s="196">
        <v>6.6</v>
      </c>
      <c r="BW21" s="196">
        <v>10.63</v>
      </c>
      <c r="BX21" s="196">
        <v>0.64</v>
      </c>
      <c r="BY21" s="196">
        <v>385</v>
      </c>
      <c r="BZ21" s="196">
        <v>16</v>
      </c>
      <c r="CA21" s="196">
        <v>24.3</v>
      </c>
      <c r="CB21" s="196">
        <v>1.1000000000000001</v>
      </c>
      <c r="CC21" s="196">
        <v>167.1</v>
      </c>
      <c r="CD21" s="196">
        <v>7.6</v>
      </c>
      <c r="CE21" s="196">
        <v>17.059999999999999</v>
      </c>
      <c r="CF21" s="196">
        <v>0.95</v>
      </c>
      <c r="CG21" s="196">
        <v>0.11700000000000001</v>
      </c>
      <c r="CH21" s="196">
        <v>1.4999999999999999E-2</v>
      </c>
      <c r="CI21" s="196">
        <v>136.19999999999999</v>
      </c>
      <c r="CJ21" s="196">
        <v>8.6</v>
      </c>
      <c r="CK21" s="196">
        <v>14.58</v>
      </c>
      <c r="CL21" s="196">
        <v>0.62</v>
      </c>
      <c r="CM21" s="196">
        <v>36.200000000000003</v>
      </c>
      <c r="CN21" s="196">
        <v>1.3</v>
      </c>
      <c r="CO21" s="196">
        <v>5.17</v>
      </c>
      <c r="CP21" s="196">
        <v>0.22</v>
      </c>
      <c r="CQ21" s="196">
        <v>24.6</v>
      </c>
      <c r="CR21" s="196">
        <v>1.4</v>
      </c>
      <c r="CS21" s="196">
        <v>6.44</v>
      </c>
      <c r="CT21" s="196">
        <v>0.72</v>
      </c>
      <c r="CU21" s="196">
        <v>2.0499999999999998</v>
      </c>
      <c r="CV21" s="196">
        <v>0.15</v>
      </c>
      <c r="CW21" s="196">
        <v>6.17</v>
      </c>
      <c r="CX21" s="196">
        <v>0.46</v>
      </c>
      <c r="CY21" s="196">
        <v>0.94399999999999995</v>
      </c>
      <c r="CZ21" s="196">
        <v>6.9000000000000006E-2</v>
      </c>
      <c r="DA21" s="196">
        <v>5.0599999999999996</v>
      </c>
      <c r="DB21" s="196">
        <v>0.36</v>
      </c>
      <c r="DC21" s="196">
        <v>0.95899999999999996</v>
      </c>
      <c r="DD21" s="196">
        <v>6.2E-2</v>
      </c>
      <c r="DE21" s="196">
        <v>2.5499999999999998</v>
      </c>
      <c r="DF21" s="196">
        <v>0.25</v>
      </c>
      <c r="DG21" s="196">
        <v>0.35499999999999998</v>
      </c>
      <c r="DH21" s="196">
        <v>4.7E-2</v>
      </c>
      <c r="DI21" s="196">
        <v>1.86</v>
      </c>
      <c r="DJ21" s="196">
        <v>0.19</v>
      </c>
      <c r="DK21" s="196">
        <v>0.252</v>
      </c>
      <c r="DL21" s="196">
        <v>5.0999999999999997E-2</v>
      </c>
      <c r="DM21" s="196">
        <v>4.41</v>
      </c>
      <c r="DN21" s="196">
        <v>0.44</v>
      </c>
      <c r="DO21" s="196">
        <v>1.03</v>
      </c>
      <c r="DP21" s="196">
        <v>0.14000000000000001</v>
      </c>
      <c r="DQ21" s="196">
        <v>1.33</v>
      </c>
      <c r="DR21" s="196">
        <v>0.2</v>
      </c>
      <c r="DS21" s="196">
        <v>1.24</v>
      </c>
      <c r="DT21" s="196">
        <v>0.13</v>
      </c>
      <c r="DU21" s="196">
        <v>0.371</v>
      </c>
      <c r="DV21" s="196">
        <v>5.7000000000000002E-2</v>
      </c>
      <c r="DW21" s="196">
        <v>75</v>
      </c>
      <c r="DX21" s="197">
        <v>-23.79</v>
      </c>
      <c r="DY21" s="164">
        <v>49.026000000000003</v>
      </c>
      <c r="DZ21" s="164">
        <v>2.3570000000000002</v>
      </c>
      <c r="EA21" s="164">
        <v>11.393000000000001</v>
      </c>
      <c r="EB21" s="164">
        <v>1.6830000000000001</v>
      </c>
      <c r="EC21" s="164">
        <v>9.8149999999999995</v>
      </c>
      <c r="ED21" s="164">
        <v>0.315</v>
      </c>
      <c r="EE21" s="164">
        <v>12.682</v>
      </c>
      <c r="EF21" s="164">
        <v>9.6940000000000008</v>
      </c>
      <c r="EG21" s="164">
        <v>1.8680000000000001</v>
      </c>
      <c r="EH21" s="164">
        <v>0.48</v>
      </c>
      <c r="EI21" s="164">
        <v>0.28100000000000003</v>
      </c>
      <c r="EJ21" s="164">
        <v>0</v>
      </c>
      <c r="EK21" s="164">
        <v>11.33</v>
      </c>
      <c r="EL21" s="164">
        <v>11.33</v>
      </c>
      <c r="EM21">
        <f t="shared" si="0"/>
        <v>1296.7941653919395</v>
      </c>
      <c r="EN21">
        <f t="shared" si="1"/>
        <v>1047.5758667032389</v>
      </c>
    </row>
    <row r="22" spans="1:144" x14ac:dyDescent="0.35">
      <c r="A22" s="192" t="s">
        <v>914</v>
      </c>
      <c r="B22" s="192">
        <v>65</v>
      </c>
      <c r="C22" s="192">
        <v>908</v>
      </c>
      <c r="D22" t="s">
        <v>928</v>
      </c>
      <c r="F22" s="193">
        <v>21.434999999999999</v>
      </c>
      <c r="G22" s="194">
        <v>137.30000000000001</v>
      </c>
      <c r="H22" s="194">
        <v>4.5999999999999996</v>
      </c>
      <c r="I22" s="194">
        <v>139</v>
      </c>
      <c r="J22" s="194">
        <v>6.3</v>
      </c>
      <c r="K22" s="146">
        <v>0.8</v>
      </c>
      <c r="L22" s="146">
        <v>0.15</v>
      </c>
      <c r="M22" s="146">
        <v>0.18</v>
      </c>
      <c r="N22" s="146">
        <v>0.11</v>
      </c>
      <c r="O22" s="146">
        <v>0.113</v>
      </c>
      <c r="P22" s="146">
        <v>3.1E-2</v>
      </c>
      <c r="Q22" s="146">
        <v>1.43</v>
      </c>
      <c r="R22" s="146">
        <v>0.11</v>
      </c>
      <c r="S22" s="146">
        <v>2.9000000000000001E-2</v>
      </c>
      <c r="T22" s="146">
        <v>1.4999999999999999E-2</v>
      </c>
      <c r="U22" s="146">
        <v>0.186</v>
      </c>
      <c r="V22" s="146">
        <v>4.8000000000000001E-2</v>
      </c>
      <c r="W22" s="146">
        <v>2.53E-2</v>
      </c>
      <c r="X22" s="146">
        <v>8.5000000000000006E-3</v>
      </c>
      <c r="Y22" s="146">
        <v>1.77E-2</v>
      </c>
      <c r="Z22" s="146">
        <v>5.7000000000000002E-3</v>
      </c>
      <c r="AA22" s="146"/>
      <c r="AB22" s="146"/>
      <c r="AC22" s="146"/>
      <c r="AD22" s="146"/>
      <c r="AE22" s="146"/>
      <c r="AG22" s="195">
        <v>2.2023000000000001</v>
      </c>
      <c r="AH22" s="195">
        <v>12.241099999999999</v>
      </c>
      <c r="AI22" s="195">
        <v>0.29049999999999998</v>
      </c>
      <c r="AJ22" s="195">
        <v>10.978999999999999</v>
      </c>
      <c r="AK22" s="195">
        <v>0.48089999999999999</v>
      </c>
      <c r="AL22" s="195">
        <v>2.6745999999999999</v>
      </c>
      <c r="AM22" s="195">
        <v>48.716799999999999</v>
      </c>
      <c r="AN22" s="195">
        <v>8.2043999999999997</v>
      </c>
      <c r="AO22" s="195">
        <v>11.464600000000001</v>
      </c>
      <c r="AP22" s="195">
        <v>0.28810000000000002</v>
      </c>
      <c r="AQ22" s="195">
        <v>0.17460606060606063</v>
      </c>
      <c r="AR22" s="195">
        <v>0.25600000000000001</v>
      </c>
      <c r="AS22" s="195">
        <v>1.8700000000000001E-2</v>
      </c>
      <c r="AT22" s="195">
        <v>1.6260869565217394E-2</v>
      </c>
      <c r="AU22" s="195">
        <v>97.816900000000004</v>
      </c>
      <c r="AV22" s="195">
        <v>40.891100000000002</v>
      </c>
      <c r="AW22" s="195">
        <v>47.563699999999997</v>
      </c>
      <c r="AX22" s="195">
        <v>12.028499999999999</v>
      </c>
      <c r="AY22" s="195">
        <v>4.2700000000000002E-2</v>
      </c>
      <c r="AZ22" s="195">
        <v>1.0500000000000001E-2</v>
      </c>
      <c r="BA22" s="195">
        <v>0.25119999999999998</v>
      </c>
      <c r="BB22" s="195">
        <v>0.4163</v>
      </c>
      <c r="BC22" s="195">
        <v>7.3499999999999996E-2</v>
      </c>
      <c r="BD22" s="195">
        <v>0.1371</v>
      </c>
      <c r="BE22" s="195">
        <v>101.41459999999999</v>
      </c>
      <c r="BF22" s="195">
        <v>0.87575462354423095</v>
      </c>
      <c r="BG22" s="196">
        <v>4.66</v>
      </c>
      <c r="BH22" s="196">
        <v>0.42</v>
      </c>
      <c r="BI22" s="196">
        <v>1.36</v>
      </c>
      <c r="BJ22" s="196">
        <v>0.69</v>
      </c>
      <c r="BK22" s="196">
        <v>1141</v>
      </c>
      <c r="BL22" s="196">
        <v>48</v>
      </c>
      <c r="BM22" s="196">
        <v>32.4</v>
      </c>
      <c r="BN22" s="196">
        <v>1.1000000000000001</v>
      </c>
      <c r="BO22" s="196">
        <v>299.5</v>
      </c>
      <c r="BP22" s="196">
        <v>8.6999999999999993</v>
      </c>
      <c r="BQ22" s="196">
        <v>921</v>
      </c>
      <c r="BR22" s="196">
        <v>31</v>
      </c>
      <c r="BS22" s="196">
        <v>61.9</v>
      </c>
      <c r="BT22" s="196">
        <v>2.5</v>
      </c>
      <c r="BU22" s="196">
        <v>225</v>
      </c>
      <c r="BV22" s="196">
        <v>10</v>
      </c>
      <c r="BW22" s="196">
        <v>9.6999999999999993</v>
      </c>
      <c r="BX22" s="196">
        <v>0.54</v>
      </c>
      <c r="BY22" s="196">
        <v>339.5</v>
      </c>
      <c r="BZ22" s="196">
        <v>8.6</v>
      </c>
      <c r="CA22" s="196">
        <v>24.36</v>
      </c>
      <c r="CB22" s="196">
        <v>0.86</v>
      </c>
      <c r="CC22" s="196">
        <v>137.69999999999999</v>
      </c>
      <c r="CD22" s="196">
        <v>4.5999999999999996</v>
      </c>
      <c r="CE22" s="196">
        <v>17.260000000000002</v>
      </c>
      <c r="CF22" s="196">
        <v>0.83</v>
      </c>
      <c r="CG22" s="196">
        <v>9.7000000000000003E-2</v>
      </c>
      <c r="CH22" s="196">
        <v>1.9E-2</v>
      </c>
      <c r="CI22" s="196">
        <v>122.3</v>
      </c>
      <c r="CJ22" s="196">
        <v>7.6</v>
      </c>
      <c r="CK22" s="196">
        <v>13.81</v>
      </c>
      <c r="CL22" s="196">
        <v>0.53</v>
      </c>
      <c r="CM22" s="196">
        <v>34.6</v>
      </c>
      <c r="CN22" s="196">
        <v>1.4</v>
      </c>
      <c r="CO22" s="196">
        <v>4.84</v>
      </c>
      <c r="CP22" s="196">
        <v>0.28000000000000003</v>
      </c>
      <c r="CQ22" s="196">
        <v>23.5</v>
      </c>
      <c r="CR22" s="196">
        <v>1.4</v>
      </c>
      <c r="CS22" s="196">
        <v>5.85</v>
      </c>
      <c r="CT22" s="196">
        <v>0.53</v>
      </c>
      <c r="CU22" s="196">
        <v>1.84</v>
      </c>
      <c r="CV22" s="196">
        <v>0.2</v>
      </c>
      <c r="CW22" s="196">
        <v>6.12</v>
      </c>
      <c r="CX22" s="196">
        <v>0.56000000000000005</v>
      </c>
      <c r="CY22" s="196">
        <v>0.77800000000000002</v>
      </c>
      <c r="CZ22" s="196">
        <v>6.2E-2</v>
      </c>
      <c r="DA22" s="196">
        <v>4.9000000000000004</v>
      </c>
      <c r="DB22" s="196">
        <v>0.41</v>
      </c>
      <c r="DC22" s="196">
        <v>0.94399999999999995</v>
      </c>
      <c r="DD22" s="196">
        <v>7.5999999999999998E-2</v>
      </c>
      <c r="DE22" s="196">
        <v>2.4900000000000002</v>
      </c>
      <c r="DF22" s="196">
        <v>0.21</v>
      </c>
      <c r="DG22" s="196">
        <v>0.33400000000000002</v>
      </c>
      <c r="DH22" s="196">
        <v>2.8000000000000001E-2</v>
      </c>
      <c r="DI22" s="196">
        <v>1.98</v>
      </c>
      <c r="DJ22" s="196">
        <v>0.25</v>
      </c>
      <c r="DK22" s="196">
        <v>0.21</v>
      </c>
      <c r="DL22" s="196">
        <v>0.05</v>
      </c>
      <c r="DM22" s="196">
        <v>3.75</v>
      </c>
      <c r="DN22" s="196">
        <v>0.51</v>
      </c>
      <c r="DO22" s="196">
        <v>1.02</v>
      </c>
      <c r="DP22" s="196">
        <v>0.11</v>
      </c>
      <c r="DQ22" s="196">
        <v>1.1000000000000001</v>
      </c>
      <c r="DR22" s="196">
        <v>0.16</v>
      </c>
      <c r="DS22" s="196">
        <v>1.1200000000000001</v>
      </c>
      <c r="DT22" s="196">
        <v>0.12</v>
      </c>
      <c r="DU22" s="196">
        <v>0.34899999999999998</v>
      </c>
      <c r="DV22" s="196">
        <v>4.2999999999999997E-2</v>
      </c>
      <c r="DW22" s="196">
        <v>78</v>
      </c>
      <c r="DX22" s="197">
        <v>-9.81</v>
      </c>
      <c r="DY22" s="164">
        <v>48.850999999999999</v>
      </c>
      <c r="DZ22" s="164">
        <v>2.484</v>
      </c>
      <c r="EA22" s="164">
        <v>11.371</v>
      </c>
      <c r="EB22" s="164">
        <v>1.73</v>
      </c>
      <c r="EC22" s="164">
        <v>9.7759999999999998</v>
      </c>
      <c r="ED22" s="164">
        <v>0.29499999999999998</v>
      </c>
      <c r="EE22" s="164">
        <v>12.005000000000001</v>
      </c>
      <c r="EF22" s="164">
        <v>10.260999999999999</v>
      </c>
      <c r="EG22" s="164">
        <v>2.0459999999999998</v>
      </c>
      <c r="EH22" s="164">
        <v>0.44700000000000001</v>
      </c>
      <c r="EI22" s="164">
        <v>0.27</v>
      </c>
      <c r="EJ22" s="164">
        <v>0</v>
      </c>
      <c r="EK22" s="164">
        <v>11.333</v>
      </c>
      <c r="EL22" s="164">
        <v>11.33</v>
      </c>
      <c r="EM22">
        <f t="shared" si="0"/>
        <v>1281.2786813598475</v>
      </c>
      <c r="EN22">
        <f t="shared" si="1"/>
        <v>1166.8142075947976</v>
      </c>
    </row>
    <row r="23" spans="1:144" x14ac:dyDescent="0.35">
      <c r="A23" s="192" t="s">
        <v>914</v>
      </c>
      <c r="B23" s="192">
        <v>65</v>
      </c>
      <c r="C23" s="192">
        <v>910</v>
      </c>
      <c r="D23" t="s">
        <v>929</v>
      </c>
      <c r="F23" s="193">
        <v>20.62</v>
      </c>
      <c r="G23" s="194">
        <v>129.19999999999999</v>
      </c>
      <c r="H23" s="194">
        <v>8.9</v>
      </c>
      <c r="I23" s="194">
        <v>121.4</v>
      </c>
      <c r="J23" s="194">
        <v>5</v>
      </c>
      <c r="K23" s="146">
        <v>0.65</v>
      </c>
      <c r="L23" s="146">
        <v>0.11</v>
      </c>
      <c r="M23" s="146">
        <v>0.15</v>
      </c>
      <c r="N23" s="146">
        <v>0.15</v>
      </c>
      <c r="O23" s="146">
        <v>8.6999999999999994E-2</v>
      </c>
      <c r="P23" s="146">
        <v>2.7E-2</v>
      </c>
      <c r="Q23" s="146">
        <v>1.331</v>
      </c>
      <c r="R23" s="146">
        <v>9.1999999999999998E-2</v>
      </c>
      <c r="S23" s="146">
        <v>3.1E-2</v>
      </c>
      <c r="T23" s="146">
        <v>1.6E-2</v>
      </c>
      <c r="U23" s="146">
        <v>0.13100000000000001</v>
      </c>
      <c r="V23" s="146">
        <v>2.7E-2</v>
      </c>
      <c r="W23" s="146">
        <v>1.43E-2</v>
      </c>
      <c r="X23" s="146">
        <v>6.1999999999999998E-3</v>
      </c>
      <c r="Y23" s="146">
        <v>9.2999999999999992E-3</v>
      </c>
      <c r="Z23" s="146">
        <v>3.7000000000000002E-3</v>
      </c>
      <c r="AA23" s="146"/>
      <c r="AB23" s="146"/>
      <c r="AC23" s="146"/>
      <c r="AD23" s="146"/>
      <c r="AE23" s="146"/>
      <c r="AG23" s="195">
        <v>2.0135000000000001</v>
      </c>
      <c r="AH23" s="195">
        <v>12.8874</v>
      </c>
      <c r="AI23" s="195">
        <v>0.28670000000000001</v>
      </c>
      <c r="AJ23" s="195">
        <v>12.633699999999999</v>
      </c>
      <c r="AK23" s="195">
        <v>0.37369999999999998</v>
      </c>
      <c r="AL23" s="195">
        <v>2.4365999999999999</v>
      </c>
      <c r="AM23" s="195">
        <v>49.510199999999998</v>
      </c>
      <c r="AN23" s="195">
        <v>7.2042000000000002</v>
      </c>
      <c r="AO23" s="195">
        <v>9.5411999999999999</v>
      </c>
      <c r="AP23" s="195">
        <v>0.29320000000000002</v>
      </c>
      <c r="AQ23" s="195">
        <v>0.17769696969696971</v>
      </c>
      <c r="AR23" s="195">
        <v>0.1047</v>
      </c>
      <c r="AS23" s="195">
        <v>1.0800000000000001E-2</v>
      </c>
      <c r="AT23" s="195">
        <v>9.3913043478260887E-3</v>
      </c>
      <c r="AU23" s="195">
        <v>97.2958</v>
      </c>
      <c r="AV23" s="195">
        <v>40.784300000000002</v>
      </c>
      <c r="AW23" s="195">
        <v>46.006900000000002</v>
      </c>
      <c r="AX23" s="195">
        <v>14.242599999999999</v>
      </c>
      <c r="AY23" s="195">
        <v>3.9300000000000002E-2</v>
      </c>
      <c r="AZ23" s="195">
        <v>1.6799999999999999E-2</v>
      </c>
      <c r="BA23" s="195">
        <v>0.28270000000000001</v>
      </c>
      <c r="BB23" s="195">
        <v>0.35360000000000003</v>
      </c>
      <c r="BC23" s="195">
        <v>5.3499999999999999E-2</v>
      </c>
      <c r="BD23" s="195">
        <v>0.24579999999999999</v>
      </c>
      <c r="BE23" s="195">
        <v>102.02549999999999</v>
      </c>
      <c r="BF23" s="195">
        <v>0.85202724931341989</v>
      </c>
      <c r="BG23" s="196">
        <v>4.41</v>
      </c>
      <c r="BH23" s="196">
        <v>0.5</v>
      </c>
      <c r="BI23" s="196">
        <v>1.01</v>
      </c>
      <c r="BJ23" s="196">
        <v>0.6</v>
      </c>
      <c r="BK23" s="196">
        <v>1392</v>
      </c>
      <c r="BL23" s="196">
        <v>45</v>
      </c>
      <c r="BM23" s="196">
        <v>32.5</v>
      </c>
      <c r="BN23" s="196">
        <v>1.1000000000000001</v>
      </c>
      <c r="BO23" s="196">
        <v>315</v>
      </c>
      <c r="BP23" s="196">
        <v>12</v>
      </c>
      <c r="BQ23" s="196">
        <v>1390</v>
      </c>
      <c r="BR23" s="196">
        <v>480</v>
      </c>
      <c r="BS23" s="196">
        <v>44.9</v>
      </c>
      <c r="BT23" s="196">
        <v>2.5</v>
      </c>
      <c r="BU23" s="196">
        <v>132.30000000000001</v>
      </c>
      <c r="BV23" s="196">
        <v>8.6999999999999993</v>
      </c>
      <c r="BW23" s="196">
        <v>7.15</v>
      </c>
      <c r="BX23" s="196">
        <v>0.35</v>
      </c>
      <c r="BY23" s="196">
        <v>306</v>
      </c>
      <c r="BZ23" s="196">
        <v>13</v>
      </c>
      <c r="CA23" s="196">
        <v>24.78</v>
      </c>
      <c r="CB23" s="196">
        <v>0.94</v>
      </c>
      <c r="CC23" s="196">
        <v>128.80000000000001</v>
      </c>
      <c r="CD23" s="196">
        <v>4.5</v>
      </c>
      <c r="CE23" s="196">
        <v>11.44</v>
      </c>
      <c r="CF23" s="196">
        <v>0.64</v>
      </c>
      <c r="CG23" s="196">
        <v>7.4999999999999997E-2</v>
      </c>
      <c r="CH23" s="196">
        <v>1.6E-2</v>
      </c>
      <c r="CI23" s="196">
        <v>89.1</v>
      </c>
      <c r="CJ23" s="196">
        <v>4.5</v>
      </c>
      <c r="CK23" s="196">
        <v>10.199999999999999</v>
      </c>
      <c r="CL23" s="196">
        <v>0.43</v>
      </c>
      <c r="CM23" s="196">
        <v>25.3</v>
      </c>
      <c r="CN23" s="196">
        <v>1.2</v>
      </c>
      <c r="CO23" s="196">
        <v>3.92</v>
      </c>
      <c r="CP23" s="196">
        <v>0.24</v>
      </c>
      <c r="CQ23" s="196">
        <v>19.2</v>
      </c>
      <c r="CR23" s="196">
        <v>1.1000000000000001</v>
      </c>
      <c r="CS23" s="196">
        <v>5.23</v>
      </c>
      <c r="CT23" s="196">
        <v>0.53</v>
      </c>
      <c r="CU23" s="196">
        <v>1.73</v>
      </c>
      <c r="CV23" s="196">
        <v>0.15</v>
      </c>
      <c r="CW23" s="196">
        <v>5.88</v>
      </c>
      <c r="CX23" s="196">
        <v>0.63</v>
      </c>
      <c r="CY23" s="196">
        <v>0.83</v>
      </c>
      <c r="CZ23" s="196">
        <v>7.6999999999999999E-2</v>
      </c>
      <c r="DA23" s="196">
        <v>4.95</v>
      </c>
      <c r="DB23" s="196">
        <v>0.42</v>
      </c>
      <c r="DC23" s="196">
        <v>0.86099999999999999</v>
      </c>
      <c r="DD23" s="196">
        <v>6.7000000000000004E-2</v>
      </c>
      <c r="DE23" s="196">
        <v>2.44</v>
      </c>
      <c r="DF23" s="196">
        <v>0.26</v>
      </c>
      <c r="DG23" s="196">
        <v>0.33</v>
      </c>
      <c r="DH23" s="196">
        <v>3.7999999999999999E-2</v>
      </c>
      <c r="DI23" s="196">
        <v>2.14</v>
      </c>
      <c r="DJ23" s="196">
        <v>0.21</v>
      </c>
      <c r="DK23" s="196">
        <v>0.27800000000000002</v>
      </c>
      <c r="DL23" s="196">
        <v>4.8000000000000001E-2</v>
      </c>
      <c r="DM23" s="196">
        <v>3.21</v>
      </c>
      <c r="DN23" s="196">
        <v>0.47</v>
      </c>
      <c r="DO23" s="196">
        <v>0.77</v>
      </c>
      <c r="DP23" s="196">
        <v>0.12</v>
      </c>
      <c r="DQ23" s="196">
        <v>0.92</v>
      </c>
      <c r="DR23" s="196">
        <v>0.15</v>
      </c>
      <c r="DS23" s="196">
        <v>0.81399999999999995</v>
      </c>
      <c r="DT23" s="196">
        <v>9.2999999999999999E-2</v>
      </c>
      <c r="DU23" s="196">
        <v>0.245</v>
      </c>
      <c r="DV23" s="196">
        <v>4.3999999999999997E-2</v>
      </c>
      <c r="DW23" s="196">
        <v>81</v>
      </c>
      <c r="DX23" s="197">
        <v>-9.9499999999999993</v>
      </c>
      <c r="DY23" s="164">
        <v>49.347000000000001</v>
      </c>
      <c r="DZ23" s="164">
        <v>2.2519999999999998</v>
      </c>
      <c r="EA23" s="164">
        <v>11.909000000000001</v>
      </c>
      <c r="EB23" s="164">
        <v>1.7450000000000001</v>
      </c>
      <c r="EC23" s="164">
        <v>9.7639999999999993</v>
      </c>
      <c r="ED23" s="164">
        <v>0.311</v>
      </c>
      <c r="EE23" s="164">
        <v>10.000999999999999</v>
      </c>
      <c r="EF23" s="164">
        <v>11.738</v>
      </c>
      <c r="EG23" s="164">
        <v>1.861</v>
      </c>
      <c r="EH23" s="164">
        <v>0.34499999999999997</v>
      </c>
      <c r="EI23" s="164">
        <v>0.26500000000000001</v>
      </c>
      <c r="EJ23" s="164">
        <v>0</v>
      </c>
      <c r="EK23" s="164">
        <v>11.334</v>
      </c>
      <c r="EL23" s="164">
        <v>11.33</v>
      </c>
      <c r="EM23">
        <f t="shared" si="0"/>
        <v>524.02296069678141</v>
      </c>
      <c r="EN23">
        <f t="shared" si="1"/>
        <v>476.60114660916912</v>
      </c>
    </row>
    <row r="24" spans="1:144" x14ac:dyDescent="0.35">
      <c r="A24" s="192" t="s">
        <v>930</v>
      </c>
      <c r="B24" s="192">
        <v>50</v>
      </c>
      <c r="C24" s="192">
        <v>910</v>
      </c>
      <c r="D24" t="s">
        <v>931</v>
      </c>
      <c r="F24" s="193">
        <v>9.4541000000000004</v>
      </c>
      <c r="G24" s="194">
        <v>108.7</v>
      </c>
      <c r="H24" s="194">
        <v>5.9</v>
      </c>
      <c r="I24" s="194">
        <v>114.7</v>
      </c>
      <c r="J24" s="194">
        <v>5.9</v>
      </c>
      <c r="K24" s="146">
        <v>0.77</v>
      </c>
      <c r="L24" s="146">
        <v>0.22</v>
      </c>
      <c r="M24" s="146"/>
      <c r="N24" s="146"/>
      <c r="O24" s="146">
        <v>0.109</v>
      </c>
      <c r="P24" s="146">
        <v>5.8000000000000003E-2</v>
      </c>
      <c r="Q24" s="146">
        <v>1.52</v>
      </c>
      <c r="R24" s="146">
        <v>0.19</v>
      </c>
      <c r="S24" s="146"/>
      <c r="T24" s="146"/>
      <c r="U24" s="146">
        <v>0.127</v>
      </c>
      <c r="V24" s="146">
        <v>5.6000000000000001E-2</v>
      </c>
      <c r="W24" s="146">
        <v>1.7000000000000001E-2</v>
      </c>
      <c r="X24" s="146">
        <v>1.0999999999999999E-2</v>
      </c>
      <c r="Y24" s="146">
        <v>1.4E-2</v>
      </c>
      <c r="Z24" s="146">
        <v>1.0999999999999999E-2</v>
      </c>
      <c r="AA24" s="146"/>
      <c r="AB24" s="146"/>
      <c r="AC24" s="146"/>
      <c r="AD24" s="146"/>
      <c r="AE24" s="146"/>
      <c r="AG24" s="195">
        <v>2.0853000000000002</v>
      </c>
      <c r="AH24" s="195">
        <v>13.4299</v>
      </c>
      <c r="AI24" s="195">
        <v>0.25729999999999997</v>
      </c>
      <c r="AJ24" s="195">
        <v>11.6873</v>
      </c>
      <c r="AK24" s="195">
        <v>0.41880000000000001</v>
      </c>
      <c r="AL24" s="195">
        <v>2.4228000000000001</v>
      </c>
      <c r="AM24" s="195">
        <v>50.574599999999997</v>
      </c>
      <c r="AN24" s="195">
        <v>7.1848000000000001</v>
      </c>
      <c r="AO24" s="195">
        <v>9.3821999999999992</v>
      </c>
      <c r="AP24" s="195">
        <v>0.34889999999999999</v>
      </c>
      <c r="AQ24" s="195">
        <v>0.21145454545454545</v>
      </c>
      <c r="AR24" s="195">
        <v>0.26050000000000001</v>
      </c>
      <c r="AS24" s="195">
        <v>2.0299999999999999E-2</v>
      </c>
      <c r="AT24" s="195">
        <v>1.7652173913043478E-2</v>
      </c>
      <c r="AU24" s="195">
        <v>98.072699999999998</v>
      </c>
      <c r="AV24" s="195">
        <v>41.578600000000002</v>
      </c>
      <c r="AW24" s="195">
        <v>48.162100000000002</v>
      </c>
      <c r="AX24" s="195">
        <v>11.9016</v>
      </c>
      <c r="AY24" s="195">
        <v>3.7699999999999997E-2</v>
      </c>
      <c r="AZ24" s="195">
        <v>6.7999999999999996E-3</v>
      </c>
      <c r="BA24" s="195">
        <v>0.23130000000000001</v>
      </c>
      <c r="BB24" s="195">
        <v>0.41389999999999999</v>
      </c>
      <c r="BC24" s="195">
        <v>7.9000000000000001E-2</v>
      </c>
      <c r="BD24" s="195">
        <v>0.1787</v>
      </c>
      <c r="BE24" s="195">
        <v>102.58969999999999</v>
      </c>
      <c r="BF24" s="195">
        <v>0.878247272080796</v>
      </c>
      <c r="BG24" s="196">
        <v>4.63</v>
      </c>
      <c r="BH24" s="196">
        <v>0.68</v>
      </c>
      <c r="BI24" s="196">
        <v>0.22</v>
      </c>
      <c r="BJ24" s="196">
        <v>0.44</v>
      </c>
      <c r="BK24" s="196">
        <v>1067</v>
      </c>
      <c r="BL24" s="196">
        <v>34</v>
      </c>
      <c r="BM24" s="196">
        <v>30.1</v>
      </c>
      <c r="BN24" s="196">
        <v>1.8</v>
      </c>
      <c r="BO24" s="196">
        <v>299</v>
      </c>
      <c r="BP24" s="196">
        <v>17</v>
      </c>
      <c r="BQ24" s="196">
        <v>414</v>
      </c>
      <c r="BR24" s="196">
        <v>26</v>
      </c>
      <c r="BS24" s="196">
        <v>37.700000000000003</v>
      </c>
      <c r="BT24" s="196">
        <v>2.9</v>
      </c>
      <c r="BU24" s="196">
        <v>104.8</v>
      </c>
      <c r="BV24" s="196">
        <v>7.9</v>
      </c>
      <c r="BW24" s="196">
        <v>7.99</v>
      </c>
      <c r="BX24" s="196">
        <v>0.75</v>
      </c>
      <c r="BY24" s="196">
        <v>328</v>
      </c>
      <c r="BZ24" s="196">
        <v>21</v>
      </c>
      <c r="CA24" s="196">
        <v>23.5</v>
      </c>
      <c r="CB24" s="196">
        <v>1.6</v>
      </c>
      <c r="CC24" s="196">
        <v>130.69999999999999</v>
      </c>
      <c r="CD24" s="196">
        <v>8.4</v>
      </c>
      <c r="CE24" s="196">
        <v>12.4</v>
      </c>
      <c r="CF24" s="196">
        <v>1.5</v>
      </c>
      <c r="CI24" s="196">
        <v>97.1</v>
      </c>
      <c r="CJ24" s="196">
        <v>7.8</v>
      </c>
      <c r="CK24" s="196">
        <v>10.8</v>
      </c>
      <c r="CL24" s="196">
        <v>0.63</v>
      </c>
      <c r="CM24" s="196">
        <v>27</v>
      </c>
      <c r="CN24" s="196">
        <v>1.4</v>
      </c>
      <c r="CO24" s="196">
        <v>3.98</v>
      </c>
      <c r="CP24" s="196">
        <v>0.38</v>
      </c>
      <c r="CQ24" s="196">
        <v>19.2</v>
      </c>
      <c r="CR24" s="196">
        <v>1.8</v>
      </c>
      <c r="CS24" s="196">
        <v>5.31</v>
      </c>
      <c r="CT24" s="196">
        <v>0.87</v>
      </c>
      <c r="CU24" s="196">
        <v>1.98</v>
      </c>
      <c r="CV24" s="196">
        <v>0.26</v>
      </c>
      <c r="CW24" s="196">
        <v>5.25</v>
      </c>
      <c r="CX24" s="196">
        <v>0.88</v>
      </c>
      <c r="CY24" s="196">
        <v>0.87</v>
      </c>
      <c r="CZ24" s="196">
        <v>0.14000000000000001</v>
      </c>
      <c r="DA24" s="196">
        <v>5</v>
      </c>
      <c r="DB24" s="196">
        <v>1</v>
      </c>
      <c r="DC24" s="196">
        <v>0.98</v>
      </c>
      <c r="DD24" s="196">
        <v>0.19</v>
      </c>
      <c r="DE24" s="196">
        <v>2.52</v>
      </c>
      <c r="DF24" s="196">
        <v>0.41</v>
      </c>
      <c r="DG24" s="196">
        <v>0.27300000000000002</v>
      </c>
      <c r="DH24" s="196">
        <v>6.8000000000000005E-2</v>
      </c>
      <c r="DI24" s="196">
        <v>2.0499999999999998</v>
      </c>
      <c r="DJ24" s="196">
        <v>0.54</v>
      </c>
      <c r="DK24" s="196">
        <v>0.33800000000000002</v>
      </c>
      <c r="DL24" s="196">
        <v>6.8000000000000005E-2</v>
      </c>
      <c r="DM24" s="196">
        <v>4.28</v>
      </c>
      <c r="DN24" s="196">
        <v>0.93</v>
      </c>
      <c r="DO24" s="196">
        <v>0.629</v>
      </c>
      <c r="DP24" s="196">
        <v>9.0999999999999998E-2</v>
      </c>
      <c r="DQ24" s="196">
        <v>1.07</v>
      </c>
      <c r="DR24" s="196">
        <v>0.23</v>
      </c>
      <c r="DS24" s="196">
        <v>0.9</v>
      </c>
      <c r="DT24" s="196">
        <v>0.18</v>
      </c>
      <c r="DU24" s="196">
        <v>0.33</v>
      </c>
      <c r="DV24" s="196">
        <v>0.14000000000000001</v>
      </c>
      <c r="DW24" s="196">
        <v>84</v>
      </c>
      <c r="DX24" s="197">
        <v>-18.690000000000001</v>
      </c>
      <c r="DY24" s="164">
        <v>49.286000000000001</v>
      </c>
      <c r="DZ24" s="164">
        <v>2.0579999999999998</v>
      </c>
      <c r="EA24" s="164">
        <v>11.41</v>
      </c>
      <c r="EB24" s="164">
        <v>1.679</v>
      </c>
      <c r="EC24" s="164">
        <v>9.8260000000000005</v>
      </c>
      <c r="ED24" s="164">
        <v>0.35</v>
      </c>
      <c r="EE24" s="164">
        <v>12.583</v>
      </c>
      <c r="EF24" s="164">
        <v>10.038</v>
      </c>
      <c r="EG24" s="164">
        <v>1.772</v>
      </c>
      <c r="EH24" s="164">
        <v>0.35599999999999998</v>
      </c>
      <c r="EI24" s="164">
        <v>0.219</v>
      </c>
      <c r="EJ24" s="164">
        <v>0</v>
      </c>
      <c r="EK24" s="164">
        <v>11.336</v>
      </c>
      <c r="EL24" s="164">
        <v>11.33</v>
      </c>
      <c r="EM24">
        <f t="shared" si="0"/>
        <v>1303.8011581806261</v>
      </c>
      <c r="EN24">
        <f t="shared" si="1"/>
        <v>1098.4928453792452</v>
      </c>
    </row>
    <row r="25" spans="1:144" x14ac:dyDescent="0.35">
      <c r="A25" s="192" t="s">
        <v>930</v>
      </c>
      <c r="B25" s="192">
        <v>50</v>
      </c>
      <c r="C25" s="192">
        <v>910</v>
      </c>
      <c r="D25" t="s">
        <v>932</v>
      </c>
      <c r="F25" s="193">
        <v>14.728999999999999</v>
      </c>
      <c r="G25" s="194">
        <v>174.2</v>
      </c>
      <c r="H25" s="194">
        <v>7.2</v>
      </c>
      <c r="I25" s="194">
        <v>118.1</v>
      </c>
      <c r="J25" s="194">
        <v>6.8</v>
      </c>
      <c r="K25" s="146">
        <v>0.7</v>
      </c>
      <c r="L25" s="146">
        <v>0.2</v>
      </c>
      <c r="M25" s="146">
        <v>0.21</v>
      </c>
      <c r="N25" s="146">
        <v>0.17</v>
      </c>
      <c r="O25" s="146">
        <v>0.09</v>
      </c>
      <c r="P25" s="146">
        <v>2.9000000000000001E-2</v>
      </c>
      <c r="Q25" s="146">
        <v>1.49</v>
      </c>
      <c r="R25" s="146">
        <v>0.23</v>
      </c>
      <c r="S25" s="146">
        <v>4.8000000000000001E-2</v>
      </c>
      <c r="T25" s="146">
        <v>3.5999999999999997E-2</v>
      </c>
      <c r="U25" s="146">
        <v>0.10299999999999999</v>
      </c>
      <c r="V25" s="146">
        <v>3.5000000000000003E-2</v>
      </c>
      <c r="W25" s="146">
        <v>1.66E-2</v>
      </c>
      <c r="X25" s="146">
        <v>9.4000000000000004E-3</v>
      </c>
      <c r="Y25" s="146">
        <v>8.0999999999999996E-3</v>
      </c>
      <c r="Z25" s="146">
        <v>7.0000000000000001E-3</v>
      </c>
      <c r="AA25" s="146"/>
      <c r="AB25" s="146"/>
      <c r="AC25" s="146"/>
      <c r="AD25" s="146"/>
      <c r="AE25" s="146"/>
      <c r="AG25" s="195">
        <v>2.3854000000000002</v>
      </c>
      <c r="AH25" s="195">
        <v>13.069599999999999</v>
      </c>
      <c r="AI25" s="195">
        <v>0.2445</v>
      </c>
      <c r="AJ25" s="195">
        <v>11.4244</v>
      </c>
      <c r="AK25" s="195">
        <v>0.4204</v>
      </c>
      <c r="AL25" s="195">
        <v>2.6092</v>
      </c>
      <c r="AM25" s="195">
        <v>50.642699999999998</v>
      </c>
      <c r="AN25" s="195">
        <v>6.5968</v>
      </c>
      <c r="AO25" s="195">
        <v>10.0603</v>
      </c>
      <c r="AP25" s="195">
        <v>0.32790000000000002</v>
      </c>
      <c r="AQ25" s="195">
        <v>0.19872727272727275</v>
      </c>
      <c r="AR25" s="195">
        <v>0.24099999999999999</v>
      </c>
      <c r="AS25" s="195">
        <v>1.34E-2</v>
      </c>
      <c r="AT25" s="195">
        <v>1.1652173913043479E-2</v>
      </c>
      <c r="AU25" s="195">
        <v>98.035799999999995</v>
      </c>
      <c r="AV25" s="195">
        <v>40.931600000000003</v>
      </c>
      <c r="AW25" s="195">
        <v>46.0944</v>
      </c>
      <c r="AX25" s="195">
        <v>13.846299999999999</v>
      </c>
      <c r="AY25" s="195">
        <v>3.95E-2</v>
      </c>
      <c r="AZ25" s="195">
        <v>2.0199999999999999E-2</v>
      </c>
      <c r="BA25" s="195">
        <v>0.2732</v>
      </c>
      <c r="BB25" s="195">
        <v>0.40010000000000001</v>
      </c>
      <c r="BC25" s="195">
        <v>8.4000000000000005E-2</v>
      </c>
      <c r="BD25" s="195">
        <v>0.19950000000000001</v>
      </c>
      <c r="BE25" s="195">
        <v>101.8888</v>
      </c>
      <c r="BF25" s="195">
        <v>0.85578449911137122</v>
      </c>
      <c r="BG25" s="196">
        <v>5.8</v>
      </c>
      <c r="BH25" s="196">
        <v>0.73</v>
      </c>
      <c r="BI25" s="196">
        <v>0.96</v>
      </c>
      <c r="BJ25" s="196">
        <v>0.83</v>
      </c>
      <c r="BK25" s="196">
        <v>1202</v>
      </c>
      <c r="BL25" s="196">
        <v>40</v>
      </c>
      <c r="BM25" s="196">
        <v>36.5</v>
      </c>
      <c r="BN25" s="196">
        <v>1.6</v>
      </c>
      <c r="BO25" s="196">
        <v>351</v>
      </c>
      <c r="BP25" s="196">
        <v>13</v>
      </c>
      <c r="BQ25" s="196">
        <v>391</v>
      </c>
      <c r="BR25" s="196">
        <v>17</v>
      </c>
      <c r="BS25" s="196">
        <v>42</v>
      </c>
      <c r="BT25" s="196">
        <v>1.8</v>
      </c>
      <c r="BU25" s="196">
        <v>138.9</v>
      </c>
      <c r="BV25" s="196">
        <v>8.5</v>
      </c>
      <c r="BW25" s="196">
        <v>7.57</v>
      </c>
      <c r="BX25" s="196">
        <v>0.68</v>
      </c>
      <c r="BY25" s="196">
        <v>316</v>
      </c>
      <c r="BZ25" s="196">
        <v>11</v>
      </c>
      <c r="CA25" s="196">
        <v>27.3</v>
      </c>
      <c r="CB25" s="196">
        <v>1.3</v>
      </c>
      <c r="CC25" s="196">
        <v>140.6</v>
      </c>
      <c r="CD25" s="196">
        <v>7.4</v>
      </c>
      <c r="CE25" s="196">
        <v>12.78</v>
      </c>
      <c r="CF25" s="196">
        <v>0.51</v>
      </c>
      <c r="CG25" s="196">
        <v>9.4E-2</v>
      </c>
      <c r="CH25" s="196">
        <v>2.5000000000000001E-2</v>
      </c>
      <c r="CI25" s="196">
        <v>92.2</v>
      </c>
      <c r="CJ25" s="196">
        <v>6.1</v>
      </c>
      <c r="CK25" s="196">
        <v>10.74</v>
      </c>
      <c r="CL25" s="196">
        <v>0.65</v>
      </c>
      <c r="CM25" s="196">
        <v>28.1</v>
      </c>
      <c r="CN25" s="196">
        <v>1.4</v>
      </c>
      <c r="CO25" s="196">
        <v>4.16</v>
      </c>
      <c r="CP25" s="196">
        <v>0.34</v>
      </c>
      <c r="CQ25" s="196">
        <v>20.100000000000001</v>
      </c>
      <c r="CR25" s="196">
        <v>1.4</v>
      </c>
      <c r="CS25" s="196">
        <v>6.17</v>
      </c>
      <c r="CT25" s="196">
        <v>0.8</v>
      </c>
      <c r="CU25" s="196">
        <v>2.2000000000000002</v>
      </c>
      <c r="CV25" s="196">
        <v>0.26</v>
      </c>
      <c r="CW25" s="196">
        <v>6.14</v>
      </c>
      <c r="CX25" s="196">
        <v>0.56999999999999995</v>
      </c>
      <c r="CY25" s="196">
        <v>0.96</v>
      </c>
      <c r="CZ25" s="196">
        <v>0.13</v>
      </c>
      <c r="DA25" s="196">
        <v>6.5</v>
      </c>
      <c r="DB25" s="196">
        <v>0.54</v>
      </c>
      <c r="DC25" s="196">
        <v>1.07</v>
      </c>
      <c r="DD25" s="196">
        <v>0.12</v>
      </c>
      <c r="DE25" s="196">
        <v>2.97</v>
      </c>
      <c r="DF25" s="196">
        <v>0.33</v>
      </c>
      <c r="DG25" s="196">
        <v>0.42899999999999999</v>
      </c>
      <c r="DH25" s="196">
        <v>7.9000000000000001E-2</v>
      </c>
      <c r="DI25" s="196">
        <v>2.29</v>
      </c>
      <c r="DJ25" s="196">
        <v>0.43</v>
      </c>
      <c r="DK25" s="196">
        <v>0.33500000000000002</v>
      </c>
      <c r="DL25" s="196">
        <v>7.6999999999999999E-2</v>
      </c>
      <c r="DM25" s="196">
        <v>3.38</v>
      </c>
      <c r="DN25" s="196">
        <v>0.54</v>
      </c>
      <c r="DO25" s="196">
        <v>0.82</v>
      </c>
      <c r="DP25" s="196">
        <v>0.16</v>
      </c>
      <c r="DQ25" s="196">
        <v>1.07</v>
      </c>
      <c r="DR25" s="196">
        <v>0.28999999999999998</v>
      </c>
      <c r="DS25" s="196">
        <v>0.65</v>
      </c>
      <c r="DT25" s="196">
        <v>0.11</v>
      </c>
      <c r="DU25" s="196">
        <v>0.30099999999999999</v>
      </c>
      <c r="DV25" s="196">
        <v>7.0999999999999994E-2</v>
      </c>
      <c r="DW25" s="196">
        <v>87</v>
      </c>
      <c r="DX25" s="197">
        <v>-12.1</v>
      </c>
      <c r="DY25" s="164">
        <v>50.021000000000001</v>
      </c>
      <c r="DZ25" s="164">
        <v>2.3559999999999999</v>
      </c>
      <c r="EA25" s="164">
        <v>11.798999999999999</v>
      </c>
      <c r="EB25" s="164">
        <v>1.712</v>
      </c>
      <c r="EC25" s="164">
        <v>9.7910000000000004</v>
      </c>
      <c r="ED25" s="164">
        <v>0.34</v>
      </c>
      <c r="EE25" s="164">
        <v>10.384</v>
      </c>
      <c r="EF25" s="164">
        <v>10.391999999999999</v>
      </c>
      <c r="EG25" s="164">
        <v>2.153</v>
      </c>
      <c r="EH25" s="164">
        <v>0.38</v>
      </c>
      <c r="EI25" s="164">
        <v>0.221</v>
      </c>
      <c r="EJ25" s="164">
        <v>0</v>
      </c>
      <c r="EK25" s="164">
        <v>11.332000000000001</v>
      </c>
      <c r="EL25" s="164">
        <v>11.33</v>
      </c>
      <c r="EM25">
        <f t="shared" si="0"/>
        <v>1206.2037586239189</v>
      </c>
      <c r="EN25">
        <f t="shared" si="1"/>
        <v>1076.0069211631749</v>
      </c>
    </row>
    <row r="26" spans="1:144" x14ac:dyDescent="0.35">
      <c r="A26" s="192" t="s">
        <v>930</v>
      </c>
      <c r="B26" s="192">
        <v>50</v>
      </c>
      <c r="C26" s="192">
        <v>910</v>
      </c>
      <c r="D26" t="s">
        <v>933</v>
      </c>
      <c r="F26" s="193">
        <v>13.702</v>
      </c>
      <c r="G26" s="194">
        <v>142.80000000000001</v>
      </c>
      <c r="H26" s="194">
        <v>6.3</v>
      </c>
      <c r="I26" s="194">
        <v>114.1</v>
      </c>
      <c r="J26" s="194">
        <v>6.2</v>
      </c>
      <c r="K26" s="146">
        <v>0.69</v>
      </c>
      <c r="L26" s="146">
        <v>0.17</v>
      </c>
      <c r="M26" s="146">
        <v>0.24</v>
      </c>
      <c r="N26" s="146">
        <v>0.2</v>
      </c>
      <c r="O26" s="146">
        <v>7.9000000000000001E-2</v>
      </c>
      <c r="P26" s="146">
        <v>4.2000000000000003E-2</v>
      </c>
      <c r="Q26" s="146">
        <v>1.3</v>
      </c>
      <c r="R26" s="146">
        <v>0.15</v>
      </c>
      <c r="S26" s="146"/>
      <c r="T26" s="146"/>
      <c r="U26" s="146">
        <v>0.11700000000000001</v>
      </c>
      <c r="V26" s="146">
        <v>3.7999999999999999E-2</v>
      </c>
      <c r="W26" s="146">
        <v>1.4999999999999999E-2</v>
      </c>
      <c r="X26" s="146">
        <v>1.2999999999999999E-2</v>
      </c>
      <c r="Y26" s="146">
        <v>1.77E-2</v>
      </c>
      <c r="Z26" s="146">
        <v>8.9999999999999993E-3</v>
      </c>
      <c r="AA26" s="146">
        <v>6.0601000000000003</v>
      </c>
      <c r="AB26" s="146">
        <v>0.33600000000000002</v>
      </c>
      <c r="AC26" s="146">
        <v>1.7999999999999999E-2</v>
      </c>
      <c r="AD26" s="146">
        <v>0.308</v>
      </c>
      <c r="AE26" s="146">
        <v>3.4000000000000002E-2</v>
      </c>
      <c r="AG26" s="195">
        <v>2.2246999999999999</v>
      </c>
      <c r="AH26" s="195">
        <v>13.4124</v>
      </c>
      <c r="AI26" s="195">
        <v>0.25119999999999998</v>
      </c>
      <c r="AJ26" s="195">
        <v>11.3851</v>
      </c>
      <c r="AK26" s="195">
        <v>0.41399999999999998</v>
      </c>
      <c r="AL26" s="195">
        <v>2.3826999999999998</v>
      </c>
      <c r="AM26" s="195">
        <v>50.338500000000003</v>
      </c>
      <c r="AN26" s="195">
        <v>7.3163</v>
      </c>
      <c r="AO26" s="195">
        <v>10.340400000000001</v>
      </c>
      <c r="AP26" s="195">
        <v>0.33429999999999999</v>
      </c>
      <c r="AQ26" s="195">
        <v>0.2026060606060606</v>
      </c>
      <c r="AR26" s="195">
        <v>0.26629999999999998</v>
      </c>
      <c r="AS26" s="195">
        <v>1.9900000000000001E-2</v>
      </c>
      <c r="AT26" s="195">
        <v>1.730434782608696E-2</v>
      </c>
      <c r="AU26" s="195">
        <v>98.6858</v>
      </c>
      <c r="AV26" s="195">
        <v>41.472000000000001</v>
      </c>
      <c r="AW26" s="195">
        <v>48.689700000000002</v>
      </c>
      <c r="AX26" s="195">
        <v>11.403499999999999</v>
      </c>
      <c r="AY26" s="195">
        <v>4.87E-2</v>
      </c>
      <c r="AZ26" s="195">
        <v>1.89E-2</v>
      </c>
      <c r="BA26" s="195">
        <v>0.23710000000000001</v>
      </c>
      <c r="BB26" s="195">
        <v>0.40439999999999998</v>
      </c>
      <c r="BC26" s="195">
        <v>0.1</v>
      </c>
      <c r="BD26" s="195">
        <v>0.14680000000000001</v>
      </c>
      <c r="BE26" s="195">
        <v>102.52119999999999</v>
      </c>
      <c r="BF26" s="195">
        <v>0.88386834750397303</v>
      </c>
      <c r="BG26" s="196">
        <v>4.63</v>
      </c>
      <c r="BH26" s="196">
        <v>0.68</v>
      </c>
      <c r="BK26" s="196">
        <v>1078</v>
      </c>
      <c r="BL26" s="196">
        <v>47</v>
      </c>
      <c r="BM26" s="196">
        <v>32.799999999999997</v>
      </c>
      <c r="BN26" s="196">
        <v>1.3</v>
      </c>
      <c r="BO26" s="196">
        <v>312</v>
      </c>
      <c r="BP26" s="196">
        <v>13</v>
      </c>
      <c r="BQ26" s="196">
        <v>413</v>
      </c>
      <c r="BR26" s="196">
        <v>20</v>
      </c>
      <c r="BS26" s="196">
        <v>42.5</v>
      </c>
      <c r="BT26" s="196">
        <v>2</v>
      </c>
      <c r="BU26" s="196">
        <v>119.4</v>
      </c>
      <c r="BV26" s="196">
        <v>5.5</v>
      </c>
      <c r="BW26" s="196">
        <v>7.61</v>
      </c>
      <c r="BX26" s="196">
        <v>0.47</v>
      </c>
      <c r="BY26" s="196">
        <v>327</v>
      </c>
      <c r="BZ26" s="196">
        <v>11</v>
      </c>
      <c r="CA26" s="196">
        <v>22.72</v>
      </c>
      <c r="CB26" s="196">
        <v>0.89</v>
      </c>
      <c r="CC26" s="196">
        <v>127.7</v>
      </c>
      <c r="CD26" s="196">
        <v>5.8</v>
      </c>
      <c r="CE26" s="196">
        <v>11.76</v>
      </c>
      <c r="CF26" s="196">
        <v>0.48</v>
      </c>
      <c r="CG26" s="196">
        <v>7.5999999999999998E-2</v>
      </c>
      <c r="CH26" s="196">
        <v>2.7E-2</v>
      </c>
      <c r="CI26" s="196">
        <v>98.1</v>
      </c>
      <c r="CJ26" s="196">
        <v>6.2</v>
      </c>
      <c r="CK26" s="196">
        <v>11.07</v>
      </c>
      <c r="CL26" s="196">
        <v>0.59</v>
      </c>
      <c r="CM26" s="196">
        <v>25.8</v>
      </c>
      <c r="CN26" s="196">
        <v>1.5</v>
      </c>
      <c r="CO26" s="196">
        <v>3.86</v>
      </c>
      <c r="CP26" s="196">
        <v>0.22</v>
      </c>
      <c r="CQ26" s="196">
        <v>16.5</v>
      </c>
      <c r="CR26" s="196">
        <v>1.6</v>
      </c>
      <c r="CS26" s="196">
        <v>5.76</v>
      </c>
      <c r="CT26" s="196">
        <v>0.54</v>
      </c>
      <c r="CU26" s="196">
        <v>1.77</v>
      </c>
      <c r="CV26" s="196">
        <v>0.18</v>
      </c>
      <c r="CW26" s="196">
        <v>5.13</v>
      </c>
      <c r="CX26" s="196">
        <v>0.79</v>
      </c>
      <c r="CY26" s="196">
        <v>0.83</v>
      </c>
      <c r="CZ26" s="196">
        <v>0.11</v>
      </c>
      <c r="DA26" s="196">
        <v>5.01</v>
      </c>
      <c r="DB26" s="196">
        <v>0.62</v>
      </c>
      <c r="DC26" s="196">
        <v>0.86899999999999999</v>
      </c>
      <c r="DD26" s="196">
        <v>8.5000000000000006E-2</v>
      </c>
      <c r="DE26" s="196">
        <v>2.1800000000000002</v>
      </c>
      <c r="DF26" s="196">
        <v>0.37</v>
      </c>
      <c r="DG26" s="196">
        <v>0.28799999999999998</v>
      </c>
      <c r="DH26" s="196">
        <v>6.4000000000000001E-2</v>
      </c>
      <c r="DI26" s="196">
        <v>1.99</v>
      </c>
      <c r="DJ26" s="196">
        <v>0.27</v>
      </c>
      <c r="DK26" s="196">
        <v>0.25800000000000001</v>
      </c>
      <c r="DL26" s="196">
        <v>5.3999999999999999E-2</v>
      </c>
      <c r="DM26" s="196">
        <v>3.73</v>
      </c>
      <c r="DN26" s="196">
        <v>0.57999999999999996</v>
      </c>
      <c r="DO26" s="196">
        <v>0.7</v>
      </c>
      <c r="DP26" s="196">
        <v>0.12</v>
      </c>
      <c r="DQ26" s="196">
        <v>0.77</v>
      </c>
      <c r="DR26" s="196">
        <v>0.21</v>
      </c>
      <c r="DS26" s="196">
        <v>0.79800000000000004</v>
      </c>
      <c r="DT26" s="196">
        <v>9.6000000000000002E-2</v>
      </c>
      <c r="DU26" s="196">
        <v>0.28899999999999998</v>
      </c>
      <c r="DV26" s="196">
        <v>5.0999999999999997E-2</v>
      </c>
      <c r="DW26" s="196">
        <v>90</v>
      </c>
      <c r="DX26" s="197">
        <v>-18.649999999999999</v>
      </c>
      <c r="DY26" s="164">
        <v>48.997999999999998</v>
      </c>
      <c r="DZ26" s="164">
        <v>2.02</v>
      </c>
      <c r="EA26" s="164">
        <v>11.369</v>
      </c>
      <c r="EB26" s="164">
        <v>1.6839999999999999</v>
      </c>
      <c r="EC26" s="164">
        <v>9.82</v>
      </c>
      <c r="ED26" s="164">
        <v>0.33100000000000002</v>
      </c>
      <c r="EE26" s="164">
        <v>13.15</v>
      </c>
      <c r="EF26" s="164">
        <v>9.7560000000000002</v>
      </c>
      <c r="EG26" s="164">
        <v>1.8859999999999999</v>
      </c>
      <c r="EH26" s="164">
        <v>0.35099999999999998</v>
      </c>
      <c r="EI26" s="164">
        <v>0.21299999999999999</v>
      </c>
      <c r="EJ26" s="164">
        <v>0</v>
      </c>
      <c r="EK26" s="164">
        <v>11.335000000000001</v>
      </c>
      <c r="EL26" s="164">
        <v>11.33</v>
      </c>
      <c r="EM26">
        <f t="shared" si="0"/>
        <v>1332.8301283051851</v>
      </c>
      <c r="EN26">
        <f t="shared" si="1"/>
        <v>1123.3292273958575</v>
      </c>
    </row>
    <row r="27" spans="1:144" x14ac:dyDescent="0.35">
      <c r="A27" s="192" t="s">
        <v>930</v>
      </c>
      <c r="B27" s="192">
        <v>50</v>
      </c>
      <c r="C27" s="192">
        <v>910</v>
      </c>
      <c r="D27" t="s">
        <v>934</v>
      </c>
      <c r="F27" s="193">
        <v>11.755000000000001</v>
      </c>
      <c r="G27" s="194">
        <v>118.3</v>
      </c>
      <c r="H27" s="194">
        <v>5.2</v>
      </c>
      <c r="I27" s="194">
        <v>96.8</v>
      </c>
      <c r="J27" s="194">
        <v>6.6</v>
      </c>
      <c r="K27" s="146">
        <v>0.69</v>
      </c>
      <c r="L27" s="146">
        <v>0.25</v>
      </c>
      <c r="M27" s="146">
        <v>0.31</v>
      </c>
      <c r="N27" s="146">
        <v>0.22</v>
      </c>
      <c r="O27" s="146">
        <v>4.5999999999999999E-2</v>
      </c>
      <c r="P27" s="146">
        <v>2.5000000000000001E-2</v>
      </c>
      <c r="Q27" s="146">
        <v>1.7</v>
      </c>
      <c r="R27" s="146">
        <v>0.17</v>
      </c>
      <c r="S27" s="146">
        <v>5.1999999999999998E-2</v>
      </c>
      <c r="T27" s="146">
        <v>3.2000000000000001E-2</v>
      </c>
      <c r="U27" s="146">
        <v>0.104</v>
      </c>
      <c r="V27" s="146">
        <v>3.1E-2</v>
      </c>
      <c r="W27" s="146">
        <v>2.1999999999999999E-2</v>
      </c>
      <c r="X27" s="146">
        <v>1.0999999999999999E-2</v>
      </c>
      <c r="Y27" s="146">
        <v>1.0800000000000001E-2</v>
      </c>
      <c r="Z27" s="146">
        <v>6.4999999999999997E-3</v>
      </c>
      <c r="AA27" s="146"/>
      <c r="AB27" s="146"/>
      <c r="AC27" s="146"/>
      <c r="AD27" s="146"/>
      <c r="AE27" s="146"/>
      <c r="AG27" s="195">
        <v>2.0857999999999999</v>
      </c>
      <c r="AH27" s="195">
        <v>13.4694</v>
      </c>
      <c r="AI27" s="195">
        <v>0.32819999999999999</v>
      </c>
      <c r="AJ27" s="195">
        <v>11.6318</v>
      </c>
      <c r="AK27" s="195">
        <v>0.49719999999999998</v>
      </c>
      <c r="AL27" s="195">
        <v>2.4125000000000001</v>
      </c>
      <c r="AM27" s="195">
        <v>51.165900000000001</v>
      </c>
      <c r="AN27" s="195">
        <v>7.5705</v>
      </c>
      <c r="AO27" s="195">
        <v>8.2596000000000007</v>
      </c>
      <c r="AP27" s="195">
        <v>0.31680000000000003</v>
      </c>
      <c r="AQ27" s="195">
        <v>0.19200000000000003</v>
      </c>
      <c r="AR27" s="195">
        <v>1.9900000000000001E-2</v>
      </c>
      <c r="AS27" s="195">
        <v>1.2699999999999999E-2</v>
      </c>
      <c r="AT27" s="195">
        <v>1.1043478260869566E-2</v>
      </c>
      <c r="AU27" s="195">
        <v>97.770300000000006</v>
      </c>
      <c r="AV27" s="195">
        <v>41.466999999999999</v>
      </c>
      <c r="AW27" s="195">
        <v>48.093699999999998</v>
      </c>
      <c r="AX27" s="195">
        <v>11.4314</v>
      </c>
      <c r="AY27" s="195">
        <v>4.3499999999999997E-2</v>
      </c>
      <c r="AZ27" s="195">
        <v>5.0000000000000001E-3</v>
      </c>
      <c r="BA27" s="195">
        <v>0.2359</v>
      </c>
      <c r="BB27" s="195">
        <v>0.41589999999999999</v>
      </c>
      <c r="BC27" s="195">
        <v>8.9599999999999999E-2</v>
      </c>
      <c r="BD27" s="195">
        <v>0.17710000000000001</v>
      </c>
      <c r="BE27" s="195">
        <v>101.95910000000001</v>
      </c>
      <c r="BF27" s="195">
        <v>0.88234470633795425</v>
      </c>
      <c r="BG27" s="196">
        <v>3.21</v>
      </c>
      <c r="BH27" s="196">
        <v>0.41</v>
      </c>
      <c r="BI27" s="196">
        <v>0.43</v>
      </c>
      <c r="BJ27" s="196">
        <v>0.47</v>
      </c>
      <c r="BK27" s="196">
        <v>1415</v>
      </c>
      <c r="BL27" s="196">
        <v>58</v>
      </c>
      <c r="BM27" s="196">
        <v>27.4</v>
      </c>
      <c r="BN27" s="196">
        <v>1.6</v>
      </c>
      <c r="BO27" s="196">
        <v>273</v>
      </c>
      <c r="BP27" s="196">
        <v>16</v>
      </c>
      <c r="BQ27" s="196">
        <v>437</v>
      </c>
      <c r="BR27" s="196">
        <v>39</v>
      </c>
      <c r="BS27" s="196">
        <v>35.1</v>
      </c>
      <c r="BT27" s="196">
        <v>2.1</v>
      </c>
      <c r="BU27" s="196">
        <v>114.2</v>
      </c>
      <c r="BV27" s="196">
        <v>8.1999999999999993</v>
      </c>
      <c r="BW27" s="196">
        <v>9.11</v>
      </c>
      <c r="BX27" s="196">
        <v>0.84</v>
      </c>
      <c r="BY27" s="196">
        <v>324</v>
      </c>
      <c r="BZ27" s="196">
        <v>20</v>
      </c>
      <c r="CA27" s="196">
        <v>24.4</v>
      </c>
      <c r="CB27" s="196">
        <v>1.7</v>
      </c>
      <c r="CC27" s="196">
        <v>162</v>
      </c>
      <c r="CD27" s="196">
        <v>12</v>
      </c>
      <c r="CE27" s="196">
        <v>15.4</v>
      </c>
      <c r="CF27" s="196">
        <v>1.6</v>
      </c>
      <c r="CG27" s="196">
        <v>9.0999999999999998E-2</v>
      </c>
      <c r="CH27" s="196">
        <v>2.7E-2</v>
      </c>
      <c r="CI27" s="196">
        <v>122.4</v>
      </c>
      <c r="CJ27" s="196">
        <v>9.8000000000000007</v>
      </c>
      <c r="CK27" s="196">
        <v>13.7</v>
      </c>
      <c r="CL27" s="196">
        <v>1</v>
      </c>
      <c r="CM27" s="196">
        <v>32.1</v>
      </c>
      <c r="CN27" s="196">
        <v>1.9</v>
      </c>
      <c r="CO27" s="196">
        <v>4.6100000000000003</v>
      </c>
      <c r="CP27" s="196">
        <v>0.47</v>
      </c>
      <c r="CQ27" s="196">
        <v>20.2</v>
      </c>
      <c r="CR27" s="196">
        <v>2.1</v>
      </c>
      <c r="CS27" s="196">
        <v>5.1100000000000003</v>
      </c>
      <c r="CT27" s="196">
        <v>0.83</v>
      </c>
      <c r="CU27" s="196">
        <v>1.78</v>
      </c>
      <c r="CV27" s="196">
        <v>0.34</v>
      </c>
      <c r="CW27" s="196">
        <v>5.55</v>
      </c>
      <c r="CX27" s="196">
        <v>0.99</v>
      </c>
      <c r="CY27" s="196">
        <v>0.68799999999999994</v>
      </c>
      <c r="CZ27" s="196">
        <v>8.6999999999999994E-2</v>
      </c>
      <c r="DA27" s="196">
        <v>4.59</v>
      </c>
      <c r="DB27" s="196">
        <v>0.51</v>
      </c>
      <c r="DC27" s="196">
        <v>1.012</v>
      </c>
      <c r="DD27" s="196">
        <v>8.8999999999999996E-2</v>
      </c>
      <c r="DE27" s="196">
        <v>2.65</v>
      </c>
      <c r="DF27" s="196">
        <v>0.44</v>
      </c>
      <c r="DG27" s="196">
        <v>0.32</v>
      </c>
      <c r="DH27" s="196">
        <v>6.0999999999999999E-2</v>
      </c>
      <c r="DI27" s="196">
        <v>2.34</v>
      </c>
      <c r="DJ27" s="196">
        <v>0.41</v>
      </c>
      <c r="DK27" s="196">
        <v>0.27300000000000002</v>
      </c>
      <c r="DL27" s="196">
        <v>5.8000000000000003E-2</v>
      </c>
      <c r="DM27" s="196">
        <v>4</v>
      </c>
      <c r="DN27" s="196">
        <v>1</v>
      </c>
      <c r="DO27" s="196">
        <v>0.84</v>
      </c>
      <c r="DP27" s="196">
        <v>0.18</v>
      </c>
      <c r="DQ27" s="196">
        <v>1.1000000000000001</v>
      </c>
      <c r="DR27" s="196">
        <v>0.28999999999999998</v>
      </c>
      <c r="DS27" s="196">
        <v>1.29</v>
      </c>
      <c r="DT27" s="196">
        <v>0.19</v>
      </c>
      <c r="DU27" s="196">
        <v>0.33900000000000002</v>
      </c>
      <c r="DV27" s="196">
        <v>8.5000000000000006E-2</v>
      </c>
      <c r="DW27" s="196">
        <v>93</v>
      </c>
      <c r="DX27" s="197">
        <v>-21.47</v>
      </c>
      <c r="DY27" s="164">
        <v>49.377000000000002</v>
      </c>
      <c r="DZ27" s="164">
        <v>1.994</v>
      </c>
      <c r="EA27" s="164">
        <v>11.131</v>
      </c>
      <c r="EB27" s="164">
        <v>1.6739999999999999</v>
      </c>
      <c r="EC27" s="164">
        <v>9.8290000000000006</v>
      </c>
      <c r="ED27" s="164">
        <v>0.32100000000000001</v>
      </c>
      <c r="EE27" s="164">
        <v>13.122</v>
      </c>
      <c r="EF27" s="164">
        <v>9.7319999999999993</v>
      </c>
      <c r="EG27" s="164">
        <v>1.724</v>
      </c>
      <c r="EH27" s="164">
        <v>0.41099999999999998</v>
      </c>
      <c r="EI27" s="164">
        <v>0.27100000000000002</v>
      </c>
      <c r="EJ27" s="164">
        <v>0</v>
      </c>
      <c r="EK27" s="164">
        <v>11.335000000000001</v>
      </c>
      <c r="EL27" s="164">
        <v>11.33</v>
      </c>
      <c r="EM27">
        <f t="shared" si="0"/>
        <v>99.599397496331903</v>
      </c>
      <c r="EN27">
        <f t="shared" si="1"/>
        <v>81.995058447626477</v>
      </c>
    </row>
    <row r="28" spans="1:144" x14ac:dyDescent="0.35">
      <c r="A28" s="192" t="s">
        <v>930</v>
      </c>
      <c r="B28" s="192">
        <v>50</v>
      </c>
      <c r="C28" s="192">
        <v>910</v>
      </c>
      <c r="D28" t="s">
        <v>935</v>
      </c>
      <c r="F28" s="193">
        <v>5.8292000000000002</v>
      </c>
      <c r="G28" s="194">
        <v>114</v>
      </c>
      <c r="H28" s="194">
        <v>17</v>
      </c>
      <c r="I28" s="194">
        <v>111</v>
      </c>
      <c r="J28" s="194">
        <v>12</v>
      </c>
      <c r="K28" s="146">
        <v>0.95</v>
      </c>
      <c r="L28" s="146">
        <v>0.42</v>
      </c>
      <c r="M28" s="146"/>
      <c r="N28" s="146"/>
      <c r="O28" s="146">
        <v>9.7000000000000003E-2</v>
      </c>
      <c r="P28" s="146">
        <v>6.0999999999999999E-2</v>
      </c>
      <c r="Q28" s="146">
        <v>1.48</v>
      </c>
      <c r="R28" s="146">
        <v>0.28999999999999998</v>
      </c>
      <c r="S28" s="146"/>
      <c r="T28" s="146"/>
      <c r="U28" s="146">
        <v>7.2999999999999995E-2</v>
      </c>
      <c r="V28" s="146">
        <v>4.5999999999999999E-2</v>
      </c>
      <c r="W28" s="146">
        <v>0.02</v>
      </c>
      <c r="X28" s="146">
        <v>1.2999999999999999E-2</v>
      </c>
      <c r="Y28" s="146">
        <v>2.7E-2</v>
      </c>
      <c r="Z28" s="146">
        <v>2.3E-2</v>
      </c>
      <c r="AA28" s="146"/>
      <c r="AB28" s="146"/>
      <c r="AC28" s="146"/>
      <c r="AD28" s="146"/>
      <c r="AE28" s="146"/>
      <c r="AG28" s="195">
        <v>2.1353</v>
      </c>
      <c r="AH28" s="195">
        <v>13.4198</v>
      </c>
      <c r="AI28" s="195">
        <v>0.24079999999999999</v>
      </c>
      <c r="AJ28" s="195">
        <v>11.4697</v>
      </c>
      <c r="AK28" s="195">
        <v>0.49270000000000003</v>
      </c>
      <c r="AL28" s="195">
        <v>2.4182000000000001</v>
      </c>
      <c r="AM28" s="195">
        <v>50.703400000000002</v>
      </c>
      <c r="AN28" s="195">
        <v>7.5179999999999998</v>
      </c>
      <c r="AO28" s="195">
        <v>8.9335000000000004</v>
      </c>
      <c r="AP28" s="195">
        <v>0.32819999999999999</v>
      </c>
      <c r="AQ28" s="195">
        <v>0.19890909090909092</v>
      </c>
      <c r="AR28" s="195">
        <v>0.2838</v>
      </c>
      <c r="AS28" s="195">
        <v>2.3E-2</v>
      </c>
      <c r="AT28" s="195">
        <v>0.02</v>
      </c>
      <c r="AU28" s="195">
        <v>97.9666</v>
      </c>
      <c r="AV28" s="195">
        <v>41.069200000000002</v>
      </c>
      <c r="AW28" s="195">
        <v>46.423000000000002</v>
      </c>
      <c r="AX28" s="195">
        <v>13.6097</v>
      </c>
      <c r="AY28" s="195">
        <v>4.4299999999999999E-2</v>
      </c>
      <c r="AZ28" s="195">
        <v>1.11E-2</v>
      </c>
      <c r="BA28" s="195">
        <v>0.23269999999999999</v>
      </c>
      <c r="BB28" s="195">
        <v>0.39040000000000002</v>
      </c>
      <c r="BC28" s="195">
        <v>7.9500000000000001E-2</v>
      </c>
      <c r="BD28" s="195">
        <v>0.18360000000000001</v>
      </c>
      <c r="BE28" s="195">
        <v>102.04349999999999</v>
      </c>
      <c r="BF28" s="195">
        <v>0.85876240065541687</v>
      </c>
      <c r="BG28" s="196">
        <v>4.38</v>
      </c>
      <c r="BH28" s="196">
        <v>0.91</v>
      </c>
      <c r="BI28" s="196">
        <v>1.4</v>
      </c>
      <c r="BJ28" s="196">
        <v>1.5</v>
      </c>
      <c r="BK28" s="196">
        <v>1330</v>
      </c>
      <c r="BL28" s="196">
        <v>130</v>
      </c>
      <c r="BM28" s="196">
        <v>28</v>
      </c>
      <c r="BN28" s="196">
        <v>3</v>
      </c>
      <c r="BO28" s="196">
        <v>267</v>
      </c>
      <c r="BP28" s="196">
        <v>40</v>
      </c>
      <c r="BQ28" s="196">
        <v>413</v>
      </c>
      <c r="BR28" s="196">
        <v>78</v>
      </c>
      <c r="BS28" s="196">
        <v>37.1</v>
      </c>
      <c r="BT28" s="196">
        <v>4</v>
      </c>
      <c r="BU28" s="196">
        <v>147</v>
      </c>
      <c r="BV28" s="196">
        <v>25</v>
      </c>
      <c r="BW28" s="196">
        <v>8.5</v>
      </c>
      <c r="BX28" s="196">
        <v>1.1000000000000001</v>
      </c>
      <c r="BY28" s="196">
        <v>357</v>
      </c>
      <c r="BZ28" s="196">
        <v>46</v>
      </c>
      <c r="CA28" s="196">
        <v>23.6</v>
      </c>
      <c r="CB28" s="196">
        <v>3.8</v>
      </c>
      <c r="CC28" s="196">
        <v>148</v>
      </c>
      <c r="CD28" s="196">
        <v>21</v>
      </c>
      <c r="CE28" s="196">
        <v>14.6</v>
      </c>
      <c r="CF28" s="196">
        <v>2.2000000000000002</v>
      </c>
      <c r="CG28" s="196">
        <v>8.5000000000000006E-2</v>
      </c>
      <c r="CH28" s="196">
        <v>4.8000000000000001E-2</v>
      </c>
      <c r="CI28" s="196">
        <v>112</v>
      </c>
      <c r="CJ28" s="196">
        <v>15</v>
      </c>
      <c r="CK28" s="196">
        <v>12.19</v>
      </c>
      <c r="CL28" s="196">
        <v>0.87</v>
      </c>
      <c r="CM28" s="196">
        <v>31.2</v>
      </c>
      <c r="CN28" s="196">
        <v>2.5</v>
      </c>
      <c r="CO28" s="196">
        <v>4.8099999999999996</v>
      </c>
      <c r="CP28" s="196">
        <v>0.84</v>
      </c>
      <c r="CQ28" s="196">
        <v>20.3</v>
      </c>
      <c r="CR28" s="196">
        <v>2.7</v>
      </c>
      <c r="CS28" s="196">
        <v>5.0999999999999996</v>
      </c>
      <c r="CT28" s="196">
        <v>1.3</v>
      </c>
      <c r="CU28" s="196">
        <v>1.73</v>
      </c>
      <c r="CV28" s="196">
        <v>0.3</v>
      </c>
      <c r="CW28" s="196">
        <v>6.1</v>
      </c>
      <c r="CX28" s="196">
        <v>1.4</v>
      </c>
      <c r="CY28" s="196">
        <v>0.82</v>
      </c>
      <c r="CZ28" s="196">
        <v>0.14000000000000001</v>
      </c>
      <c r="DA28" s="196">
        <v>5.5</v>
      </c>
      <c r="DB28" s="196">
        <v>1.3</v>
      </c>
      <c r="DC28" s="196">
        <v>0.94</v>
      </c>
      <c r="DD28" s="196">
        <v>0.2</v>
      </c>
      <c r="DE28" s="196">
        <v>2.21</v>
      </c>
      <c r="DF28" s="196">
        <v>0.53</v>
      </c>
      <c r="DG28" s="196">
        <v>0.28199999999999997</v>
      </c>
      <c r="DH28" s="196">
        <v>8.7999999999999995E-2</v>
      </c>
      <c r="DI28" s="196">
        <v>1.89</v>
      </c>
      <c r="DJ28" s="196">
        <v>0.54</v>
      </c>
      <c r="DK28" s="196">
        <v>0.23599999999999999</v>
      </c>
      <c r="DL28" s="196">
        <v>9.7000000000000003E-2</v>
      </c>
      <c r="DM28" s="196">
        <v>3.72</v>
      </c>
      <c r="DN28" s="196">
        <v>0.94</v>
      </c>
      <c r="DO28" s="196">
        <v>0.86</v>
      </c>
      <c r="DP28" s="196">
        <v>0.26</v>
      </c>
      <c r="DQ28" s="196">
        <v>1.33</v>
      </c>
      <c r="DR28" s="196">
        <v>0.4</v>
      </c>
      <c r="DS28" s="196">
        <v>1.05</v>
      </c>
      <c r="DT28" s="196">
        <v>0.23</v>
      </c>
      <c r="DU28" s="196">
        <v>0.34</v>
      </c>
      <c r="DV28" s="196">
        <v>0.11</v>
      </c>
      <c r="DW28" s="196">
        <v>96</v>
      </c>
      <c r="DX28" s="197">
        <v>-12.49</v>
      </c>
      <c r="DY28" s="164">
        <v>49.863999999999997</v>
      </c>
      <c r="DZ28" s="164">
        <v>2.1669999999999998</v>
      </c>
      <c r="EA28" s="164">
        <v>12.028</v>
      </c>
      <c r="EB28" s="164">
        <v>1.681</v>
      </c>
      <c r="EC28" s="164">
        <v>9.8219999999999992</v>
      </c>
      <c r="ED28" s="164">
        <v>0.34200000000000003</v>
      </c>
      <c r="EE28" s="164">
        <v>10.718999999999999</v>
      </c>
      <c r="EF28" s="164">
        <v>10.358000000000001</v>
      </c>
      <c r="EG28" s="164">
        <v>1.9139999999999999</v>
      </c>
      <c r="EH28" s="164">
        <v>0.442</v>
      </c>
      <c r="EI28" s="164">
        <v>0.216</v>
      </c>
      <c r="EJ28" s="164">
        <v>0</v>
      </c>
      <c r="EK28" s="164">
        <v>11.335000000000001</v>
      </c>
      <c r="EL28" s="164">
        <v>11.33</v>
      </c>
      <c r="EM28">
        <f t="shared" si="0"/>
        <v>1420.4175381637685</v>
      </c>
      <c r="EN28">
        <f t="shared" si="1"/>
        <v>1262.7056077551504</v>
      </c>
    </row>
    <row r="29" spans="1:144" x14ac:dyDescent="0.35">
      <c r="A29" s="192" t="s">
        <v>930</v>
      </c>
      <c r="B29" s="192">
        <v>50</v>
      </c>
      <c r="C29" s="192">
        <v>910</v>
      </c>
      <c r="D29" t="s">
        <v>936</v>
      </c>
      <c r="F29" s="193">
        <v>16.363</v>
      </c>
      <c r="G29" s="194">
        <v>151.4</v>
      </c>
      <c r="H29" s="194">
        <v>5.2</v>
      </c>
      <c r="I29" s="194">
        <v>115.2</v>
      </c>
      <c r="J29" s="194">
        <v>7.2</v>
      </c>
      <c r="K29" s="146">
        <v>1.07</v>
      </c>
      <c r="L29" s="146">
        <v>0.23</v>
      </c>
      <c r="M29" s="146"/>
      <c r="N29" s="146"/>
      <c r="O29" s="146">
        <v>7.8E-2</v>
      </c>
      <c r="P29" s="146">
        <v>3.5000000000000003E-2</v>
      </c>
      <c r="Q29" s="146">
        <v>1.74</v>
      </c>
      <c r="R29" s="146">
        <v>0.18</v>
      </c>
      <c r="S29" s="146">
        <v>0.10299999999999999</v>
      </c>
      <c r="T29" s="146">
        <v>4.4999999999999998E-2</v>
      </c>
      <c r="U29" s="146">
        <v>0.52</v>
      </c>
      <c r="V29" s="146">
        <v>0.1</v>
      </c>
      <c r="W29" s="146">
        <v>2.01E-2</v>
      </c>
      <c r="X29" s="146">
        <v>9.9000000000000008E-3</v>
      </c>
      <c r="Y29" s="146"/>
      <c r="Z29" s="146"/>
      <c r="AA29" s="146">
        <v>1.3129</v>
      </c>
      <c r="AB29" s="146">
        <v>0.47099999999999997</v>
      </c>
      <c r="AC29" s="146">
        <v>4.5999999999999999E-2</v>
      </c>
      <c r="AD29" s="146">
        <v>0.24399999999999999</v>
      </c>
      <c r="AE29" s="146">
        <v>6.3E-2</v>
      </c>
      <c r="AG29" s="195">
        <v>2.2275</v>
      </c>
      <c r="AH29" s="195">
        <v>13.1242</v>
      </c>
      <c r="AI29" s="195">
        <v>0.21360000000000001</v>
      </c>
      <c r="AJ29" s="195">
        <v>11.1517</v>
      </c>
      <c r="AK29" s="195">
        <v>0.55020000000000002</v>
      </c>
      <c r="AL29" s="195">
        <v>2.8111999999999999</v>
      </c>
      <c r="AM29" s="195">
        <v>49.101300000000002</v>
      </c>
      <c r="AN29" s="195">
        <v>7.4340999999999999</v>
      </c>
      <c r="AO29" s="195">
        <v>10.430999999999999</v>
      </c>
      <c r="AP29" s="195">
        <v>0.35199999999999998</v>
      </c>
      <c r="AQ29" s="195">
        <v>0.21333333333333332</v>
      </c>
      <c r="AR29" s="195">
        <v>0.28050000000000003</v>
      </c>
      <c r="AS29" s="195">
        <v>2.1499999999999998E-2</v>
      </c>
      <c r="AT29" s="195">
        <v>1.8695652173913044E-2</v>
      </c>
      <c r="AU29" s="195">
        <v>97.698700000000002</v>
      </c>
      <c r="AV29" s="195">
        <v>41.783000000000001</v>
      </c>
      <c r="AW29" s="195">
        <v>48.300699999999999</v>
      </c>
      <c r="AX29" s="195">
        <v>11.492800000000001</v>
      </c>
      <c r="AY29" s="195">
        <v>4.3299999999999998E-2</v>
      </c>
      <c r="AZ29" s="195">
        <v>1.2800000000000001E-2</v>
      </c>
      <c r="BA29" s="195">
        <v>0.24909999999999999</v>
      </c>
      <c r="BB29" s="195">
        <v>0.42370000000000002</v>
      </c>
      <c r="BC29" s="195">
        <v>9.2600000000000002E-2</v>
      </c>
      <c r="BD29" s="195">
        <v>0.1663</v>
      </c>
      <c r="BE29" s="195">
        <v>102.5643</v>
      </c>
      <c r="BF29" s="195">
        <v>0.88223441936920777</v>
      </c>
      <c r="BG29" s="196">
        <v>4.55</v>
      </c>
      <c r="BH29" s="196">
        <v>0.59</v>
      </c>
      <c r="BI29" s="196">
        <v>0.45</v>
      </c>
      <c r="BJ29" s="196">
        <v>0.42</v>
      </c>
      <c r="BK29" s="196">
        <v>1326</v>
      </c>
      <c r="BL29" s="196">
        <v>43</v>
      </c>
      <c r="BM29" s="196">
        <v>33.1</v>
      </c>
      <c r="BN29" s="196">
        <v>1.2</v>
      </c>
      <c r="BO29" s="196">
        <v>321</v>
      </c>
      <c r="BP29" s="196">
        <v>13</v>
      </c>
      <c r="BQ29" s="196">
        <v>424</v>
      </c>
      <c r="BR29" s="196">
        <v>23</v>
      </c>
      <c r="BS29" s="196">
        <v>44.7</v>
      </c>
      <c r="BT29" s="196">
        <v>2.5</v>
      </c>
      <c r="BU29" s="196">
        <v>142.9</v>
      </c>
      <c r="BV29" s="196">
        <v>8.3000000000000007</v>
      </c>
      <c r="BW29" s="196">
        <v>11.31</v>
      </c>
      <c r="BX29" s="196">
        <v>0.52</v>
      </c>
      <c r="BY29" s="196">
        <v>391</v>
      </c>
      <c r="BZ29" s="196">
        <v>18</v>
      </c>
      <c r="CA29" s="196">
        <v>23.9</v>
      </c>
      <c r="CB29" s="196">
        <v>1.3</v>
      </c>
      <c r="CC29" s="196">
        <v>159.30000000000001</v>
      </c>
      <c r="CD29" s="196">
        <v>8.1</v>
      </c>
      <c r="CE29" s="196">
        <v>19</v>
      </c>
      <c r="CF29" s="196">
        <v>1.4</v>
      </c>
      <c r="CG29" s="196">
        <v>0.129</v>
      </c>
      <c r="CH29" s="196">
        <v>2.5999999999999999E-2</v>
      </c>
      <c r="CI29" s="196">
        <v>142</v>
      </c>
      <c r="CJ29" s="196">
        <v>9.1</v>
      </c>
      <c r="CK29" s="196">
        <v>16.440000000000001</v>
      </c>
      <c r="CL29" s="196">
        <v>0.86</v>
      </c>
      <c r="CM29" s="196">
        <v>38.1</v>
      </c>
      <c r="CN29" s="196">
        <v>1.7</v>
      </c>
      <c r="CO29" s="196">
        <v>5.43</v>
      </c>
      <c r="CP29" s="196">
        <v>0.4</v>
      </c>
      <c r="CQ29" s="196">
        <v>23</v>
      </c>
      <c r="CR29" s="196">
        <v>1.2</v>
      </c>
      <c r="CS29" s="196">
        <v>5.05</v>
      </c>
      <c r="CT29" s="196">
        <v>0.54</v>
      </c>
      <c r="CU29" s="196">
        <v>1.96</v>
      </c>
      <c r="CV29" s="196">
        <v>0.21</v>
      </c>
      <c r="CW29" s="196">
        <v>5.52</v>
      </c>
      <c r="CX29" s="196">
        <v>0.86</v>
      </c>
      <c r="CY29" s="196">
        <v>0.74</v>
      </c>
      <c r="CZ29" s="196">
        <v>0.11</v>
      </c>
      <c r="DA29" s="196">
        <v>5.28</v>
      </c>
      <c r="DB29" s="196">
        <v>0.61</v>
      </c>
      <c r="DC29" s="196">
        <v>0.91</v>
      </c>
      <c r="DD29" s="196">
        <v>0.14000000000000001</v>
      </c>
      <c r="DE29" s="196">
        <v>2.4500000000000002</v>
      </c>
      <c r="DF29" s="196">
        <v>0.36</v>
      </c>
      <c r="DG29" s="196">
        <v>0.28899999999999998</v>
      </c>
      <c r="DH29" s="196">
        <v>0.06</v>
      </c>
      <c r="DI29" s="196">
        <v>2.06</v>
      </c>
      <c r="DJ29" s="196">
        <v>0.3</v>
      </c>
      <c r="DK29" s="196">
        <v>0.252</v>
      </c>
      <c r="DL29" s="196">
        <v>0.06</v>
      </c>
      <c r="DM29" s="196">
        <v>3.71</v>
      </c>
      <c r="DN29" s="196">
        <v>0.66</v>
      </c>
      <c r="DO29" s="196">
        <v>1.08</v>
      </c>
      <c r="DP29" s="196">
        <v>0.16</v>
      </c>
      <c r="DQ29" s="196">
        <v>1.47</v>
      </c>
      <c r="DR29" s="196">
        <v>0.32</v>
      </c>
      <c r="DS29" s="196">
        <v>1.23</v>
      </c>
      <c r="DT29" s="196">
        <v>0.2</v>
      </c>
      <c r="DU29" s="196">
        <v>0.41799999999999998</v>
      </c>
      <c r="DV29" s="196">
        <v>8.5999999999999993E-2</v>
      </c>
      <c r="DW29" s="196">
        <v>99</v>
      </c>
      <c r="DX29" s="197">
        <v>-16.34</v>
      </c>
      <c r="DY29" s="164">
        <v>48.573</v>
      </c>
      <c r="DZ29" s="164">
        <v>2.4569999999999999</v>
      </c>
      <c r="EA29" s="164">
        <v>11.471</v>
      </c>
      <c r="EB29" s="164">
        <v>1.7010000000000001</v>
      </c>
      <c r="EC29" s="164">
        <v>9.8049999999999997</v>
      </c>
      <c r="ED29" s="164">
        <v>0.35099999999999998</v>
      </c>
      <c r="EE29" s="164">
        <v>12.747999999999999</v>
      </c>
      <c r="EF29" s="164">
        <v>9.8420000000000005</v>
      </c>
      <c r="EG29" s="164">
        <v>1.9470000000000001</v>
      </c>
      <c r="EH29" s="164">
        <v>0.48099999999999998</v>
      </c>
      <c r="EI29" s="164">
        <v>0.187</v>
      </c>
      <c r="EJ29" s="164">
        <v>0</v>
      </c>
      <c r="EK29" s="164">
        <v>11.336</v>
      </c>
      <c r="EL29" s="164">
        <v>11.33</v>
      </c>
      <c r="EM29">
        <f t="shared" si="0"/>
        <v>1403.9010551618644</v>
      </c>
      <c r="EN29">
        <f t="shared" si="1"/>
        <v>1206.7225848047658</v>
      </c>
    </row>
    <row r="30" spans="1:144" x14ac:dyDescent="0.35">
      <c r="A30" s="192" t="s">
        <v>930</v>
      </c>
      <c r="B30" s="192">
        <v>50</v>
      </c>
      <c r="C30" s="192">
        <v>910</v>
      </c>
      <c r="D30" t="s">
        <v>937</v>
      </c>
      <c r="F30" s="193">
        <v>10.352</v>
      </c>
      <c r="G30" s="194">
        <v>130.4</v>
      </c>
      <c r="H30" s="194">
        <v>9.4</v>
      </c>
      <c r="I30" s="194">
        <v>131</v>
      </c>
      <c r="J30" s="194">
        <v>10</v>
      </c>
      <c r="K30" s="146">
        <v>0.56999999999999995</v>
      </c>
      <c r="L30" s="146">
        <v>0.24</v>
      </c>
      <c r="M30" s="146"/>
      <c r="N30" s="146"/>
      <c r="O30" s="146">
        <v>0.107</v>
      </c>
      <c r="P30" s="146">
        <v>3.1E-2</v>
      </c>
      <c r="Q30" s="146">
        <v>1.64</v>
      </c>
      <c r="R30" s="146">
        <v>0.21</v>
      </c>
      <c r="S30" s="146"/>
      <c r="T30" s="146"/>
      <c r="U30" s="146">
        <v>0.126</v>
      </c>
      <c r="V30" s="146">
        <v>4.3999999999999997E-2</v>
      </c>
      <c r="W30" s="146"/>
      <c r="X30" s="146"/>
      <c r="Y30" s="146"/>
      <c r="Z30" s="146"/>
      <c r="AA30" s="146"/>
      <c r="AB30" s="146"/>
      <c r="AC30" s="146"/>
      <c r="AD30" s="146"/>
      <c r="AE30" s="146"/>
      <c r="AG30" s="195">
        <v>2.2591999999999999</v>
      </c>
      <c r="AH30" s="195">
        <v>13.238200000000001</v>
      </c>
      <c r="AI30" s="195">
        <v>0.23930000000000001</v>
      </c>
      <c r="AJ30" s="195">
        <v>11.055899999999999</v>
      </c>
      <c r="AK30" s="195">
        <v>0.50560000000000005</v>
      </c>
      <c r="AL30" s="195">
        <v>2.5139999999999998</v>
      </c>
      <c r="AM30" s="195">
        <v>48.998699999999999</v>
      </c>
      <c r="AN30" s="195">
        <v>8.6229999999999993</v>
      </c>
      <c r="AO30" s="195">
        <v>11.2279</v>
      </c>
      <c r="AP30" s="195">
        <v>0.3382</v>
      </c>
      <c r="AQ30" s="195">
        <v>0.20496969696969697</v>
      </c>
      <c r="AR30" s="195">
        <v>0.27639999999999998</v>
      </c>
      <c r="AS30" s="195">
        <v>1.2E-2</v>
      </c>
      <c r="AT30" s="195">
        <v>1.0434782608695653E-2</v>
      </c>
      <c r="AU30" s="195">
        <v>99.288399999999996</v>
      </c>
      <c r="AV30" s="195">
        <v>40.197699999999998</v>
      </c>
      <c r="AW30" s="195">
        <v>45.292999999999999</v>
      </c>
      <c r="AX30" s="195">
        <v>15.097899999999999</v>
      </c>
      <c r="AY30" s="195">
        <v>3.5000000000000003E-2</v>
      </c>
      <c r="AZ30" s="195">
        <v>1.26E-2</v>
      </c>
      <c r="BA30" s="195">
        <v>0.26169999999999999</v>
      </c>
      <c r="BB30" s="195">
        <v>0.29070000000000001</v>
      </c>
      <c r="BC30" s="195">
        <v>4.82E-2</v>
      </c>
      <c r="BD30" s="195">
        <v>0.20699999999999999</v>
      </c>
      <c r="BE30" s="195">
        <v>101.4436</v>
      </c>
      <c r="BF30" s="195">
        <v>0.84245820857186193</v>
      </c>
      <c r="BG30" s="196">
        <v>4.8</v>
      </c>
      <c r="BH30" s="196">
        <v>1.3</v>
      </c>
      <c r="BI30" s="196">
        <v>0.17</v>
      </c>
      <c r="BJ30" s="196">
        <v>0.34</v>
      </c>
      <c r="BK30" s="196">
        <v>1135</v>
      </c>
      <c r="BL30" s="196">
        <v>59</v>
      </c>
      <c r="BM30" s="196">
        <v>33.200000000000003</v>
      </c>
      <c r="BN30" s="196">
        <v>1.7</v>
      </c>
      <c r="BO30" s="196">
        <v>316</v>
      </c>
      <c r="BP30" s="196">
        <v>24</v>
      </c>
      <c r="BQ30" s="196">
        <v>473</v>
      </c>
      <c r="BR30" s="196">
        <v>33</v>
      </c>
      <c r="BS30" s="196">
        <v>47.7</v>
      </c>
      <c r="BT30" s="196">
        <v>2.9</v>
      </c>
      <c r="BU30" s="196">
        <v>123.7</v>
      </c>
      <c r="BV30" s="196">
        <v>7.8</v>
      </c>
      <c r="BW30" s="196">
        <v>8.5299999999999994</v>
      </c>
      <c r="BX30" s="196">
        <v>0.63</v>
      </c>
      <c r="BY30" s="196">
        <v>370</v>
      </c>
      <c r="BZ30" s="196">
        <v>35</v>
      </c>
      <c r="CA30" s="196">
        <v>24.6</v>
      </c>
      <c r="CB30" s="196">
        <v>1.5</v>
      </c>
      <c r="CC30" s="196">
        <v>148.4</v>
      </c>
      <c r="CD30" s="196">
        <v>9.6999999999999993</v>
      </c>
      <c r="CE30" s="196">
        <v>13.9</v>
      </c>
      <c r="CF30" s="196">
        <v>1</v>
      </c>
      <c r="CG30" s="196">
        <v>9.6000000000000002E-2</v>
      </c>
      <c r="CH30" s="196">
        <v>2.3E-2</v>
      </c>
      <c r="CI30" s="196">
        <v>111.9</v>
      </c>
      <c r="CJ30" s="196">
        <v>8.3000000000000007</v>
      </c>
      <c r="CK30" s="196">
        <v>12.91</v>
      </c>
      <c r="CL30" s="196">
        <v>0.8</v>
      </c>
      <c r="CM30" s="196">
        <v>30.6</v>
      </c>
      <c r="CN30" s="196">
        <v>2</v>
      </c>
      <c r="CO30" s="196">
        <v>4.45</v>
      </c>
      <c r="CP30" s="196">
        <v>0.62</v>
      </c>
      <c r="CQ30" s="196">
        <v>18.68</v>
      </c>
      <c r="CR30" s="196">
        <v>0.93</v>
      </c>
      <c r="CS30" s="196">
        <v>5.54</v>
      </c>
      <c r="CT30" s="196">
        <v>0.85</v>
      </c>
      <c r="CU30" s="196">
        <v>1.64</v>
      </c>
      <c r="CV30" s="196">
        <v>0.2</v>
      </c>
      <c r="CW30" s="196">
        <v>5.81</v>
      </c>
      <c r="CX30" s="196">
        <v>0.82</v>
      </c>
      <c r="CY30" s="196">
        <v>0.92</v>
      </c>
      <c r="CZ30" s="196">
        <v>0.14000000000000001</v>
      </c>
      <c r="DA30" s="196">
        <v>5.08</v>
      </c>
      <c r="DB30" s="196">
        <v>0.68</v>
      </c>
      <c r="DC30" s="196">
        <v>1</v>
      </c>
      <c r="DD30" s="196">
        <v>0.14000000000000001</v>
      </c>
      <c r="DE30" s="196">
        <v>2.61</v>
      </c>
      <c r="DF30" s="196">
        <v>0.43</v>
      </c>
      <c r="DG30" s="196">
        <v>0.30299999999999999</v>
      </c>
      <c r="DH30" s="196">
        <v>7.3999999999999996E-2</v>
      </c>
      <c r="DI30" s="196">
        <v>2.0099999999999998</v>
      </c>
      <c r="DJ30" s="196">
        <v>0.65</v>
      </c>
      <c r="DK30" s="196">
        <v>0.28599999999999998</v>
      </c>
      <c r="DL30" s="196">
        <v>6.6000000000000003E-2</v>
      </c>
      <c r="DM30" s="196">
        <v>3.59</v>
      </c>
      <c r="DN30" s="196">
        <v>0.56000000000000005</v>
      </c>
      <c r="DO30" s="196">
        <v>0.82</v>
      </c>
      <c r="DP30" s="196">
        <v>0.18</v>
      </c>
      <c r="DQ30" s="196">
        <v>1.1499999999999999</v>
      </c>
      <c r="DR30" s="196">
        <v>0.3</v>
      </c>
      <c r="DS30" s="196">
        <v>0.84</v>
      </c>
      <c r="DT30" s="196">
        <v>0.16</v>
      </c>
      <c r="DU30" s="196">
        <v>0.38200000000000001</v>
      </c>
      <c r="DV30" s="196">
        <v>8.6999999999999994E-2</v>
      </c>
      <c r="DW30" s="196">
        <v>102</v>
      </c>
      <c r="DX30" s="197">
        <v>-1.71</v>
      </c>
      <c r="DY30" s="164">
        <v>48.997999999999998</v>
      </c>
      <c r="DZ30" s="164">
        <v>2.48</v>
      </c>
      <c r="EA30" s="164">
        <v>13.058</v>
      </c>
      <c r="EB30" s="164">
        <v>1.7090000000000001</v>
      </c>
      <c r="EC30" s="164">
        <v>9.8019999999999996</v>
      </c>
      <c r="ED30" s="164">
        <v>0.34200000000000003</v>
      </c>
      <c r="EE30" s="164">
        <v>9.2379999999999995</v>
      </c>
      <c r="EF30" s="164">
        <v>10.917</v>
      </c>
      <c r="EG30" s="164">
        <v>2.2280000000000002</v>
      </c>
      <c r="EH30" s="164">
        <v>0.499</v>
      </c>
      <c r="EI30" s="164">
        <v>0.23599999999999999</v>
      </c>
      <c r="EJ30" s="164">
        <v>0</v>
      </c>
      <c r="EK30" s="164">
        <v>11.34</v>
      </c>
      <c r="EL30" s="164">
        <v>11.33</v>
      </c>
      <c r="EM30">
        <f t="shared" si="0"/>
        <v>1383.3805762807103</v>
      </c>
      <c r="EN30">
        <f t="shared" si="1"/>
        <v>1360.1224818412256</v>
      </c>
    </row>
    <row r="31" spans="1:144" x14ac:dyDescent="0.35">
      <c r="A31" s="192" t="s">
        <v>930</v>
      </c>
      <c r="B31" s="192">
        <v>50</v>
      </c>
      <c r="C31" s="192">
        <v>910</v>
      </c>
      <c r="D31" t="s">
        <v>938</v>
      </c>
      <c r="F31" s="193">
        <v>12.878</v>
      </c>
      <c r="G31" s="194">
        <v>126</v>
      </c>
      <c r="H31" s="194">
        <v>5.3</v>
      </c>
      <c r="I31" s="194">
        <v>107.2</v>
      </c>
      <c r="J31" s="194">
        <v>6</v>
      </c>
      <c r="K31" s="146">
        <v>0.7</v>
      </c>
      <c r="L31" s="146">
        <v>0.13</v>
      </c>
      <c r="M31" s="146"/>
      <c r="N31" s="146"/>
      <c r="O31" s="146">
        <v>7.3999999999999996E-2</v>
      </c>
      <c r="P31" s="146">
        <v>3.9E-2</v>
      </c>
      <c r="Q31" s="146">
        <v>1.37</v>
      </c>
      <c r="R31" s="146">
        <v>0.14000000000000001</v>
      </c>
      <c r="S31" s="146"/>
      <c r="T31" s="146"/>
      <c r="U31" s="146">
        <v>0.14599999999999999</v>
      </c>
      <c r="V31" s="146">
        <v>5.0999999999999997E-2</v>
      </c>
      <c r="W31" s="146">
        <v>8.3999999999999995E-3</v>
      </c>
      <c r="X31" s="146">
        <v>8.3999999999999995E-3</v>
      </c>
      <c r="Y31" s="146">
        <v>1.7000000000000001E-2</v>
      </c>
      <c r="Z31" s="146">
        <v>0.01</v>
      </c>
      <c r="AA31" s="146"/>
      <c r="AB31" s="146"/>
      <c r="AC31" s="146"/>
      <c r="AD31" s="146"/>
      <c r="AE31" s="146"/>
      <c r="AG31" s="195">
        <v>2.3584999999999998</v>
      </c>
      <c r="AH31" s="195">
        <v>13.187900000000001</v>
      </c>
      <c r="AI31" s="195">
        <v>0.28749999999999998</v>
      </c>
      <c r="AJ31" s="195">
        <v>11.4062</v>
      </c>
      <c r="AK31" s="195">
        <v>0.44669999999999999</v>
      </c>
      <c r="AL31" s="195">
        <v>2.4359000000000002</v>
      </c>
      <c r="AM31" s="195">
        <v>51.285499999999999</v>
      </c>
      <c r="AN31" s="195">
        <v>8.5315999999999992</v>
      </c>
      <c r="AO31" s="195">
        <v>9.2494999999999994</v>
      </c>
      <c r="AP31" s="195">
        <v>0.32669999999999999</v>
      </c>
      <c r="AQ31" s="195">
        <v>0.19800000000000001</v>
      </c>
      <c r="AR31" s="195">
        <v>8.0799999999999997E-2</v>
      </c>
      <c r="AS31" s="195">
        <v>1.1900000000000001E-2</v>
      </c>
      <c r="AT31" s="195">
        <v>1.0347826086956523E-2</v>
      </c>
      <c r="AU31" s="195">
        <v>99.608699999999999</v>
      </c>
      <c r="AV31" s="195">
        <v>40.709000000000003</v>
      </c>
      <c r="AW31" s="195">
        <v>45.936900000000001</v>
      </c>
      <c r="AX31" s="195">
        <v>14.804</v>
      </c>
      <c r="AY31" s="195">
        <v>3.5700000000000003E-2</v>
      </c>
      <c r="AZ31" s="195">
        <v>1.49E-2</v>
      </c>
      <c r="BA31" s="195">
        <v>0.22589999999999999</v>
      </c>
      <c r="BB31" s="195">
        <v>0.36120000000000002</v>
      </c>
      <c r="BC31" s="195">
        <v>4.07E-2</v>
      </c>
      <c r="BD31" s="195">
        <v>0.2288</v>
      </c>
      <c r="BE31" s="195">
        <v>102.357</v>
      </c>
      <c r="BF31" s="195">
        <v>0.8468891649360043</v>
      </c>
      <c r="BG31" s="196">
        <v>5.36</v>
      </c>
      <c r="BH31" s="196">
        <v>0.7</v>
      </c>
      <c r="BI31" s="196">
        <v>0.89</v>
      </c>
      <c r="BJ31" s="196">
        <v>0.66</v>
      </c>
      <c r="BK31" s="196">
        <v>1163</v>
      </c>
      <c r="BL31" s="196">
        <v>34</v>
      </c>
      <c r="BM31" s="196">
        <v>35.299999999999997</v>
      </c>
      <c r="BN31" s="196">
        <v>1.3</v>
      </c>
      <c r="BO31" s="196">
        <v>313</v>
      </c>
      <c r="BP31" s="196">
        <v>13</v>
      </c>
      <c r="BQ31" s="196">
        <v>397</v>
      </c>
      <c r="BR31" s="196">
        <v>19</v>
      </c>
      <c r="BS31" s="196">
        <v>37</v>
      </c>
      <c r="BT31" s="196">
        <v>2.2000000000000002</v>
      </c>
      <c r="BU31" s="196">
        <v>99.4</v>
      </c>
      <c r="BV31" s="196">
        <v>5.2</v>
      </c>
      <c r="BW31" s="196">
        <v>6.96</v>
      </c>
      <c r="BX31" s="196">
        <v>0.47</v>
      </c>
      <c r="BY31" s="196">
        <v>322</v>
      </c>
      <c r="BZ31" s="196">
        <v>11</v>
      </c>
      <c r="CA31" s="196">
        <v>25.1</v>
      </c>
      <c r="CB31" s="196">
        <v>0.71</v>
      </c>
      <c r="CC31" s="196">
        <v>133.19999999999999</v>
      </c>
      <c r="CD31" s="196">
        <v>5.2</v>
      </c>
      <c r="CE31" s="196">
        <v>11.41</v>
      </c>
      <c r="CF31" s="196">
        <v>0.72</v>
      </c>
      <c r="CG31" s="196">
        <v>0.06</v>
      </c>
      <c r="CH31" s="196">
        <v>0.02</v>
      </c>
      <c r="CI31" s="196">
        <v>92.4</v>
      </c>
      <c r="CJ31" s="196">
        <v>4.5</v>
      </c>
      <c r="CK31" s="196">
        <v>10.88</v>
      </c>
      <c r="CL31" s="196">
        <v>0.61</v>
      </c>
      <c r="CM31" s="196">
        <v>25.5</v>
      </c>
      <c r="CN31" s="196">
        <v>1.2</v>
      </c>
      <c r="CO31" s="196">
        <v>3.58</v>
      </c>
      <c r="CP31" s="196">
        <v>0.24</v>
      </c>
      <c r="CQ31" s="196">
        <v>18.5</v>
      </c>
      <c r="CR31" s="196">
        <v>1.8</v>
      </c>
      <c r="CS31" s="196">
        <v>4.78</v>
      </c>
      <c r="CT31" s="196">
        <v>0.74</v>
      </c>
      <c r="CU31" s="196">
        <v>1.76</v>
      </c>
      <c r="CV31" s="196">
        <v>0.22</v>
      </c>
      <c r="CW31" s="196">
        <v>5.51</v>
      </c>
      <c r="CX31" s="196">
        <v>0.46</v>
      </c>
      <c r="CY31" s="196">
        <v>0.97</v>
      </c>
      <c r="CZ31" s="196">
        <v>0.12</v>
      </c>
      <c r="DA31" s="196">
        <v>4.96</v>
      </c>
      <c r="DB31" s="196">
        <v>0.62</v>
      </c>
      <c r="DC31" s="196">
        <v>0.99199999999999999</v>
      </c>
      <c r="DD31" s="196">
        <v>9.1999999999999998E-2</v>
      </c>
      <c r="DE31" s="196">
        <v>2.54</v>
      </c>
      <c r="DF31" s="196">
        <v>0.4</v>
      </c>
      <c r="DG31" s="196">
        <v>0.34599999999999997</v>
      </c>
      <c r="DH31" s="196">
        <v>7.9000000000000001E-2</v>
      </c>
      <c r="DI31" s="196">
        <v>2.14</v>
      </c>
      <c r="DJ31" s="196">
        <v>0.37</v>
      </c>
      <c r="DK31" s="196">
        <v>0.317</v>
      </c>
      <c r="DL31" s="196">
        <v>7.5999999999999998E-2</v>
      </c>
      <c r="DM31" s="196">
        <v>3.55</v>
      </c>
      <c r="DN31" s="196">
        <v>0.63</v>
      </c>
      <c r="DO31" s="196">
        <v>0.57999999999999996</v>
      </c>
      <c r="DP31" s="196">
        <v>0.15</v>
      </c>
      <c r="DQ31" s="196">
        <v>1.05</v>
      </c>
      <c r="DR31" s="196">
        <v>0.18</v>
      </c>
      <c r="DS31" s="196">
        <v>0.81</v>
      </c>
      <c r="DT31" s="196">
        <v>0.13</v>
      </c>
      <c r="DU31" s="196">
        <v>0.16500000000000001</v>
      </c>
      <c r="DV31" s="196">
        <v>4.2000000000000003E-2</v>
      </c>
      <c r="DW31" s="196">
        <v>105</v>
      </c>
      <c r="DX31" s="197">
        <v>-6.86</v>
      </c>
      <c r="DY31" s="164">
        <v>50.042000000000002</v>
      </c>
      <c r="DZ31" s="164">
        <v>2.2559999999999998</v>
      </c>
      <c r="EA31" s="164">
        <v>12.212</v>
      </c>
      <c r="EB31" s="164">
        <v>1.71</v>
      </c>
      <c r="EC31" s="164">
        <v>9.7929999999999993</v>
      </c>
      <c r="ED31" s="164">
        <v>0.33300000000000002</v>
      </c>
      <c r="EE31" s="164">
        <v>9.7210000000000001</v>
      </c>
      <c r="EF31" s="164">
        <v>10.606999999999999</v>
      </c>
      <c r="EG31" s="164">
        <v>2.1840000000000002</v>
      </c>
      <c r="EH31" s="164">
        <v>0.41399999999999998</v>
      </c>
      <c r="EI31" s="164">
        <v>0.26600000000000001</v>
      </c>
      <c r="EJ31" s="164">
        <v>0</v>
      </c>
      <c r="EK31" s="164">
        <v>11.331</v>
      </c>
      <c r="EL31" s="164">
        <v>11.33</v>
      </c>
      <c r="EM31">
        <f t="shared" si="0"/>
        <v>404.4035838042019</v>
      </c>
      <c r="EN31">
        <f t="shared" si="1"/>
        <v>378.44243290679572</v>
      </c>
    </row>
    <row r="32" spans="1:144" x14ac:dyDescent="0.35">
      <c r="A32" s="192" t="s">
        <v>930</v>
      </c>
      <c r="B32" s="192">
        <v>50</v>
      </c>
      <c r="C32" s="192">
        <v>910</v>
      </c>
      <c r="D32" t="s">
        <v>939</v>
      </c>
      <c r="F32" s="193">
        <v>9.7390000000000008</v>
      </c>
      <c r="G32" s="194">
        <v>98.8</v>
      </c>
      <c r="H32" s="194">
        <v>9.6999999999999993</v>
      </c>
      <c r="I32" s="194">
        <v>135.19999999999999</v>
      </c>
      <c r="J32" s="194">
        <v>7.7</v>
      </c>
      <c r="K32" s="146">
        <v>0.66</v>
      </c>
      <c r="L32" s="146">
        <v>0.22</v>
      </c>
      <c r="M32" s="146"/>
      <c r="N32" s="146"/>
      <c r="O32" s="146">
        <v>0.13700000000000001</v>
      </c>
      <c r="P32" s="146">
        <v>6.0999999999999999E-2</v>
      </c>
      <c r="Q32" s="146">
        <v>1.74</v>
      </c>
      <c r="R32" s="146">
        <v>0.28000000000000003</v>
      </c>
      <c r="S32" s="146">
        <v>7.0999999999999994E-2</v>
      </c>
      <c r="T32" s="146">
        <v>0.04</v>
      </c>
      <c r="U32" s="146">
        <v>0.13900000000000001</v>
      </c>
      <c r="V32" s="146">
        <v>6.4000000000000001E-2</v>
      </c>
      <c r="W32" s="146">
        <v>2.1999999999999999E-2</v>
      </c>
      <c r="X32" s="146">
        <v>1.2E-2</v>
      </c>
      <c r="Y32" s="146">
        <v>1.7000000000000001E-2</v>
      </c>
      <c r="Z32" s="146">
        <v>1.2999999999999999E-2</v>
      </c>
      <c r="AA32" s="146"/>
      <c r="AB32" s="146"/>
      <c r="AC32" s="146"/>
      <c r="AD32" s="146"/>
      <c r="AE32" s="146"/>
      <c r="AG32" s="195">
        <v>1.7523</v>
      </c>
      <c r="AH32" s="195">
        <v>13.4361</v>
      </c>
      <c r="AI32" s="195">
        <v>0.29049999999999998</v>
      </c>
      <c r="AJ32" s="195">
        <v>11.461</v>
      </c>
      <c r="AK32" s="195">
        <v>0.51770000000000005</v>
      </c>
      <c r="AL32" s="195">
        <v>2.5975999999999999</v>
      </c>
      <c r="AM32" s="195">
        <v>49.673400000000001</v>
      </c>
      <c r="AN32" s="195">
        <v>7.2190000000000003</v>
      </c>
      <c r="AO32" s="195">
        <v>11.5395</v>
      </c>
      <c r="AP32" s="195">
        <v>0.3846</v>
      </c>
      <c r="AQ32" s="195">
        <v>0.2330909090909091</v>
      </c>
      <c r="AR32" s="195">
        <v>0.27510000000000001</v>
      </c>
      <c r="AS32" s="195">
        <v>1.44E-2</v>
      </c>
      <c r="AT32" s="195">
        <v>1.2521739130434783E-2</v>
      </c>
      <c r="AU32" s="195">
        <v>99.161199999999994</v>
      </c>
      <c r="AV32" s="195">
        <v>40.471899999999998</v>
      </c>
      <c r="AW32" s="195">
        <v>44.895099999999999</v>
      </c>
      <c r="AX32" s="195">
        <v>16.2303</v>
      </c>
      <c r="AY32" s="195">
        <v>3.32E-2</v>
      </c>
      <c r="AZ32" s="195">
        <v>8.6999999999999994E-3</v>
      </c>
      <c r="BA32" s="195">
        <v>0.2747</v>
      </c>
      <c r="BB32" s="195">
        <v>0.2288</v>
      </c>
      <c r="BC32" s="195">
        <v>3.0800000000000001E-2</v>
      </c>
      <c r="BD32" s="195">
        <v>0.24049999999999999</v>
      </c>
      <c r="BE32" s="195">
        <v>102.4141</v>
      </c>
      <c r="BF32" s="195">
        <v>0.83138644026298369</v>
      </c>
      <c r="BG32" s="196">
        <v>4.6900000000000004</v>
      </c>
      <c r="BH32" s="196">
        <v>0.87</v>
      </c>
      <c r="BI32" s="196">
        <v>0.18</v>
      </c>
      <c r="BJ32" s="196">
        <v>0.36</v>
      </c>
      <c r="BK32" s="196">
        <v>1316</v>
      </c>
      <c r="BL32" s="196">
        <v>55</v>
      </c>
      <c r="BM32" s="196">
        <v>33.9</v>
      </c>
      <c r="BN32" s="196">
        <v>1.7</v>
      </c>
      <c r="BO32" s="196">
        <v>322</v>
      </c>
      <c r="BP32" s="196">
        <v>17</v>
      </c>
      <c r="BQ32" s="196">
        <v>344</v>
      </c>
      <c r="BR32" s="196">
        <v>22</v>
      </c>
      <c r="BS32" s="196">
        <v>43.4</v>
      </c>
      <c r="BT32" s="196">
        <v>3.6</v>
      </c>
      <c r="BU32" s="196">
        <v>65.3</v>
      </c>
      <c r="BV32" s="196">
        <v>5.8</v>
      </c>
      <c r="BW32" s="196">
        <v>8.66</v>
      </c>
      <c r="BX32" s="196">
        <v>0.41</v>
      </c>
      <c r="BY32" s="196">
        <v>375</v>
      </c>
      <c r="BZ32" s="196">
        <v>17</v>
      </c>
      <c r="CA32" s="196">
        <v>24.4</v>
      </c>
      <c r="CB32" s="196">
        <v>1.3</v>
      </c>
      <c r="CC32" s="196">
        <v>142.1</v>
      </c>
      <c r="CD32" s="196">
        <v>5</v>
      </c>
      <c r="CE32" s="196">
        <v>12.8</v>
      </c>
      <c r="CF32" s="196">
        <v>1</v>
      </c>
      <c r="CG32" s="196">
        <v>5.0999999999999997E-2</v>
      </c>
      <c r="CH32" s="196">
        <v>2.7E-2</v>
      </c>
      <c r="CI32" s="196">
        <v>125</v>
      </c>
      <c r="CJ32" s="196">
        <v>11</v>
      </c>
      <c r="CK32" s="196">
        <v>13.1</v>
      </c>
      <c r="CL32" s="196">
        <v>0.75</v>
      </c>
      <c r="CM32" s="196">
        <v>30.9</v>
      </c>
      <c r="CN32" s="196">
        <v>2</v>
      </c>
      <c r="CO32" s="196">
        <v>4.37</v>
      </c>
      <c r="CP32" s="196">
        <v>0.39</v>
      </c>
      <c r="CQ32" s="196">
        <v>19.899999999999999</v>
      </c>
      <c r="CR32" s="196">
        <v>2</v>
      </c>
      <c r="CS32" s="196">
        <v>5.6</v>
      </c>
      <c r="CT32" s="196">
        <v>1</v>
      </c>
      <c r="CU32" s="196">
        <v>1.96</v>
      </c>
      <c r="CV32" s="196">
        <v>0.26</v>
      </c>
      <c r="CW32" s="196">
        <v>5.92</v>
      </c>
      <c r="CX32" s="196">
        <v>0.68</v>
      </c>
      <c r="CY32" s="196">
        <v>0.89</v>
      </c>
      <c r="CZ32" s="196">
        <v>0.15</v>
      </c>
      <c r="DA32" s="196">
        <v>5.28</v>
      </c>
      <c r="DB32" s="196">
        <v>0.71</v>
      </c>
      <c r="DC32" s="196">
        <v>1.1100000000000001</v>
      </c>
      <c r="DD32" s="196">
        <v>0.18</v>
      </c>
      <c r="DE32" s="196">
        <v>2.67</v>
      </c>
      <c r="DF32" s="196">
        <v>0.35</v>
      </c>
      <c r="DG32" s="196">
        <v>0.30099999999999999</v>
      </c>
      <c r="DH32" s="196">
        <v>5.8999999999999997E-2</v>
      </c>
      <c r="DI32" s="196">
        <v>1.92</v>
      </c>
      <c r="DJ32" s="196">
        <v>0.46</v>
      </c>
      <c r="DK32" s="196">
        <v>0.20799999999999999</v>
      </c>
      <c r="DL32" s="196">
        <v>0.06</v>
      </c>
      <c r="DM32" s="196">
        <v>3.55</v>
      </c>
      <c r="DN32" s="196">
        <v>0.78</v>
      </c>
      <c r="DO32" s="196">
        <v>0.9</v>
      </c>
      <c r="DP32" s="196">
        <v>0.19</v>
      </c>
      <c r="DQ32" s="196">
        <v>1.24</v>
      </c>
      <c r="DR32" s="196">
        <v>0.28000000000000003</v>
      </c>
      <c r="DS32" s="196">
        <v>1.03</v>
      </c>
      <c r="DT32" s="196">
        <v>0.15</v>
      </c>
      <c r="DU32" s="196">
        <v>0.315</v>
      </c>
      <c r="DV32" s="196">
        <v>4.4999999999999998E-2</v>
      </c>
      <c r="DW32" s="196">
        <v>108</v>
      </c>
      <c r="DX32" s="197">
        <v>-3.77</v>
      </c>
      <c r="DY32" s="164">
        <v>49.622</v>
      </c>
      <c r="DZ32" s="164">
        <v>2.52</v>
      </c>
      <c r="EA32" s="164">
        <v>13.032</v>
      </c>
      <c r="EB32" s="164">
        <v>1.6439999999999999</v>
      </c>
      <c r="EC32" s="164">
        <v>9.8520000000000003</v>
      </c>
      <c r="ED32" s="164">
        <v>0.39</v>
      </c>
      <c r="EE32" s="164">
        <v>8.8279999999999994</v>
      </c>
      <c r="EF32" s="164">
        <v>11.143000000000001</v>
      </c>
      <c r="EG32" s="164">
        <v>1.7</v>
      </c>
      <c r="EH32" s="164">
        <v>0.502</v>
      </c>
      <c r="EI32" s="164">
        <v>0.28199999999999997</v>
      </c>
      <c r="EJ32" s="164">
        <v>0</v>
      </c>
      <c r="EK32" s="164">
        <v>11.332000000000001</v>
      </c>
      <c r="EL32" s="164">
        <v>11.33</v>
      </c>
      <c r="EM32">
        <f t="shared" si="0"/>
        <v>1376.8740829769299</v>
      </c>
      <c r="EN32">
        <f t="shared" si="1"/>
        <v>1326.8517712025921</v>
      </c>
    </row>
    <row r="33" spans="1:144" s="135" customFormat="1" x14ac:dyDescent="0.35">
      <c r="A33" s="177" t="s">
        <v>930</v>
      </c>
      <c r="B33" s="177">
        <v>50</v>
      </c>
      <c r="C33" s="177">
        <v>910</v>
      </c>
      <c r="D33" s="135" t="s">
        <v>940</v>
      </c>
      <c r="E33" s="135" t="s">
        <v>925</v>
      </c>
      <c r="F33" s="198">
        <v>20.542999999999999</v>
      </c>
      <c r="G33" s="199">
        <v>38.1</v>
      </c>
      <c r="H33" s="199">
        <v>1.7</v>
      </c>
      <c r="I33" s="199">
        <v>117.4</v>
      </c>
      <c r="J33" s="199">
        <v>6.2</v>
      </c>
      <c r="K33" s="200">
        <v>0.98</v>
      </c>
      <c r="L33" s="200">
        <v>0.25</v>
      </c>
      <c r="M33" s="200">
        <v>0.25</v>
      </c>
      <c r="N33" s="200">
        <v>0.2</v>
      </c>
      <c r="O33" s="200">
        <v>0.10199999999999999</v>
      </c>
      <c r="P33" s="200">
        <v>0.03</v>
      </c>
      <c r="Q33" s="200">
        <v>1.9</v>
      </c>
      <c r="R33" s="200">
        <v>0.18</v>
      </c>
      <c r="S33" s="200">
        <v>3.6999999999999998E-2</v>
      </c>
      <c r="T33" s="200">
        <v>2.5000000000000001E-2</v>
      </c>
      <c r="U33" s="200">
        <v>0.20499999999999999</v>
      </c>
      <c r="V33" s="200">
        <v>0.05</v>
      </c>
      <c r="W33" s="200">
        <v>3.3000000000000002E-2</v>
      </c>
      <c r="X33" s="200">
        <v>1.4E-2</v>
      </c>
      <c r="Y33" s="200">
        <v>1.49E-2</v>
      </c>
      <c r="Z33" s="200">
        <v>7.7000000000000002E-3</v>
      </c>
      <c r="AA33" s="200"/>
      <c r="AB33" s="200"/>
      <c r="AC33" s="200"/>
      <c r="AD33" s="200"/>
      <c r="AE33" s="200"/>
      <c r="AG33" s="198">
        <v>2.8925999999999998</v>
      </c>
      <c r="AH33" s="198">
        <v>13.5725</v>
      </c>
      <c r="AI33" s="198">
        <v>0.28870000000000001</v>
      </c>
      <c r="AJ33" s="198">
        <v>7.9162999999999997</v>
      </c>
      <c r="AK33" s="198">
        <v>0.50749999999999995</v>
      </c>
      <c r="AL33" s="198">
        <v>3.0908000000000002</v>
      </c>
      <c r="AM33" s="198">
        <v>52.402999999999999</v>
      </c>
      <c r="AN33" s="198">
        <v>6.7192999999999996</v>
      </c>
      <c r="AO33" s="198">
        <v>10.476699999999999</v>
      </c>
      <c r="AP33" s="198">
        <v>0.35420000000000001</v>
      </c>
      <c r="AQ33" s="198">
        <v>0.2146666666666667</v>
      </c>
      <c r="AR33" s="198">
        <v>0.26279999999999998</v>
      </c>
      <c r="AS33" s="198">
        <v>2.0400000000000001E-2</v>
      </c>
      <c r="AT33" s="198">
        <v>1.7739130434782611E-2</v>
      </c>
      <c r="AU33" s="198">
        <v>98.5047</v>
      </c>
      <c r="AV33" s="198">
        <v>40.247199999999999</v>
      </c>
      <c r="AW33" s="198">
        <v>45.409500000000001</v>
      </c>
      <c r="AX33" s="198">
        <v>15.307600000000001</v>
      </c>
      <c r="AY33" s="198">
        <v>2.87E-2</v>
      </c>
      <c r="AZ33" s="198">
        <v>1.8700000000000001E-2</v>
      </c>
      <c r="BA33" s="198">
        <v>0.18859999999999999</v>
      </c>
      <c r="BB33" s="198">
        <v>0.36890000000000001</v>
      </c>
      <c r="BC33" s="198">
        <v>3.2599999999999997E-2</v>
      </c>
      <c r="BD33" s="198">
        <v>0.223</v>
      </c>
      <c r="BE33" s="198">
        <v>101.8248</v>
      </c>
      <c r="BF33" s="198">
        <v>0.84096267507500777</v>
      </c>
      <c r="BG33" s="201">
        <v>7.6</v>
      </c>
      <c r="BH33" s="201">
        <v>0.6</v>
      </c>
      <c r="BI33" s="201">
        <v>1.63</v>
      </c>
      <c r="BJ33" s="201">
        <v>0.92</v>
      </c>
      <c r="BK33" s="201">
        <v>1415</v>
      </c>
      <c r="BL33" s="201">
        <v>40</v>
      </c>
      <c r="BM33" s="201">
        <v>25.69</v>
      </c>
      <c r="BN33" s="201">
        <v>0.98</v>
      </c>
      <c r="BO33" s="201">
        <v>279.60000000000002</v>
      </c>
      <c r="BP33" s="201">
        <v>7.6</v>
      </c>
      <c r="BQ33" s="201">
        <v>301</v>
      </c>
      <c r="BR33" s="201">
        <v>11</v>
      </c>
      <c r="BS33" s="201">
        <v>39.6</v>
      </c>
      <c r="BT33" s="201">
        <v>1.2</v>
      </c>
      <c r="BU33" s="201">
        <v>93.8</v>
      </c>
      <c r="BV33" s="201">
        <v>3.3</v>
      </c>
      <c r="BW33" s="201">
        <v>10.29</v>
      </c>
      <c r="BX33" s="201">
        <v>0.6</v>
      </c>
      <c r="BY33" s="201">
        <v>433</v>
      </c>
      <c r="BZ33" s="201">
        <v>13</v>
      </c>
      <c r="CA33" s="201">
        <v>36.200000000000003</v>
      </c>
      <c r="CB33" s="201">
        <v>1.1000000000000001</v>
      </c>
      <c r="CC33" s="201">
        <v>178.8</v>
      </c>
      <c r="CD33" s="201">
        <v>5</v>
      </c>
      <c r="CE33" s="201">
        <v>15.24</v>
      </c>
      <c r="CF33" s="201">
        <v>0.61</v>
      </c>
      <c r="CG33" s="201">
        <v>9.0999999999999998E-2</v>
      </c>
      <c r="CH33" s="201">
        <v>2.3E-2</v>
      </c>
      <c r="CI33" s="201">
        <v>127</v>
      </c>
      <c r="CJ33" s="201">
        <v>6.1</v>
      </c>
      <c r="CK33" s="201">
        <v>14.29</v>
      </c>
      <c r="CL33" s="201">
        <v>0.71</v>
      </c>
      <c r="CM33" s="201">
        <v>33.799999999999997</v>
      </c>
      <c r="CN33" s="201">
        <v>1.4</v>
      </c>
      <c r="CO33" s="201">
        <v>5.16</v>
      </c>
      <c r="CP33" s="201">
        <v>0.31</v>
      </c>
      <c r="CQ33" s="201">
        <v>26.2</v>
      </c>
      <c r="CR33" s="201">
        <v>1.2</v>
      </c>
      <c r="CS33" s="201">
        <v>6.79</v>
      </c>
      <c r="CT33" s="201">
        <v>0.5</v>
      </c>
      <c r="CU33" s="201">
        <v>2.4900000000000002</v>
      </c>
      <c r="CV33" s="201">
        <v>0.2</v>
      </c>
      <c r="CW33" s="201">
        <v>8.64</v>
      </c>
      <c r="CX33" s="201">
        <v>0.64</v>
      </c>
      <c r="CY33" s="201">
        <v>1.32</v>
      </c>
      <c r="CZ33" s="201">
        <v>0.14000000000000001</v>
      </c>
      <c r="DA33" s="201">
        <v>7.28</v>
      </c>
      <c r="DB33" s="201">
        <v>0.46</v>
      </c>
      <c r="DC33" s="201">
        <v>1.391</v>
      </c>
      <c r="DD33" s="201">
        <v>8.4000000000000005E-2</v>
      </c>
      <c r="DE33" s="201">
        <v>3.46</v>
      </c>
      <c r="DF33" s="201">
        <v>0.37</v>
      </c>
      <c r="DG33" s="201">
        <v>0.44700000000000001</v>
      </c>
      <c r="DH33" s="201">
        <v>6.2E-2</v>
      </c>
      <c r="DI33" s="201">
        <v>2.71</v>
      </c>
      <c r="DJ33" s="201">
        <v>0.35</v>
      </c>
      <c r="DK33" s="201">
        <v>0.36599999999999999</v>
      </c>
      <c r="DL33" s="201">
        <v>4.9000000000000002E-2</v>
      </c>
      <c r="DM33" s="201">
        <v>4.7699999999999996</v>
      </c>
      <c r="DN33" s="201">
        <v>0.6</v>
      </c>
      <c r="DO33" s="201">
        <v>0.95</v>
      </c>
      <c r="DP33" s="201">
        <v>0.12</v>
      </c>
      <c r="DQ33" s="201">
        <v>0.97</v>
      </c>
      <c r="DR33" s="201">
        <v>0.17</v>
      </c>
      <c r="DS33" s="201">
        <v>0.94</v>
      </c>
      <c r="DT33" s="201">
        <v>0.12</v>
      </c>
      <c r="DU33" s="201">
        <v>0.33600000000000002</v>
      </c>
      <c r="DV33" s="201">
        <v>5.8999999999999997E-2</v>
      </c>
      <c r="DW33" s="201">
        <v>111</v>
      </c>
      <c r="DX33" s="201">
        <v>-8.81</v>
      </c>
      <c r="DY33" s="135">
        <v>51.823999999999998</v>
      </c>
      <c r="DZ33" s="135">
        <v>2.867</v>
      </c>
      <c r="EA33" s="135">
        <v>12.590999999999999</v>
      </c>
      <c r="EB33" s="135">
        <v>1.5780000000000001</v>
      </c>
      <c r="EC33" s="135">
        <v>9.9130000000000003</v>
      </c>
      <c r="ED33" s="135">
        <v>0.36599999999999999</v>
      </c>
      <c r="EE33" s="135">
        <v>9.5730000000000004</v>
      </c>
      <c r="EF33" s="135">
        <v>7.4020000000000001</v>
      </c>
      <c r="EG33" s="135">
        <v>2.6829999999999998</v>
      </c>
      <c r="EH33" s="135">
        <v>0.47099999999999997</v>
      </c>
      <c r="EI33" s="135">
        <v>0.26800000000000002</v>
      </c>
      <c r="EJ33" s="135">
        <v>0</v>
      </c>
      <c r="EK33" s="135">
        <v>11.333</v>
      </c>
      <c r="EL33" s="135">
        <v>11.33</v>
      </c>
      <c r="EM33" s="135">
        <f t="shared" si="0"/>
        <v>1315.3126463334686</v>
      </c>
      <c r="EN33" s="135">
        <f t="shared" si="1"/>
        <v>1208.815960236622</v>
      </c>
    </row>
    <row r="34" spans="1:144" x14ac:dyDescent="0.35">
      <c r="A34" s="192" t="s">
        <v>930</v>
      </c>
      <c r="B34" s="192">
        <v>50</v>
      </c>
      <c r="C34" s="192">
        <v>910</v>
      </c>
      <c r="D34" t="s">
        <v>941</v>
      </c>
      <c r="F34" s="193">
        <v>18.225000000000001</v>
      </c>
      <c r="G34" s="194">
        <v>121.1</v>
      </c>
      <c r="H34" s="194">
        <v>4.5</v>
      </c>
      <c r="I34" s="194">
        <v>110.1</v>
      </c>
      <c r="J34" s="194">
        <v>6.2</v>
      </c>
      <c r="K34" s="146">
        <v>0.89</v>
      </c>
      <c r="L34" s="146">
        <v>0.2</v>
      </c>
      <c r="M34" s="146">
        <v>0.13</v>
      </c>
      <c r="N34" s="146">
        <v>0.12</v>
      </c>
      <c r="O34" s="146">
        <v>9.8000000000000004E-2</v>
      </c>
      <c r="P34" s="146">
        <v>3.5999999999999997E-2</v>
      </c>
      <c r="Q34" s="146">
        <v>1.66</v>
      </c>
      <c r="R34" s="146">
        <v>0.17</v>
      </c>
      <c r="S34" s="146"/>
      <c r="T34" s="146"/>
      <c r="U34" s="146">
        <v>0.16</v>
      </c>
      <c r="V34" s="146">
        <v>4.1000000000000002E-2</v>
      </c>
      <c r="W34" s="146">
        <v>3.3000000000000002E-2</v>
      </c>
      <c r="X34" s="146">
        <v>1.4E-2</v>
      </c>
      <c r="Y34" s="146">
        <v>1.14E-2</v>
      </c>
      <c r="Z34" s="146">
        <v>6.1000000000000004E-3</v>
      </c>
      <c r="AA34" s="146"/>
      <c r="AB34" s="146"/>
      <c r="AC34" s="146"/>
      <c r="AD34" s="146"/>
      <c r="AE34" s="146"/>
      <c r="AG34" s="195">
        <v>2.2989999999999999</v>
      </c>
      <c r="AH34" s="195">
        <v>13.6753</v>
      </c>
      <c r="AI34" s="195">
        <v>0.31290000000000001</v>
      </c>
      <c r="AJ34" s="195">
        <v>11.453900000000001</v>
      </c>
      <c r="AK34" s="195">
        <v>0.54669999999999996</v>
      </c>
      <c r="AL34" s="195">
        <v>2.7448000000000001</v>
      </c>
      <c r="AM34" s="195">
        <v>49.863500000000002</v>
      </c>
      <c r="AN34" s="195">
        <v>7.2742000000000004</v>
      </c>
      <c r="AO34" s="195">
        <v>9.5870999999999995</v>
      </c>
      <c r="AP34" s="195">
        <v>0.32429999999999998</v>
      </c>
      <c r="AQ34" s="195">
        <v>0.19654545454545455</v>
      </c>
      <c r="AR34" s="195">
        <v>0.2833</v>
      </c>
      <c r="AS34" s="195">
        <v>1.83E-2</v>
      </c>
      <c r="AT34" s="195">
        <v>1.591304347826087E-2</v>
      </c>
      <c r="AU34" s="195">
        <v>98.383300000000006</v>
      </c>
      <c r="AV34" s="195">
        <v>41.041200000000003</v>
      </c>
      <c r="AW34" s="195">
        <v>47.832099999999997</v>
      </c>
      <c r="AX34" s="195">
        <v>11.921099999999999</v>
      </c>
      <c r="AY34" s="195">
        <v>4.7600000000000003E-2</v>
      </c>
      <c r="AZ34" s="195">
        <v>8.9999999999999993E-3</v>
      </c>
      <c r="BA34" s="195">
        <v>0.24299999999999999</v>
      </c>
      <c r="BB34" s="195">
        <v>0.41860000000000003</v>
      </c>
      <c r="BC34" s="195">
        <v>8.4599999999999995E-2</v>
      </c>
      <c r="BD34" s="195">
        <v>0.17899999999999999</v>
      </c>
      <c r="BE34" s="195">
        <v>101.77630000000001</v>
      </c>
      <c r="BF34" s="195">
        <v>0.87733410025932912</v>
      </c>
      <c r="BG34" s="196">
        <v>4.6500000000000004</v>
      </c>
      <c r="BH34" s="196">
        <v>0.56999999999999995</v>
      </c>
      <c r="BI34" s="196">
        <v>1.0900000000000001</v>
      </c>
      <c r="BJ34" s="196">
        <v>0.69</v>
      </c>
      <c r="BK34" s="196">
        <v>1339</v>
      </c>
      <c r="BL34" s="196">
        <v>35</v>
      </c>
      <c r="BM34" s="196">
        <v>31.8</v>
      </c>
      <c r="BN34" s="196">
        <v>1.2</v>
      </c>
      <c r="BO34" s="196">
        <v>325</v>
      </c>
      <c r="BP34" s="196">
        <v>14</v>
      </c>
      <c r="BQ34" s="196">
        <v>431</v>
      </c>
      <c r="BR34" s="196">
        <v>18</v>
      </c>
      <c r="BS34" s="196">
        <v>41.7</v>
      </c>
      <c r="BT34" s="196">
        <v>1.7</v>
      </c>
      <c r="BU34" s="196">
        <v>120</v>
      </c>
      <c r="BV34" s="196">
        <v>5.3</v>
      </c>
      <c r="BW34" s="196">
        <v>10.7</v>
      </c>
      <c r="BX34" s="196">
        <v>0.66</v>
      </c>
      <c r="BY34" s="196">
        <v>390</v>
      </c>
      <c r="BZ34" s="196">
        <v>14</v>
      </c>
      <c r="CA34" s="196">
        <v>23.67</v>
      </c>
      <c r="CB34" s="196">
        <v>0.85</v>
      </c>
      <c r="CC34" s="196">
        <v>151.1</v>
      </c>
      <c r="CD34" s="196">
        <v>6.2</v>
      </c>
      <c r="CE34" s="196">
        <v>18.5</v>
      </c>
      <c r="CF34" s="196">
        <v>1.1000000000000001</v>
      </c>
      <c r="CG34" s="196">
        <v>0.10299999999999999</v>
      </c>
      <c r="CH34" s="196">
        <v>0.02</v>
      </c>
      <c r="CI34" s="196">
        <v>137.69999999999999</v>
      </c>
      <c r="CJ34" s="196">
        <v>6.8</v>
      </c>
      <c r="CK34" s="196">
        <v>16.03</v>
      </c>
      <c r="CL34" s="196">
        <v>0.78</v>
      </c>
      <c r="CM34" s="196">
        <v>37.6</v>
      </c>
      <c r="CN34" s="196">
        <v>1.6</v>
      </c>
      <c r="CO34" s="196">
        <v>5.21</v>
      </c>
      <c r="CP34" s="196">
        <v>0.28999999999999998</v>
      </c>
      <c r="CQ34" s="196">
        <v>24.2</v>
      </c>
      <c r="CR34" s="196">
        <v>1.6</v>
      </c>
      <c r="CS34" s="196">
        <v>6.29</v>
      </c>
      <c r="CT34" s="196">
        <v>0.63</v>
      </c>
      <c r="CU34" s="196">
        <v>1.93</v>
      </c>
      <c r="CV34" s="196">
        <v>0.17</v>
      </c>
      <c r="CW34" s="196">
        <v>5.32</v>
      </c>
      <c r="CX34" s="196">
        <v>0.74</v>
      </c>
      <c r="CY34" s="196">
        <v>0.84299999999999997</v>
      </c>
      <c r="CZ34" s="196">
        <v>9.4E-2</v>
      </c>
      <c r="DA34" s="196">
        <v>4.8600000000000003</v>
      </c>
      <c r="DB34" s="196">
        <v>0.4</v>
      </c>
      <c r="DC34" s="196">
        <v>0.91</v>
      </c>
      <c r="DD34" s="196">
        <v>0.11</v>
      </c>
      <c r="DE34" s="196">
        <v>2.4</v>
      </c>
      <c r="DF34" s="196">
        <v>0.23</v>
      </c>
      <c r="DG34" s="196">
        <v>0.317</v>
      </c>
      <c r="DH34" s="196">
        <v>0.05</v>
      </c>
      <c r="DI34" s="196">
        <v>1.79</v>
      </c>
      <c r="DJ34" s="196">
        <v>0.33</v>
      </c>
      <c r="DK34" s="196">
        <v>0.26300000000000001</v>
      </c>
      <c r="DL34" s="196">
        <v>5.7000000000000002E-2</v>
      </c>
      <c r="DM34" s="196">
        <v>3.67</v>
      </c>
      <c r="DN34" s="196">
        <v>0.45</v>
      </c>
      <c r="DO34" s="196">
        <v>1.04</v>
      </c>
      <c r="DP34" s="196">
        <v>0.16</v>
      </c>
      <c r="DQ34" s="196">
        <v>0.98</v>
      </c>
      <c r="DR34" s="196">
        <v>0.19</v>
      </c>
      <c r="DS34" s="196">
        <v>1.19</v>
      </c>
      <c r="DT34" s="196">
        <v>0.14000000000000001</v>
      </c>
      <c r="DU34" s="196">
        <v>0.434</v>
      </c>
      <c r="DV34" s="196">
        <v>6.2E-2</v>
      </c>
      <c r="DW34" s="196">
        <v>114</v>
      </c>
      <c r="DX34" s="197">
        <v>-17.05</v>
      </c>
      <c r="DY34" s="164">
        <v>48.704999999999998</v>
      </c>
      <c r="DZ34" s="164">
        <v>2.359</v>
      </c>
      <c r="EA34" s="164">
        <v>11.755000000000001</v>
      </c>
      <c r="EB34" s="164">
        <v>1.696</v>
      </c>
      <c r="EC34" s="164">
        <v>9.8119999999999994</v>
      </c>
      <c r="ED34" s="164">
        <v>0.32800000000000001</v>
      </c>
      <c r="EE34" s="164">
        <v>12.254</v>
      </c>
      <c r="EF34" s="164">
        <v>9.9459999999999997</v>
      </c>
      <c r="EG34" s="164">
        <v>1.976</v>
      </c>
      <c r="EH34" s="164">
        <v>0.47</v>
      </c>
      <c r="EI34" s="164">
        <v>0.26900000000000002</v>
      </c>
      <c r="EJ34" s="164">
        <v>0</v>
      </c>
      <c r="EK34" s="164">
        <v>11.337999999999999</v>
      </c>
      <c r="EL34" s="164">
        <v>11.33</v>
      </c>
      <c r="EM34">
        <f t="shared" si="0"/>
        <v>1417.9150407392376</v>
      </c>
      <c r="EN34">
        <f t="shared" si="1"/>
        <v>1211.3755153688487</v>
      </c>
    </row>
    <row r="35" spans="1:144" x14ac:dyDescent="0.35">
      <c r="A35" s="192" t="s">
        <v>930</v>
      </c>
      <c r="B35" s="192">
        <v>50</v>
      </c>
      <c r="C35" s="192">
        <v>908</v>
      </c>
      <c r="D35" t="s">
        <v>942</v>
      </c>
      <c r="F35" s="193">
        <v>19.196000000000002</v>
      </c>
      <c r="G35" s="194">
        <v>137</v>
      </c>
      <c r="H35" s="194">
        <v>5.0999999999999996</v>
      </c>
      <c r="I35" s="194">
        <v>121.1</v>
      </c>
      <c r="J35" s="194">
        <v>5.5</v>
      </c>
      <c r="K35" s="146">
        <v>0.92</v>
      </c>
      <c r="L35" s="146">
        <v>0.17</v>
      </c>
      <c r="M35" s="146">
        <v>5.5E-2</v>
      </c>
      <c r="N35" s="146">
        <v>7.8E-2</v>
      </c>
      <c r="O35" s="146">
        <v>7.8E-2</v>
      </c>
      <c r="P35" s="146">
        <v>2.9000000000000001E-2</v>
      </c>
      <c r="Q35" s="146">
        <v>1.61</v>
      </c>
      <c r="R35" s="146">
        <v>0.15</v>
      </c>
      <c r="S35" s="146"/>
      <c r="T35" s="146"/>
      <c r="U35" s="146">
        <v>0.224</v>
      </c>
      <c r="V35" s="146">
        <v>4.3999999999999997E-2</v>
      </c>
      <c r="W35" s="146">
        <v>2.52E-2</v>
      </c>
      <c r="X35" s="146">
        <v>9.5999999999999992E-3</v>
      </c>
      <c r="Y35" s="146">
        <v>1.03E-2</v>
      </c>
      <c r="Z35" s="146">
        <v>6.3E-3</v>
      </c>
      <c r="AA35" s="146">
        <v>5.7073999999999998</v>
      </c>
      <c r="AB35" s="146">
        <v>0.45200000000000001</v>
      </c>
      <c r="AC35" s="146">
        <v>2.1000000000000001E-2</v>
      </c>
      <c r="AD35" s="146">
        <v>0.28999999999999998</v>
      </c>
      <c r="AE35" s="146">
        <v>3.7999999999999999E-2</v>
      </c>
      <c r="AG35" s="195">
        <v>2.0503999999999998</v>
      </c>
      <c r="AH35" s="195">
        <v>12.545500000000001</v>
      </c>
      <c r="AI35" s="195">
        <v>0.2296</v>
      </c>
      <c r="AJ35" s="195">
        <v>11.3489</v>
      </c>
      <c r="AK35" s="195">
        <v>0.52200000000000002</v>
      </c>
      <c r="AL35" s="195">
        <v>2.5695999999999999</v>
      </c>
      <c r="AM35" s="195">
        <v>48.348300000000002</v>
      </c>
      <c r="AN35" s="195">
        <v>9.6341000000000001</v>
      </c>
      <c r="AO35" s="195">
        <v>10.3965</v>
      </c>
      <c r="AP35" s="195">
        <v>0.2949</v>
      </c>
      <c r="AQ35" s="195">
        <v>0.17872727272727273</v>
      </c>
      <c r="AR35" s="195">
        <v>0.26190000000000002</v>
      </c>
      <c r="AS35" s="195">
        <v>2.0299999999999999E-2</v>
      </c>
      <c r="AT35" s="195">
        <v>1.7652173913043478E-2</v>
      </c>
      <c r="AU35" s="195">
        <v>98.221900000000005</v>
      </c>
      <c r="AV35" s="195">
        <v>40.943300000000001</v>
      </c>
      <c r="AW35" s="195">
        <v>47.546399999999998</v>
      </c>
      <c r="AX35" s="195">
        <v>11.9262</v>
      </c>
      <c r="AY35" s="195">
        <v>5.4100000000000002E-2</v>
      </c>
      <c r="AZ35" s="195">
        <v>1.5599999999999999E-2</v>
      </c>
      <c r="BA35" s="195">
        <v>0.27800000000000002</v>
      </c>
      <c r="BB35" s="195">
        <v>0.373</v>
      </c>
      <c r="BC35" s="195">
        <v>8.6099999999999996E-2</v>
      </c>
      <c r="BD35" s="195">
        <v>0.16869999999999999</v>
      </c>
      <c r="BE35" s="195">
        <v>101.3912</v>
      </c>
      <c r="BF35" s="195">
        <v>0.87664166163218316</v>
      </c>
      <c r="BG35" s="196">
        <v>4.03</v>
      </c>
      <c r="BH35" s="196">
        <v>0.57999999999999996</v>
      </c>
      <c r="BI35" s="196">
        <v>0.56999999999999995</v>
      </c>
      <c r="BJ35" s="196">
        <v>0.42</v>
      </c>
      <c r="BK35" s="196">
        <v>1256</v>
      </c>
      <c r="BL35" s="196">
        <v>41</v>
      </c>
      <c r="BM35" s="196">
        <v>35.299999999999997</v>
      </c>
      <c r="BN35" s="196">
        <v>1.2</v>
      </c>
      <c r="BO35" s="196">
        <v>344</v>
      </c>
      <c r="BP35" s="196">
        <v>14</v>
      </c>
      <c r="BQ35" s="196">
        <v>862</v>
      </c>
      <c r="BR35" s="196">
        <v>33</v>
      </c>
      <c r="BS35" s="196">
        <v>56.2</v>
      </c>
      <c r="BT35" s="196">
        <v>2.4</v>
      </c>
      <c r="BU35" s="196">
        <v>216</v>
      </c>
      <c r="BV35" s="196">
        <v>11</v>
      </c>
      <c r="BW35" s="196">
        <v>10.9</v>
      </c>
      <c r="BX35" s="196">
        <v>0.7</v>
      </c>
      <c r="BY35" s="196">
        <v>376</v>
      </c>
      <c r="BZ35" s="196">
        <v>16</v>
      </c>
      <c r="CA35" s="196">
        <v>22.76</v>
      </c>
      <c r="CB35" s="196">
        <v>0.95</v>
      </c>
      <c r="CC35" s="196">
        <v>144.69999999999999</v>
      </c>
      <c r="CD35" s="196">
        <v>5.9</v>
      </c>
      <c r="CE35" s="196">
        <v>17.600000000000001</v>
      </c>
      <c r="CF35" s="196">
        <v>1</v>
      </c>
      <c r="CG35" s="196">
        <v>0.09</v>
      </c>
      <c r="CH35" s="196">
        <v>2.5999999999999999E-2</v>
      </c>
      <c r="CI35" s="196">
        <v>134.19999999999999</v>
      </c>
      <c r="CJ35" s="196">
        <v>9.6</v>
      </c>
      <c r="CK35" s="196">
        <v>15.37</v>
      </c>
      <c r="CL35" s="196">
        <v>0.99</v>
      </c>
      <c r="CM35" s="196">
        <v>36</v>
      </c>
      <c r="CN35" s="196">
        <v>1.4</v>
      </c>
      <c r="CO35" s="196">
        <v>4.5599999999999996</v>
      </c>
      <c r="CP35" s="196">
        <v>0.27</v>
      </c>
      <c r="CQ35" s="196">
        <v>23.4</v>
      </c>
      <c r="CR35" s="196">
        <v>1.6</v>
      </c>
      <c r="CS35" s="196">
        <v>5.47</v>
      </c>
      <c r="CT35" s="196">
        <v>0.71</v>
      </c>
      <c r="CU35" s="196">
        <v>1.73</v>
      </c>
      <c r="CV35" s="196">
        <v>0.18</v>
      </c>
      <c r="CW35" s="196">
        <v>4.6500000000000004</v>
      </c>
      <c r="CX35" s="196">
        <v>0.49</v>
      </c>
      <c r="CY35" s="196">
        <v>0.73299999999999998</v>
      </c>
      <c r="CZ35" s="196">
        <v>7.4999999999999997E-2</v>
      </c>
      <c r="DA35" s="196">
        <v>4.68</v>
      </c>
      <c r="DB35" s="196">
        <v>0.53</v>
      </c>
      <c r="DC35" s="196">
        <v>0.85599999999999998</v>
      </c>
      <c r="DD35" s="196">
        <v>8.6999999999999994E-2</v>
      </c>
      <c r="DE35" s="196">
        <v>2.37</v>
      </c>
      <c r="DF35" s="196">
        <v>0.31</v>
      </c>
      <c r="DG35" s="196">
        <v>0.29799999999999999</v>
      </c>
      <c r="DH35" s="196">
        <v>6.4000000000000001E-2</v>
      </c>
      <c r="DI35" s="196">
        <v>1.87</v>
      </c>
      <c r="DJ35" s="196">
        <v>0.32</v>
      </c>
      <c r="DK35" s="196">
        <v>0.25900000000000001</v>
      </c>
      <c r="DL35" s="196">
        <v>6.5000000000000002E-2</v>
      </c>
      <c r="DM35" s="196">
        <v>3.58</v>
      </c>
      <c r="DN35" s="196">
        <v>0.67</v>
      </c>
      <c r="DO35" s="196">
        <v>1.1200000000000001</v>
      </c>
      <c r="DP35" s="196">
        <v>0.15</v>
      </c>
      <c r="DQ35" s="196">
        <v>1.22</v>
      </c>
      <c r="DR35" s="196">
        <v>0.19</v>
      </c>
      <c r="DS35" s="196">
        <v>1.29</v>
      </c>
      <c r="DT35" s="196">
        <v>0.16</v>
      </c>
      <c r="DU35" s="196">
        <v>0.34799999999999998</v>
      </c>
      <c r="DV35" s="196">
        <v>7.2999999999999995E-2</v>
      </c>
      <c r="DW35" s="196">
        <v>117</v>
      </c>
      <c r="DX35" s="197">
        <v>-7.76</v>
      </c>
      <c r="DY35" s="164">
        <v>48.241</v>
      </c>
      <c r="DZ35" s="164">
        <v>2.41</v>
      </c>
      <c r="EA35" s="164">
        <v>11.766</v>
      </c>
      <c r="EB35" s="164">
        <v>1.7310000000000001</v>
      </c>
      <c r="EC35" s="164">
        <v>9.7769999999999992</v>
      </c>
      <c r="ED35" s="164">
        <v>0.30199999999999999</v>
      </c>
      <c r="EE35" s="164">
        <v>11.981999999999999</v>
      </c>
      <c r="EF35" s="164">
        <v>10.694000000000001</v>
      </c>
      <c r="EG35" s="164">
        <v>1.923</v>
      </c>
      <c r="EH35" s="164">
        <v>0.49</v>
      </c>
      <c r="EI35" s="164">
        <v>0.215</v>
      </c>
      <c r="EJ35" s="164">
        <v>0</v>
      </c>
      <c r="EK35" s="164">
        <v>11.335000000000001</v>
      </c>
      <c r="EL35" s="164">
        <v>11.33</v>
      </c>
      <c r="EM35">
        <f t="shared" si="0"/>
        <v>1310.8081509693127</v>
      </c>
      <c r="EN35">
        <f t="shared" si="1"/>
        <v>1216.4143939952792</v>
      </c>
    </row>
    <row r="36" spans="1:144" x14ac:dyDescent="0.35">
      <c r="A36" s="192" t="s">
        <v>930</v>
      </c>
      <c r="B36" s="192">
        <v>50</v>
      </c>
      <c r="C36" s="192">
        <v>908</v>
      </c>
      <c r="D36" t="s">
        <v>943</v>
      </c>
      <c r="F36" s="193">
        <v>19.419</v>
      </c>
      <c r="G36" s="194">
        <v>141.19999999999999</v>
      </c>
      <c r="H36" s="194">
        <v>5.3</v>
      </c>
      <c r="I36" s="194">
        <v>133.9</v>
      </c>
      <c r="J36" s="194">
        <v>8.4</v>
      </c>
      <c r="K36" s="146">
        <v>0.81</v>
      </c>
      <c r="L36" s="146">
        <v>0.24</v>
      </c>
      <c r="M36" s="146"/>
      <c r="N36" s="146"/>
      <c r="O36" s="146">
        <v>0.10100000000000001</v>
      </c>
      <c r="P36" s="146">
        <v>2.8000000000000001E-2</v>
      </c>
      <c r="Q36" s="146">
        <v>1.32</v>
      </c>
      <c r="R36" s="146">
        <v>0.18</v>
      </c>
      <c r="S36" s="146"/>
      <c r="T36" s="146"/>
      <c r="U36" s="146">
        <v>0.14599999999999999</v>
      </c>
      <c r="V36" s="146">
        <v>4.1000000000000002E-2</v>
      </c>
      <c r="W36" s="146">
        <v>1.6E-2</v>
      </c>
      <c r="X36" s="146">
        <v>0.01</v>
      </c>
      <c r="Y36" s="146"/>
      <c r="Z36" s="146"/>
      <c r="AA36" s="146"/>
      <c r="AB36" s="146"/>
      <c r="AC36" s="146"/>
      <c r="AD36" s="146"/>
      <c r="AE36" s="146"/>
      <c r="AG36" s="195">
        <v>1.5865</v>
      </c>
      <c r="AH36" s="195">
        <v>11.4643</v>
      </c>
      <c r="AI36" s="195">
        <v>0.24890000000000001</v>
      </c>
      <c r="AJ36" s="195">
        <v>11.829800000000001</v>
      </c>
      <c r="AK36" s="195">
        <v>0.44779999999999998</v>
      </c>
      <c r="AL36" s="195">
        <v>2.1444999999999999</v>
      </c>
      <c r="AM36" s="195">
        <v>47.709000000000003</v>
      </c>
      <c r="AN36" s="195">
        <v>9.9431999999999992</v>
      </c>
      <c r="AO36" s="195">
        <v>11.671200000000001</v>
      </c>
      <c r="AP36" s="195">
        <v>0.37590000000000001</v>
      </c>
      <c r="AQ36" s="195">
        <v>0.22781818181818184</v>
      </c>
      <c r="AR36" s="195">
        <v>0.25219999999999998</v>
      </c>
      <c r="AS36" s="195">
        <v>1.3100000000000001E-2</v>
      </c>
      <c r="AT36" s="195">
        <v>1.1391304347826089E-2</v>
      </c>
      <c r="AU36" s="195">
        <v>97.686499999999995</v>
      </c>
      <c r="AV36" s="195">
        <v>40.584499999999998</v>
      </c>
      <c r="AW36" s="195">
        <v>46.826799999999999</v>
      </c>
      <c r="AX36" s="195">
        <v>13.0633</v>
      </c>
      <c r="AY36" s="195">
        <v>3.78E-2</v>
      </c>
      <c r="AZ36" s="195">
        <v>1.24E-2</v>
      </c>
      <c r="BA36" s="195">
        <v>0.3075</v>
      </c>
      <c r="BB36" s="195">
        <v>0.32550000000000001</v>
      </c>
      <c r="BC36" s="195">
        <v>5.4899999999999997E-2</v>
      </c>
      <c r="BD36" s="195">
        <v>0.17680000000000001</v>
      </c>
      <c r="BE36" s="195">
        <v>101.3895</v>
      </c>
      <c r="BF36" s="195">
        <v>0.86467628165453558</v>
      </c>
      <c r="BG36" s="196">
        <v>3.91</v>
      </c>
      <c r="BH36" s="196">
        <v>0.56999999999999995</v>
      </c>
      <c r="BI36" s="196">
        <v>0.64</v>
      </c>
      <c r="BJ36" s="196">
        <v>0.48</v>
      </c>
      <c r="BK36" s="196">
        <v>1131</v>
      </c>
      <c r="BL36" s="196">
        <v>37</v>
      </c>
      <c r="BM36" s="196">
        <v>32.1</v>
      </c>
      <c r="BN36" s="196">
        <v>1.1000000000000001</v>
      </c>
      <c r="BO36" s="196">
        <v>336</v>
      </c>
      <c r="BP36" s="196">
        <v>14</v>
      </c>
      <c r="BQ36" s="196">
        <v>646</v>
      </c>
      <c r="BR36" s="196">
        <v>21</v>
      </c>
      <c r="BS36" s="196">
        <v>58.7</v>
      </c>
      <c r="BT36" s="196">
        <v>2.4</v>
      </c>
      <c r="BU36" s="196">
        <v>214.7</v>
      </c>
      <c r="BV36" s="196">
        <v>7.9</v>
      </c>
      <c r="BW36" s="196">
        <v>8.84</v>
      </c>
      <c r="BX36" s="196">
        <v>0.52</v>
      </c>
      <c r="BY36" s="196">
        <v>312</v>
      </c>
      <c r="BZ36" s="196">
        <v>14</v>
      </c>
      <c r="CA36" s="196">
        <v>19.399999999999999</v>
      </c>
      <c r="CB36" s="196">
        <v>1</v>
      </c>
      <c r="CC36" s="196">
        <v>122.1</v>
      </c>
      <c r="CD36" s="196">
        <v>5</v>
      </c>
      <c r="CE36" s="196">
        <v>13.47</v>
      </c>
      <c r="CF36" s="196">
        <v>0.75</v>
      </c>
      <c r="CG36" s="196">
        <v>9.8000000000000004E-2</v>
      </c>
      <c r="CH36" s="196">
        <v>2.1999999999999999E-2</v>
      </c>
      <c r="CI36" s="196">
        <v>109</v>
      </c>
      <c r="CJ36" s="196">
        <v>5.9</v>
      </c>
      <c r="CK36" s="196">
        <v>11.46</v>
      </c>
      <c r="CL36" s="196">
        <v>0.64</v>
      </c>
      <c r="CM36" s="196">
        <v>27.5</v>
      </c>
      <c r="CN36" s="196">
        <v>1.2</v>
      </c>
      <c r="CO36" s="196">
        <v>3.78</v>
      </c>
      <c r="CP36" s="196">
        <v>0.28999999999999998</v>
      </c>
      <c r="CQ36" s="196">
        <v>17.8</v>
      </c>
      <c r="CR36" s="196">
        <v>1.4</v>
      </c>
      <c r="CS36" s="196">
        <v>4.68</v>
      </c>
      <c r="CT36" s="196">
        <v>0.52</v>
      </c>
      <c r="CU36" s="196">
        <v>1.31</v>
      </c>
      <c r="CV36" s="196">
        <v>0.14000000000000001</v>
      </c>
      <c r="CW36" s="196">
        <v>4.26</v>
      </c>
      <c r="CX36" s="196">
        <v>0.54</v>
      </c>
      <c r="CY36" s="196">
        <v>0.68300000000000005</v>
      </c>
      <c r="CZ36" s="196">
        <v>8.3000000000000004E-2</v>
      </c>
      <c r="DA36" s="196">
        <v>4.08</v>
      </c>
      <c r="DB36" s="196">
        <v>0.64</v>
      </c>
      <c r="DC36" s="196">
        <v>0.70799999999999996</v>
      </c>
      <c r="DD36" s="196">
        <v>7.1999999999999995E-2</v>
      </c>
      <c r="DE36" s="196">
        <v>1.84</v>
      </c>
      <c r="DF36" s="196">
        <v>0.24</v>
      </c>
      <c r="DG36" s="196">
        <v>0.316</v>
      </c>
      <c r="DH36" s="196">
        <v>6.3E-2</v>
      </c>
      <c r="DI36" s="196">
        <v>1.92</v>
      </c>
      <c r="DJ36" s="196">
        <v>0.4</v>
      </c>
      <c r="DK36" s="196">
        <v>0.25800000000000001</v>
      </c>
      <c r="DL36" s="196">
        <v>5.7000000000000002E-2</v>
      </c>
      <c r="DM36" s="196">
        <v>2.7</v>
      </c>
      <c r="DN36" s="196">
        <v>0.54</v>
      </c>
      <c r="DO36" s="196">
        <v>0.63100000000000001</v>
      </c>
      <c r="DP36" s="196">
        <v>8.6999999999999994E-2</v>
      </c>
      <c r="DQ36" s="196">
        <v>0.85</v>
      </c>
      <c r="DR36" s="196">
        <v>0.18</v>
      </c>
      <c r="DS36" s="196">
        <v>0.87</v>
      </c>
      <c r="DT36" s="196">
        <v>0.1</v>
      </c>
      <c r="DU36" s="196">
        <v>0.253</v>
      </c>
      <c r="DV36" s="196">
        <v>5.8999999999999997E-2</v>
      </c>
      <c r="DW36" s="196">
        <v>120</v>
      </c>
      <c r="DX36" s="197">
        <v>-1.28</v>
      </c>
      <c r="DY36" s="164">
        <v>48.655999999999999</v>
      </c>
      <c r="DZ36" s="164">
        <v>2.1640000000000001</v>
      </c>
      <c r="EA36" s="164">
        <v>11.57</v>
      </c>
      <c r="EB36" s="164">
        <v>1.756</v>
      </c>
      <c r="EC36" s="164">
        <v>9.7590000000000003</v>
      </c>
      <c r="ED36" s="164">
        <v>0.38400000000000001</v>
      </c>
      <c r="EE36" s="164">
        <v>10.954000000000001</v>
      </c>
      <c r="EF36" s="164">
        <v>11.948</v>
      </c>
      <c r="EG36" s="164">
        <v>1.601</v>
      </c>
      <c r="EH36" s="164">
        <v>0.45200000000000001</v>
      </c>
      <c r="EI36" s="164">
        <v>0.251</v>
      </c>
      <c r="EJ36" s="164">
        <v>0</v>
      </c>
      <c r="EK36" s="164">
        <v>11.34</v>
      </c>
      <c r="EL36" s="164">
        <v>11.33</v>
      </c>
      <c r="EM36">
        <f t="shared" si="0"/>
        <v>1262.2597009334122</v>
      </c>
      <c r="EN36">
        <f t="shared" si="1"/>
        <v>1246.3069716957073</v>
      </c>
    </row>
    <row r="37" spans="1:144" x14ac:dyDescent="0.35">
      <c r="A37" s="192" t="s">
        <v>944</v>
      </c>
      <c r="B37" s="192">
        <v>50</v>
      </c>
      <c r="C37" s="192">
        <v>908</v>
      </c>
      <c r="D37" t="s">
        <v>945</v>
      </c>
      <c r="F37" s="193">
        <v>18.478999999999999</v>
      </c>
      <c r="G37" s="194">
        <v>141.5</v>
      </c>
      <c r="H37" s="194">
        <v>4.5999999999999996</v>
      </c>
      <c r="I37" s="194">
        <v>117.1</v>
      </c>
      <c r="J37" s="194">
        <v>6.3</v>
      </c>
      <c r="K37" s="146">
        <v>0.98</v>
      </c>
      <c r="L37" s="146">
        <v>0.26</v>
      </c>
      <c r="M37" s="146"/>
      <c r="N37" s="146"/>
      <c r="O37" s="146">
        <v>8.5999999999999993E-2</v>
      </c>
      <c r="P37" s="146">
        <v>2.7E-2</v>
      </c>
      <c r="Q37" s="146">
        <v>1.46</v>
      </c>
      <c r="R37" s="146">
        <v>0.15</v>
      </c>
      <c r="S37" s="146"/>
      <c r="T37" s="146"/>
      <c r="U37" s="146">
        <v>0.20300000000000001</v>
      </c>
      <c r="V37" s="146">
        <v>4.5999999999999999E-2</v>
      </c>
      <c r="W37" s="146">
        <v>8.3999999999999995E-3</v>
      </c>
      <c r="X37" s="146">
        <v>6.8999999999999999E-3</v>
      </c>
      <c r="Y37" s="146">
        <v>1.6799999999999999E-2</v>
      </c>
      <c r="Z37" s="146">
        <v>8.0999999999999996E-3</v>
      </c>
      <c r="AA37" s="146"/>
      <c r="AB37" s="146"/>
      <c r="AC37" s="146"/>
      <c r="AD37" s="146"/>
      <c r="AE37" s="146"/>
      <c r="AG37" s="195">
        <v>2.2008999999999999</v>
      </c>
      <c r="AH37" s="195">
        <v>12.6754</v>
      </c>
      <c r="AI37" s="195">
        <v>0.2949</v>
      </c>
      <c r="AJ37" s="195">
        <v>11.244</v>
      </c>
      <c r="AK37" s="195">
        <v>0.50160000000000005</v>
      </c>
      <c r="AL37" s="195">
        <v>2.7126000000000001</v>
      </c>
      <c r="AM37" s="195">
        <v>47.4983</v>
      </c>
      <c r="AN37" s="195">
        <v>8.6807999999999996</v>
      </c>
      <c r="AO37" s="195">
        <v>10.8741</v>
      </c>
      <c r="AP37" s="195">
        <v>0.35399999999999998</v>
      </c>
      <c r="AQ37" s="195">
        <v>0.21454545454545454</v>
      </c>
      <c r="AR37" s="195">
        <v>0.2631</v>
      </c>
      <c r="AS37" s="195">
        <v>1.5800000000000002E-2</v>
      </c>
      <c r="AT37" s="195">
        <v>1.3739130434782611E-2</v>
      </c>
      <c r="AU37" s="195">
        <v>97.3155</v>
      </c>
      <c r="AV37" s="195">
        <v>40.877600000000001</v>
      </c>
      <c r="AW37" s="195">
        <v>47.448799999999999</v>
      </c>
      <c r="AX37" s="195">
        <v>11.6995</v>
      </c>
      <c r="AY37" s="195">
        <v>4.6600000000000003E-2</v>
      </c>
      <c r="AZ37" s="195">
        <v>1.84E-2</v>
      </c>
      <c r="BA37" s="195">
        <v>0.25629999999999997</v>
      </c>
      <c r="BB37" s="195">
        <v>0.43380000000000002</v>
      </c>
      <c r="BC37" s="195">
        <v>7.8600000000000003E-2</v>
      </c>
      <c r="BD37" s="195">
        <v>0.16639999999999999</v>
      </c>
      <c r="BE37" s="195">
        <v>101.026</v>
      </c>
      <c r="BF37" s="195">
        <v>0.87848291471924733</v>
      </c>
      <c r="BG37" s="196">
        <v>4.6500000000000004</v>
      </c>
      <c r="BH37" s="196">
        <v>0.44</v>
      </c>
      <c r="BI37" s="196">
        <v>0.34</v>
      </c>
      <c r="BJ37" s="196">
        <v>0.38</v>
      </c>
      <c r="BK37" s="196">
        <v>1304</v>
      </c>
      <c r="BL37" s="196">
        <v>46</v>
      </c>
      <c r="BM37" s="196">
        <v>32.1</v>
      </c>
      <c r="BN37" s="196">
        <v>1.1000000000000001</v>
      </c>
      <c r="BO37" s="196">
        <v>329</v>
      </c>
      <c r="BP37" s="196">
        <v>12</v>
      </c>
      <c r="BQ37" s="196">
        <v>645</v>
      </c>
      <c r="BR37" s="196">
        <v>30</v>
      </c>
      <c r="BS37" s="196">
        <v>53.2</v>
      </c>
      <c r="BT37" s="196">
        <v>2.2000000000000002</v>
      </c>
      <c r="BU37" s="196">
        <v>229.2</v>
      </c>
      <c r="BV37" s="196">
        <v>9.6</v>
      </c>
      <c r="BW37" s="196">
        <v>8.9700000000000006</v>
      </c>
      <c r="BX37" s="196">
        <v>0.66</v>
      </c>
      <c r="BY37" s="196">
        <v>358</v>
      </c>
      <c r="BZ37" s="196">
        <v>13</v>
      </c>
      <c r="CA37" s="196">
        <v>23.75</v>
      </c>
      <c r="CB37" s="196">
        <v>0.9</v>
      </c>
      <c r="CC37" s="196">
        <v>137.9</v>
      </c>
      <c r="CD37" s="196">
        <v>4.9000000000000004</v>
      </c>
      <c r="CE37" s="196">
        <v>15.93</v>
      </c>
      <c r="CF37" s="196">
        <v>0.74</v>
      </c>
      <c r="CG37" s="196">
        <v>0.10100000000000001</v>
      </c>
      <c r="CH37" s="196">
        <v>2.3E-2</v>
      </c>
      <c r="CI37" s="196">
        <v>117.8</v>
      </c>
      <c r="CJ37" s="196">
        <v>6.3</v>
      </c>
      <c r="CK37" s="196">
        <v>13.66</v>
      </c>
      <c r="CL37" s="196">
        <v>0.63</v>
      </c>
      <c r="CM37" s="196">
        <v>35.700000000000003</v>
      </c>
      <c r="CN37" s="196">
        <v>1.7</v>
      </c>
      <c r="CO37" s="196">
        <v>4.6399999999999997</v>
      </c>
      <c r="CP37" s="196">
        <v>0.32</v>
      </c>
      <c r="CQ37" s="196">
        <v>21.1</v>
      </c>
      <c r="CR37" s="196">
        <v>1.6</v>
      </c>
      <c r="CS37" s="196">
        <v>5.42</v>
      </c>
      <c r="CT37" s="196">
        <v>0.61</v>
      </c>
      <c r="CU37" s="196">
        <v>1.92</v>
      </c>
      <c r="CV37" s="196">
        <v>0.19</v>
      </c>
      <c r="CW37" s="196">
        <v>5.15</v>
      </c>
      <c r="CX37" s="196">
        <v>0.51</v>
      </c>
      <c r="CY37" s="196">
        <v>0.85</v>
      </c>
      <c r="CZ37" s="196">
        <v>0.09</v>
      </c>
      <c r="DA37" s="196">
        <v>4.51</v>
      </c>
      <c r="DB37" s="196">
        <v>0.45</v>
      </c>
      <c r="DC37" s="196">
        <v>0.85</v>
      </c>
      <c r="DD37" s="196">
        <v>0.11</v>
      </c>
      <c r="DE37" s="196">
        <v>2.33</v>
      </c>
      <c r="DF37" s="196">
        <v>0.26</v>
      </c>
      <c r="DG37" s="196">
        <v>0.317</v>
      </c>
      <c r="DH37" s="196">
        <v>5.6000000000000001E-2</v>
      </c>
      <c r="DI37" s="196">
        <v>2.13</v>
      </c>
      <c r="DJ37" s="196">
        <v>0.37</v>
      </c>
      <c r="DK37" s="196">
        <v>0.254</v>
      </c>
      <c r="DL37" s="196">
        <v>7.0000000000000007E-2</v>
      </c>
      <c r="DM37" s="196">
        <v>3.53</v>
      </c>
      <c r="DN37" s="196">
        <v>0.47</v>
      </c>
      <c r="DO37" s="196">
        <v>0.99</v>
      </c>
      <c r="DP37" s="196">
        <v>0.12</v>
      </c>
      <c r="DQ37" s="196">
        <v>0.99</v>
      </c>
      <c r="DR37" s="196">
        <v>0.21</v>
      </c>
      <c r="DS37" s="196">
        <v>0.99</v>
      </c>
      <c r="DT37" s="196">
        <v>0.16</v>
      </c>
      <c r="DU37" s="196">
        <v>0.43099999999999999</v>
      </c>
      <c r="DV37" s="196">
        <v>7.2999999999999995E-2</v>
      </c>
      <c r="DW37" s="196">
        <v>123</v>
      </c>
      <c r="DX37" s="197">
        <v>-9.52</v>
      </c>
      <c r="DY37" s="164">
        <v>47.854999999999997</v>
      </c>
      <c r="DZ37" s="164">
        <v>2.5329999999999999</v>
      </c>
      <c r="EA37" s="164">
        <v>11.837</v>
      </c>
      <c r="EB37" s="164">
        <v>1.738</v>
      </c>
      <c r="EC37" s="164">
        <v>9.7720000000000002</v>
      </c>
      <c r="ED37" s="164">
        <v>0.35899999999999999</v>
      </c>
      <c r="EE37" s="164">
        <v>12.081</v>
      </c>
      <c r="EF37" s="164">
        <v>10.558999999999999</v>
      </c>
      <c r="EG37" s="164">
        <v>2.0550000000000002</v>
      </c>
      <c r="EH37" s="164">
        <v>0.46800000000000003</v>
      </c>
      <c r="EI37" s="164">
        <v>0.27500000000000002</v>
      </c>
      <c r="EJ37" s="164">
        <v>0</v>
      </c>
      <c r="EK37" s="164">
        <v>11.336</v>
      </c>
      <c r="EL37" s="164">
        <v>11.33</v>
      </c>
      <c r="EM37">
        <f t="shared" si="0"/>
        <v>1316.8141447881871</v>
      </c>
      <c r="EN37">
        <f t="shared" si="1"/>
        <v>1202.350387863575</v>
      </c>
    </row>
    <row r="38" spans="1:144" x14ac:dyDescent="0.35">
      <c r="A38" s="192" t="s">
        <v>944</v>
      </c>
      <c r="B38" s="192">
        <v>50</v>
      </c>
      <c r="C38" s="192">
        <v>908</v>
      </c>
      <c r="D38" t="s">
        <v>946</v>
      </c>
      <c r="F38" s="193">
        <v>18.108000000000001</v>
      </c>
      <c r="G38" s="194">
        <v>133.80000000000001</v>
      </c>
      <c r="H38" s="194">
        <v>4.8</v>
      </c>
      <c r="I38" s="194">
        <v>118.2</v>
      </c>
      <c r="J38" s="194">
        <v>7.6</v>
      </c>
      <c r="K38" s="146">
        <v>0.59</v>
      </c>
      <c r="L38" s="146">
        <v>0.2</v>
      </c>
      <c r="M38" s="146"/>
      <c r="N38" s="146"/>
      <c r="O38" s="146">
        <v>8.5999999999999993E-2</v>
      </c>
      <c r="P38" s="146">
        <v>3.5000000000000003E-2</v>
      </c>
      <c r="Q38" s="146">
        <v>1.32</v>
      </c>
      <c r="R38" s="146">
        <v>0.15</v>
      </c>
      <c r="S38" s="146"/>
      <c r="T38" s="146"/>
      <c r="U38" s="146">
        <v>0.14299999999999999</v>
      </c>
      <c r="V38" s="146">
        <v>3.9E-2</v>
      </c>
      <c r="W38" s="146">
        <v>1.7000000000000001E-2</v>
      </c>
      <c r="X38" s="146">
        <v>0.01</v>
      </c>
      <c r="Y38" s="146">
        <v>1.15E-2</v>
      </c>
      <c r="Z38" s="146">
        <v>4.7000000000000002E-3</v>
      </c>
      <c r="AA38" s="146"/>
      <c r="AB38" s="146"/>
      <c r="AC38" s="146"/>
      <c r="AD38" s="146"/>
      <c r="AE38" s="146"/>
      <c r="AG38" s="195">
        <v>2.0644</v>
      </c>
      <c r="AH38" s="195">
        <v>12.007899999999999</v>
      </c>
      <c r="AI38" s="195">
        <v>0.20699999999999999</v>
      </c>
      <c r="AJ38" s="195">
        <v>10.702500000000001</v>
      </c>
      <c r="AK38" s="195">
        <v>0.42209999999999998</v>
      </c>
      <c r="AL38" s="195">
        <v>2.2578</v>
      </c>
      <c r="AM38" s="195">
        <v>49.281399999999998</v>
      </c>
      <c r="AN38" s="195">
        <v>9.5671999999999997</v>
      </c>
      <c r="AO38" s="195">
        <v>10.708</v>
      </c>
      <c r="AP38" s="195">
        <v>0.37380000000000002</v>
      </c>
      <c r="AQ38" s="195">
        <v>0.22654545454545458</v>
      </c>
      <c r="AR38" s="195">
        <v>0.2215</v>
      </c>
      <c r="AS38" s="195">
        <v>1.83E-2</v>
      </c>
      <c r="AT38" s="195">
        <v>1.591304347826087E-2</v>
      </c>
      <c r="AU38" s="195">
        <v>97.831599999999995</v>
      </c>
      <c r="AV38" s="195">
        <v>41.932000000000002</v>
      </c>
      <c r="AW38" s="195">
        <v>48.866300000000003</v>
      </c>
      <c r="AX38" s="195">
        <v>12.305199999999999</v>
      </c>
      <c r="AY38" s="195">
        <v>5.4399999999999997E-2</v>
      </c>
      <c r="AZ38" s="195">
        <v>1.23E-2</v>
      </c>
      <c r="BA38" s="195">
        <v>0.255</v>
      </c>
      <c r="BB38" s="195">
        <v>0.41010000000000002</v>
      </c>
      <c r="BC38" s="195">
        <v>8.4000000000000005E-2</v>
      </c>
      <c r="BD38" s="195">
        <v>0.15240000000000001</v>
      </c>
      <c r="BE38" s="195">
        <v>104.0716</v>
      </c>
      <c r="BF38" s="195">
        <v>0.87621903612916163</v>
      </c>
      <c r="BG38" s="196">
        <v>4.42</v>
      </c>
      <c r="BH38" s="196">
        <v>0.42</v>
      </c>
      <c r="BI38" s="196">
        <v>0.8</v>
      </c>
      <c r="BJ38" s="196">
        <v>0.53</v>
      </c>
      <c r="BK38" s="196">
        <v>829</v>
      </c>
      <c r="BL38" s="196">
        <v>28</v>
      </c>
      <c r="BM38" s="196">
        <v>30</v>
      </c>
      <c r="BN38" s="196">
        <v>1.1000000000000001</v>
      </c>
      <c r="BO38" s="196">
        <v>297.8</v>
      </c>
      <c r="BP38" s="196">
        <v>9.6</v>
      </c>
      <c r="BQ38" s="196">
        <v>650</v>
      </c>
      <c r="BR38" s="196">
        <v>22</v>
      </c>
      <c r="BS38" s="196">
        <v>57.5</v>
      </c>
      <c r="BT38" s="196">
        <v>2.8</v>
      </c>
      <c r="BU38" s="196">
        <v>271</v>
      </c>
      <c r="BV38" s="196">
        <v>10</v>
      </c>
      <c r="BW38" s="196">
        <v>8.06</v>
      </c>
      <c r="BX38" s="196">
        <v>0.48</v>
      </c>
      <c r="BY38" s="196">
        <v>286.3</v>
      </c>
      <c r="BZ38" s="196">
        <v>9.8000000000000007</v>
      </c>
      <c r="CA38" s="196">
        <v>21.16</v>
      </c>
      <c r="CB38" s="196">
        <v>0.7</v>
      </c>
      <c r="CC38" s="196">
        <v>99</v>
      </c>
      <c r="CD38" s="196">
        <v>3.7</v>
      </c>
      <c r="CE38" s="196">
        <v>11.84</v>
      </c>
      <c r="CF38" s="196">
        <v>0.61</v>
      </c>
      <c r="CG38" s="196">
        <v>8.2000000000000003E-2</v>
      </c>
      <c r="CH38" s="196">
        <v>0.02</v>
      </c>
      <c r="CI38" s="196">
        <v>99.5</v>
      </c>
      <c r="CJ38" s="196">
        <v>5.0999999999999996</v>
      </c>
      <c r="CK38" s="196">
        <v>10.42</v>
      </c>
      <c r="CL38" s="196">
        <v>0.63</v>
      </c>
      <c r="CM38" s="196">
        <v>26.8</v>
      </c>
      <c r="CN38" s="196">
        <v>1.2</v>
      </c>
      <c r="CO38" s="196">
        <v>3.67</v>
      </c>
      <c r="CP38" s="196">
        <v>0.22</v>
      </c>
      <c r="CQ38" s="196">
        <v>17.2</v>
      </c>
      <c r="CR38" s="196">
        <v>1.2</v>
      </c>
      <c r="CS38" s="196">
        <v>4.8499999999999996</v>
      </c>
      <c r="CT38" s="196">
        <v>0.56999999999999995</v>
      </c>
      <c r="CU38" s="196">
        <v>1.57</v>
      </c>
      <c r="CV38" s="196">
        <v>0.19</v>
      </c>
      <c r="CW38" s="196">
        <v>4.68</v>
      </c>
      <c r="CX38" s="196">
        <v>0.56999999999999995</v>
      </c>
      <c r="CY38" s="196">
        <v>0.72</v>
      </c>
      <c r="CZ38" s="196">
        <v>0.1</v>
      </c>
      <c r="DA38" s="196">
        <v>4.54</v>
      </c>
      <c r="DB38" s="196">
        <v>0.43</v>
      </c>
      <c r="DC38" s="196">
        <v>0.88</v>
      </c>
      <c r="DD38" s="196">
        <v>0.13</v>
      </c>
      <c r="DE38" s="196">
        <v>2.09</v>
      </c>
      <c r="DF38" s="196">
        <v>0.22</v>
      </c>
      <c r="DG38" s="196">
        <v>0.26600000000000001</v>
      </c>
      <c r="DH38" s="196">
        <v>5.2999999999999999E-2</v>
      </c>
      <c r="DI38" s="196">
        <v>2.12</v>
      </c>
      <c r="DJ38" s="196">
        <v>0.31</v>
      </c>
      <c r="DK38" s="196">
        <v>0.23</v>
      </c>
      <c r="DL38" s="196">
        <v>5.0999999999999997E-2</v>
      </c>
      <c r="DM38" s="196">
        <v>2.33</v>
      </c>
      <c r="DN38" s="196">
        <v>0.5</v>
      </c>
      <c r="DO38" s="196">
        <v>0.73</v>
      </c>
      <c r="DP38" s="196">
        <v>0.12</v>
      </c>
      <c r="DQ38" s="196">
        <v>0.98</v>
      </c>
      <c r="DR38" s="196">
        <v>0.22</v>
      </c>
      <c r="DS38" s="196">
        <v>0.65100000000000002</v>
      </c>
      <c r="DT38" s="196">
        <v>9.1999999999999998E-2</v>
      </c>
      <c r="DU38" s="196">
        <v>0.23599999999999999</v>
      </c>
      <c r="DV38" s="196">
        <v>5.6000000000000001E-2</v>
      </c>
      <c r="DW38" s="196">
        <v>126</v>
      </c>
      <c r="DX38" s="197">
        <v>-8.0399999999999991</v>
      </c>
      <c r="DY38" s="164">
        <v>49.334000000000003</v>
      </c>
      <c r="DZ38" s="164">
        <v>2.1230000000000002</v>
      </c>
      <c r="EA38" s="164">
        <v>11.292</v>
      </c>
      <c r="EB38" s="164">
        <v>1.708</v>
      </c>
      <c r="EC38" s="164">
        <v>9.798</v>
      </c>
      <c r="ED38" s="164">
        <v>0.378</v>
      </c>
      <c r="EE38" s="164">
        <v>12.25</v>
      </c>
      <c r="EF38" s="164">
        <v>10.115</v>
      </c>
      <c r="EG38" s="164">
        <v>1.9410000000000001</v>
      </c>
      <c r="EH38" s="164">
        <v>0.39700000000000002</v>
      </c>
      <c r="EI38" s="164">
        <v>0.19500000000000001</v>
      </c>
      <c r="EJ38" s="164">
        <v>0</v>
      </c>
      <c r="EK38" s="164">
        <v>11.334</v>
      </c>
      <c r="EL38" s="164">
        <v>11.33</v>
      </c>
      <c r="EM38">
        <f t="shared" si="0"/>
        <v>1108.6063590672118</v>
      </c>
      <c r="EN38">
        <f t="shared" si="1"/>
        <v>1026.1073297549165</v>
      </c>
    </row>
    <row r="39" spans="1:144" x14ac:dyDescent="0.35">
      <c r="A39" s="192" t="s">
        <v>944</v>
      </c>
      <c r="B39" s="192">
        <v>50</v>
      </c>
      <c r="C39" s="192">
        <v>908</v>
      </c>
      <c r="D39" t="s">
        <v>947</v>
      </c>
      <c r="F39" s="193">
        <v>21.600999999999999</v>
      </c>
      <c r="G39" s="194">
        <v>126.8</v>
      </c>
      <c r="H39" s="194">
        <v>5</v>
      </c>
      <c r="I39" s="194">
        <v>120.1</v>
      </c>
      <c r="J39" s="194">
        <v>7</v>
      </c>
      <c r="K39" s="146">
        <v>0.97</v>
      </c>
      <c r="L39" s="146">
        <v>0.22</v>
      </c>
      <c r="M39" s="146">
        <v>0.16</v>
      </c>
      <c r="N39" s="146">
        <v>0.12</v>
      </c>
      <c r="O39" s="146">
        <v>9.6000000000000002E-2</v>
      </c>
      <c r="P39" s="146">
        <v>3.2000000000000001E-2</v>
      </c>
      <c r="Q39" s="146">
        <v>1.49</v>
      </c>
      <c r="R39" s="146">
        <v>0.17</v>
      </c>
      <c r="S39" s="146"/>
      <c r="T39" s="146"/>
      <c r="U39" s="146">
        <v>0.23200000000000001</v>
      </c>
      <c r="V39" s="146">
        <v>0.05</v>
      </c>
      <c r="W39" s="146">
        <v>1.7299999999999999E-2</v>
      </c>
      <c r="X39" s="146">
        <v>8.3000000000000001E-3</v>
      </c>
      <c r="Y39" s="146">
        <v>1.6400000000000001E-2</v>
      </c>
      <c r="Z39" s="146">
        <v>6.3E-3</v>
      </c>
      <c r="AA39" s="146"/>
      <c r="AB39" s="146"/>
      <c r="AC39" s="146"/>
      <c r="AD39" s="146"/>
      <c r="AE39" s="146"/>
      <c r="AG39" s="195">
        <v>2.1160999999999999</v>
      </c>
      <c r="AH39" s="195">
        <v>12.105399999999999</v>
      </c>
      <c r="AI39" s="195">
        <v>0.25330000000000003</v>
      </c>
      <c r="AJ39" s="195">
        <v>10.627700000000001</v>
      </c>
      <c r="AK39" s="195">
        <v>0.48110000000000003</v>
      </c>
      <c r="AL39" s="195">
        <v>2.524</v>
      </c>
      <c r="AM39" s="195">
        <v>48.399000000000001</v>
      </c>
      <c r="AN39" s="195">
        <v>9.9514999999999993</v>
      </c>
      <c r="AO39" s="195">
        <v>10.9207</v>
      </c>
      <c r="AP39" s="195">
        <v>0.36559999999999998</v>
      </c>
      <c r="AQ39" s="195">
        <v>0.22157575757575756</v>
      </c>
      <c r="AR39" s="195">
        <v>0.29570000000000002</v>
      </c>
      <c r="AS39" s="195">
        <v>2.2200000000000001E-2</v>
      </c>
      <c r="AT39" s="195">
        <v>1.9304347826086959E-2</v>
      </c>
      <c r="AU39" s="195">
        <v>98.062399999999997</v>
      </c>
      <c r="AV39" s="195">
        <v>40.9191</v>
      </c>
      <c r="AW39" s="195">
        <v>47.484299999999998</v>
      </c>
      <c r="AX39" s="195">
        <v>12.396000000000001</v>
      </c>
      <c r="AY39" s="195">
        <v>5.0700000000000002E-2</v>
      </c>
      <c r="AZ39" s="195">
        <v>1.3899999999999999E-2</v>
      </c>
      <c r="BA39" s="195">
        <v>0.252</v>
      </c>
      <c r="BB39" s="195">
        <v>0.40079999999999999</v>
      </c>
      <c r="BC39" s="195">
        <v>7.9799999999999996E-2</v>
      </c>
      <c r="BD39" s="195">
        <v>0.16930000000000001</v>
      </c>
      <c r="BE39" s="195">
        <v>101.7658</v>
      </c>
      <c r="BF39" s="195">
        <v>0.87225678557026975</v>
      </c>
      <c r="BG39" s="196">
        <v>4.21</v>
      </c>
      <c r="BH39" s="196">
        <v>0.55000000000000004</v>
      </c>
      <c r="BI39" s="196">
        <v>0.44</v>
      </c>
      <c r="BJ39" s="196">
        <v>0.37</v>
      </c>
      <c r="BK39" s="196">
        <v>1152</v>
      </c>
      <c r="BL39" s="196">
        <v>34</v>
      </c>
      <c r="BM39" s="196">
        <v>28.93</v>
      </c>
      <c r="BN39" s="196">
        <v>0.96</v>
      </c>
      <c r="BO39" s="196">
        <v>290</v>
      </c>
      <c r="BP39" s="196">
        <v>11</v>
      </c>
      <c r="BQ39" s="196">
        <v>596</v>
      </c>
      <c r="BR39" s="196">
        <v>25</v>
      </c>
      <c r="BS39" s="196">
        <v>55.1</v>
      </c>
      <c r="BT39" s="196">
        <v>2.4</v>
      </c>
      <c r="BU39" s="196">
        <v>245</v>
      </c>
      <c r="BV39" s="196">
        <v>12</v>
      </c>
      <c r="BW39" s="196">
        <v>11.13</v>
      </c>
      <c r="BX39" s="196">
        <v>0.55000000000000004</v>
      </c>
      <c r="BY39" s="196">
        <v>339</v>
      </c>
      <c r="BZ39" s="196">
        <v>13</v>
      </c>
      <c r="CA39" s="196">
        <v>22.3</v>
      </c>
      <c r="CB39" s="196">
        <v>1.2</v>
      </c>
      <c r="CC39" s="196">
        <v>136.30000000000001</v>
      </c>
      <c r="CD39" s="196">
        <v>4.7</v>
      </c>
      <c r="CE39" s="196">
        <v>17.32</v>
      </c>
      <c r="CF39" s="196">
        <v>0.91</v>
      </c>
      <c r="CG39" s="196">
        <v>0.11899999999999999</v>
      </c>
      <c r="CH39" s="196">
        <v>2.4E-2</v>
      </c>
      <c r="CI39" s="196">
        <v>130.1</v>
      </c>
      <c r="CJ39" s="196">
        <v>6.9</v>
      </c>
      <c r="CK39" s="196">
        <v>14.49</v>
      </c>
      <c r="CL39" s="196">
        <v>0.66</v>
      </c>
      <c r="CM39" s="196">
        <v>34.5</v>
      </c>
      <c r="CN39" s="196">
        <v>1.7</v>
      </c>
      <c r="CO39" s="196">
        <v>4.8099999999999996</v>
      </c>
      <c r="CP39" s="196">
        <v>0.31</v>
      </c>
      <c r="CQ39" s="196">
        <v>21</v>
      </c>
      <c r="CR39" s="196">
        <v>1.5</v>
      </c>
      <c r="CS39" s="196">
        <v>5.13</v>
      </c>
      <c r="CT39" s="196">
        <v>0.53</v>
      </c>
      <c r="CU39" s="196">
        <v>1.53</v>
      </c>
      <c r="CV39" s="196">
        <v>0.11</v>
      </c>
      <c r="CW39" s="196">
        <v>4.99</v>
      </c>
      <c r="CX39" s="196">
        <v>0.53</v>
      </c>
      <c r="CY39" s="196">
        <v>0.78400000000000003</v>
      </c>
      <c r="CZ39" s="196">
        <v>7.4999999999999997E-2</v>
      </c>
      <c r="DA39" s="196">
        <v>4.29</v>
      </c>
      <c r="DB39" s="196">
        <v>0.4</v>
      </c>
      <c r="DC39" s="196">
        <v>0.875</v>
      </c>
      <c r="DD39" s="196">
        <v>7.8E-2</v>
      </c>
      <c r="DE39" s="196">
        <v>2.62</v>
      </c>
      <c r="DF39" s="196">
        <v>0.28000000000000003</v>
      </c>
      <c r="DG39" s="196">
        <v>0.316</v>
      </c>
      <c r="DH39" s="196">
        <v>6.0999999999999999E-2</v>
      </c>
      <c r="DI39" s="196">
        <v>1.6</v>
      </c>
      <c r="DJ39" s="196">
        <v>0.19</v>
      </c>
      <c r="DK39" s="196">
        <v>0.20499999999999999</v>
      </c>
      <c r="DL39" s="196">
        <v>4.1000000000000002E-2</v>
      </c>
      <c r="DM39" s="196">
        <v>3.83</v>
      </c>
      <c r="DN39" s="196">
        <v>0.66</v>
      </c>
      <c r="DO39" s="196">
        <v>1.07</v>
      </c>
      <c r="DP39" s="196">
        <v>0.13</v>
      </c>
      <c r="DQ39" s="196">
        <v>1.1100000000000001</v>
      </c>
      <c r="DR39" s="196">
        <v>0.19</v>
      </c>
      <c r="DS39" s="196">
        <v>1.18</v>
      </c>
      <c r="DT39" s="196">
        <v>0.13</v>
      </c>
      <c r="DU39" s="196">
        <v>0.42699999999999999</v>
      </c>
      <c r="DV39" s="196">
        <v>7.0000000000000007E-2</v>
      </c>
      <c r="DW39" s="196">
        <v>129</v>
      </c>
      <c r="DX39" s="197">
        <v>-4.7699999999999996</v>
      </c>
      <c r="DY39" s="164">
        <v>48.726999999999997</v>
      </c>
      <c r="DZ39" s="164">
        <v>2.4460000000000002</v>
      </c>
      <c r="EA39" s="164">
        <v>11.728999999999999</v>
      </c>
      <c r="EB39" s="164">
        <v>1.72</v>
      </c>
      <c r="EC39" s="164">
        <v>9.7859999999999996</v>
      </c>
      <c r="ED39" s="164">
        <v>0.371</v>
      </c>
      <c r="EE39" s="164">
        <v>11.645</v>
      </c>
      <c r="EF39" s="164">
        <v>10.33</v>
      </c>
      <c r="EG39" s="164">
        <v>2.0499999999999998</v>
      </c>
      <c r="EH39" s="164">
        <v>0.46600000000000003</v>
      </c>
      <c r="EI39" s="164">
        <v>0.245</v>
      </c>
      <c r="EJ39" s="164">
        <v>0</v>
      </c>
      <c r="EK39" s="164">
        <v>11.334</v>
      </c>
      <c r="EL39" s="164">
        <v>11.33</v>
      </c>
      <c r="EM39">
        <f t="shared" si="0"/>
        <v>1479.9769768676051</v>
      </c>
      <c r="EN39">
        <f t="shared" si="1"/>
        <v>1412.5961409445501</v>
      </c>
    </row>
    <row r="40" spans="1:144" x14ac:dyDescent="0.35">
      <c r="A40" s="192" t="s">
        <v>944</v>
      </c>
      <c r="B40" s="192">
        <v>50</v>
      </c>
      <c r="C40" s="192">
        <v>908</v>
      </c>
      <c r="D40" t="s">
        <v>948</v>
      </c>
      <c r="F40" s="193">
        <v>6.5518999999999998</v>
      </c>
      <c r="G40" s="194">
        <v>67.7</v>
      </c>
      <c r="H40" s="194">
        <v>3.6</v>
      </c>
      <c r="I40" s="194">
        <v>153</v>
      </c>
      <c r="J40" s="194">
        <v>10</v>
      </c>
      <c r="K40" s="146">
        <v>0.87</v>
      </c>
      <c r="L40" s="146">
        <v>0.37</v>
      </c>
      <c r="M40" s="146">
        <v>0.26</v>
      </c>
      <c r="N40" s="146">
        <v>0.28999999999999998</v>
      </c>
      <c r="O40" s="146">
        <v>0.14599999999999999</v>
      </c>
      <c r="P40" s="146">
        <v>5.1999999999999998E-2</v>
      </c>
      <c r="Q40" s="146">
        <v>1.55</v>
      </c>
      <c r="R40" s="146">
        <v>0.19</v>
      </c>
      <c r="S40" s="146"/>
      <c r="T40" s="146"/>
      <c r="U40" s="146">
        <v>9.8000000000000004E-2</v>
      </c>
      <c r="V40" s="146">
        <v>5.7000000000000002E-2</v>
      </c>
      <c r="W40" s="146">
        <v>1.5900000000000001E-2</v>
      </c>
      <c r="X40" s="146">
        <v>9.9000000000000008E-3</v>
      </c>
      <c r="Y40" s="146">
        <v>1.4E-2</v>
      </c>
      <c r="Z40" s="146">
        <v>7.4999999999999997E-3</v>
      </c>
      <c r="AA40" s="146"/>
      <c r="AB40" s="146"/>
      <c r="AC40" s="146"/>
      <c r="AD40" s="146"/>
      <c r="AE40" s="146"/>
      <c r="AG40" s="195">
        <v>2.4714999999999998</v>
      </c>
      <c r="AH40" s="195">
        <v>10.9993</v>
      </c>
      <c r="AI40" s="195">
        <v>0.25729999999999997</v>
      </c>
      <c r="AJ40" s="195">
        <v>7.6936999999999998</v>
      </c>
      <c r="AK40" s="195">
        <v>0.4803</v>
      </c>
      <c r="AL40" s="195">
        <v>2.5585</v>
      </c>
      <c r="AM40" s="195">
        <v>48.929000000000002</v>
      </c>
      <c r="AN40" s="195">
        <v>8.9368999999999996</v>
      </c>
      <c r="AO40" s="195">
        <v>15.174799999999999</v>
      </c>
      <c r="AP40" s="195">
        <v>0.39489999999999997</v>
      </c>
      <c r="AQ40" s="195">
        <v>0.23933333333333334</v>
      </c>
      <c r="AR40" s="195">
        <v>0.3634</v>
      </c>
      <c r="AS40" s="195">
        <v>1.3100000000000001E-2</v>
      </c>
      <c r="AT40" s="195">
        <v>1.1391304347826089E-2</v>
      </c>
      <c r="AU40" s="195">
        <v>98.272599999999997</v>
      </c>
      <c r="AV40" s="195">
        <v>40.087200000000003</v>
      </c>
      <c r="AW40" s="195">
        <v>44.2699</v>
      </c>
      <c r="AX40" s="195">
        <v>16.229099999999999</v>
      </c>
      <c r="AY40" s="195">
        <v>3.1E-2</v>
      </c>
      <c r="AZ40" s="195">
        <v>1.6500000000000001E-2</v>
      </c>
      <c r="BA40" s="195">
        <v>0.1933</v>
      </c>
      <c r="BB40" s="195">
        <v>0.253</v>
      </c>
      <c r="BC40" s="195">
        <v>4.2200000000000001E-2</v>
      </c>
      <c r="BD40" s="195">
        <v>0.25669999999999998</v>
      </c>
      <c r="BE40" s="195">
        <v>101.379</v>
      </c>
      <c r="BF40" s="195">
        <v>0.82942187490338004</v>
      </c>
      <c r="BG40" s="196">
        <v>7</v>
      </c>
      <c r="BH40" s="196">
        <v>1.2</v>
      </c>
      <c r="BI40" s="196">
        <v>1.7</v>
      </c>
      <c r="BJ40" s="196">
        <v>1.1000000000000001</v>
      </c>
      <c r="BK40" s="196">
        <v>1298</v>
      </c>
      <c r="BL40" s="196">
        <v>63</v>
      </c>
      <c r="BM40" s="196">
        <v>32.700000000000003</v>
      </c>
      <c r="BN40" s="196">
        <v>3.1</v>
      </c>
      <c r="BO40" s="196">
        <v>231</v>
      </c>
      <c r="BP40" s="196">
        <v>11</v>
      </c>
      <c r="BQ40" s="196">
        <v>199</v>
      </c>
      <c r="BR40" s="196">
        <v>17</v>
      </c>
      <c r="BS40" s="196">
        <v>55.5</v>
      </c>
      <c r="BT40" s="196">
        <v>4.9000000000000004</v>
      </c>
      <c r="BU40" s="196">
        <v>118.1</v>
      </c>
      <c r="BV40" s="196">
        <v>7.5</v>
      </c>
      <c r="BW40" s="196">
        <v>7.22</v>
      </c>
      <c r="BX40" s="196">
        <v>0.45</v>
      </c>
      <c r="BY40" s="196">
        <v>303</v>
      </c>
      <c r="BZ40" s="196">
        <v>18</v>
      </c>
      <c r="CA40" s="196">
        <v>38.6</v>
      </c>
      <c r="CB40" s="196">
        <v>2.5</v>
      </c>
      <c r="CC40" s="196">
        <v>148.80000000000001</v>
      </c>
      <c r="CD40" s="196">
        <v>7.4</v>
      </c>
      <c r="CE40" s="196">
        <v>14.3</v>
      </c>
      <c r="CF40" s="196">
        <v>1.8</v>
      </c>
      <c r="CG40" s="196">
        <v>7.2999999999999995E-2</v>
      </c>
      <c r="CH40" s="196">
        <v>0.03</v>
      </c>
      <c r="CI40" s="196">
        <v>101</v>
      </c>
      <c r="CJ40" s="196">
        <v>8</v>
      </c>
      <c r="CK40" s="196">
        <v>12.4</v>
      </c>
      <c r="CL40" s="196">
        <v>1.6</v>
      </c>
      <c r="CM40" s="196">
        <v>31.9</v>
      </c>
      <c r="CN40" s="196">
        <v>2.7</v>
      </c>
      <c r="CO40" s="196">
        <v>4.2300000000000004</v>
      </c>
      <c r="CP40" s="196">
        <v>0.59</v>
      </c>
      <c r="CQ40" s="196">
        <v>20.100000000000001</v>
      </c>
      <c r="CR40" s="196">
        <v>1.5</v>
      </c>
      <c r="CS40" s="196">
        <v>6.26</v>
      </c>
      <c r="CT40" s="196">
        <v>0.86</v>
      </c>
      <c r="CU40" s="196">
        <v>2.0499999999999998</v>
      </c>
      <c r="CV40" s="196">
        <v>0.38</v>
      </c>
      <c r="CW40" s="196">
        <v>6.79</v>
      </c>
      <c r="CX40" s="196">
        <v>0.84</v>
      </c>
      <c r="CY40" s="196">
        <v>1.1100000000000001</v>
      </c>
      <c r="CZ40" s="196">
        <v>0.19</v>
      </c>
      <c r="DA40" s="196">
        <v>7.73</v>
      </c>
      <c r="DB40" s="196">
        <v>0.96</v>
      </c>
      <c r="DC40" s="196">
        <v>1.52</v>
      </c>
      <c r="DD40" s="196">
        <v>0.18</v>
      </c>
      <c r="DE40" s="196">
        <v>4.3499999999999996</v>
      </c>
      <c r="DF40" s="196">
        <v>0.61</v>
      </c>
      <c r="DG40" s="196">
        <v>0.54</v>
      </c>
      <c r="DH40" s="196">
        <v>6.2E-2</v>
      </c>
      <c r="DI40" s="196">
        <v>3.32</v>
      </c>
      <c r="DJ40" s="196">
        <v>0.73</v>
      </c>
      <c r="DK40" s="196">
        <v>0.44</v>
      </c>
      <c r="DL40" s="196">
        <v>0.11</v>
      </c>
      <c r="DM40" s="196">
        <v>3.94</v>
      </c>
      <c r="DN40" s="196">
        <v>0.73</v>
      </c>
      <c r="DO40" s="196">
        <v>0.96</v>
      </c>
      <c r="DP40" s="196">
        <v>0.17</v>
      </c>
      <c r="DQ40" s="196">
        <v>0.77</v>
      </c>
      <c r="DR40" s="196">
        <v>0.24</v>
      </c>
      <c r="DS40" s="196">
        <v>0.99</v>
      </c>
      <c r="DT40" s="196">
        <v>0.2</v>
      </c>
      <c r="DU40" s="196">
        <v>0.27200000000000002</v>
      </c>
      <c r="DV40" s="196">
        <v>0.09</v>
      </c>
      <c r="DW40" s="196">
        <v>132</v>
      </c>
      <c r="DX40" s="197">
        <v>8.0399999999999991</v>
      </c>
      <c r="DY40" s="164">
        <v>51.478000000000002</v>
      </c>
      <c r="DZ40" s="164">
        <v>2.8730000000000002</v>
      </c>
      <c r="EA40" s="164">
        <v>12.349</v>
      </c>
      <c r="EB40" s="164">
        <v>1.657</v>
      </c>
      <c r="EC40" s="164">
        <v>9.83</v>
      </c>
      <c r="ED40" s="164">
        <v>0.39</v>
      </c>
      <c r="EE40" s="164">
        <v>8.6669999999999998</v>
      </c>
      <c r="EF40" s="164">
        <v>8.5909999999999993</v>
      </c>
      <c r="EG40" s="164">
        <v>2.7749999999999999</v>
      </c>
      <c r="EH40" s="164">
        <v>0.53900000000000003</v>
      </c>
      <c r="EI40" s="164">
        <v>0.28899999999999998</v>
      </c>
      <c r="EJ40" s="164">
        <v>0</v>
      </c>
      <c r="EK40" s="164">
        <v>11.321</v>
      </c>
      <c r="EL40" s="164">
        <v>11.33</v>
      </c>
      <c r="EM40">
        <f t="shared" si="0"/>
        <v>1818.8151281490962</v>
      </c>
      <c r="EN40">
        <f t="shared" si="1"/>
        <v>1977.8328927241153</v>
      </c>
    </row>
    <row r="41" spans="1:144" x14ac:dyDescent="0.35">
      <c r="A41" s="192" t="s">
        <v>944</v>
      </c>
      <c r="B41" s="192">
        <v>50</v>
      </c>
      <c r="C41" s="192">
        <v>908</v>
      </c>
      <c r="D41" t="s">
        <v>949</v>
      </c>
      <c r="F41" s="193">
        <v>18.059999999999999</v>
      </c>
      <c r="G41" s="194">
        <v>113.9</v>
      </c>
      <c r="H41" s="194">
        <v>4.2</v>
      </c>
      <c r="I41" s="194">
        <v>102.5</v>
      </c>
      <c r="J41" s="194">
        <v>6.6</v>
      </c>
      <c r="K41" s="146">
        <v>0.55000000000000004</v>
      </c>
      <c r="L41" s="146">
        <v>0.14000000000000001</v>
      </c>
      <c r="M41" s="146">
        <v>0.18</v>
      </c>
      <c r="N41" s="146">
        <v>0.14000000000000001</v>
      </c>
      <c r="O41" s="146">
        <v>9.7000000000000003E-2</v>
      </c>
      <c r="P41" s="146">
        <v>4.2000000000000003E-2</v>
      </c>
      <c r="Q41" s="146">
        <v>1.1000000000000001</v>
      </c>
      <c r="R41" s="146">
        <v>0.1</v>
      </c>
      <c r="S41" s="146"/>
      <c r="T41" s="146"/>
      <c r="U41" s="146">
        <v>0.127</v>
      </c>
      <c r="V41" s="146">
        <v>3.9E-2</v>
      </c>
      <c r="W41" s="146">
        <v>1.7500000000000002E-2</v>
      </c>
      <c r="X41" s="146">
        <v>8.6E-3</v>
      </c>
      <c r="Y41" s="146">
        <v>6.3E-3</v>
      </c>
      <c r="Z41" s="146">
        <v>4.7999999999999996E-3</v>
      </c>
      <c r="AA41" s="146">
        <v>9.5086999999999993</v>
      </c>
      <c r="AB41" s="146">
        <v>0.29899999999999999</v>
      </c>
      <c r="AC41" s="146">
        <v>1.2999999999999999E-2</v>
      </c>
      <c r="AD41" s="146">
        <v>0.16300000000000001</v>
      </c>
      <c r="AE41" s="146">
        <v>2.5999999999999999E-2</v>
      </c>
      <c r="AG41" s="195">
        <v>2.0369999999999999</v>
      </c>
      <c r="AH41" s="195">
        <v>12.2294</v>
      </c>
      <c r="AI41" s="195">
        <v>0.22109999999999999</v>
      </c>
      <c r="AJ41" s="195">
        <v>10.8855</v>
      </c>
      <c r="AK41" s="195">
        <v>0.3866</v>
      </c>
      <c r="AL41" s="195">
        <v>2.2290999999999999</v>
      </c>
      <c r="AM41" s="195">
        <v>49.774900000000002</v>
      </c>
      <c r="AN41" s="195">
        <v>9.6392000000000007</v>
      </c>
      <c r="AO41" s="195">
        <v>10.408799999999999</v>
      </c>
      <c r="AP41" s="195">
        <v>0.3367</v>
      </c>
      <c r="AQ41" s="195">
        <v>0.20406060606060608</v>
      </c>
      <c r="AR41" s="195">
        <v>0.1057</v>
      </c>
      <c r="AS41" s="195">
        <v>1.44E-2</v>
      </c>
      <c r="AT41" s="195">
        <v>1.2521739130434783E-2</v>
      </c>
      <c r="AU41" s="195">
        <v>98.268500000000003</v>
      </c>
      <c r="AV41" s="195">
        <v>40.818800000000003</v>
      </c>
      <c r="AW41" s="195">
        <v>47.1051</v>
      </c>
      <c r="AX41" s="195">
        <v>12.1183</v>
      </c>
      <c r="AY41" s="195">
        <v>4.6199999999999998E-2</v>
      </c>
      <c r="AZ41" s="195">
        <v>1.11E-2</v>
      </c>
      <c r="BA41" s="195">
        <v>0.2681</v>
      </c>
      <c r="BB41" s="195">
        <v>0.38700000000000001</v>
      </c>
      <c r="BC41" s="195">
        <v>6.4799999999999996E-2</v>
      </c>
      <c r="BD41" s="195">
        <v>0.16189999999999999</v>
      </c>
      <c r="BE41" s="195">
        <v>100.9813</v>
      </c>
      <c r="BF41" s="195">
        <v>0.8738790956333049</v>
      </c>
      <c r="BG41" s="196">
        <v>4.49</v>
      </c>
      <c r="BH41" s="196">
        <v>0.6</v>
      </c>
      <c r="BI41" s="196">
        <v>0.38</v>
      </c>
      <c r="BJ41" s="196">
        <v>0.45</v>
      </c>
      <c r="BK41" s="196">
        <v>888</v>
      </c>
      <c r="BL41" s="196">
        <v>24</v>
      </c>
      <c r="BM41" s="196">
        <v>32.200000000000003</v>
      </c>
      <c r="BN41" s="196">
        <v>1.1000000000000001</v>
      </c>
      <c r="BO41" s="196">
        <v>282</v>
      </c>
      <c r="BP41" s="196">
        <v>12</v>
      </c>
      <c r="BQ41" s="196">
        <v>775</v>
      </c>
      <c r="BR41" s="196">
        <v>28</v>
      </c>
      <c r="BS41" s="196">
        <v>50.3</v>
      </c>
      <c r="BT41" s="196">
        <v>2.2000000000000002</v>
      </c>
      <c r="BU41" s="196">
        <v>211.3</v>
      </c>
      <c r="BV41" s="196">
        <v>7.1</v>
      </c>
      <c r="BW41" s="196">
        <v>6.06</v>
      </c>
      <c r="BX41" s="196">
        <v>0.28999999999999998</v>
      </c>
      <c r="BY41" s="196">
        <v>264</v>
      </c>
      <c r="BZ41" s="196">
        <v>8.5</v>
      </c>
      <c r="CA41" s="196">
        <v>21.3</v>
      </c>
      <c r="CB41" s="196">
        <v>1.3</v>
      </c>
      <c r="CC41" s="196">
        <v>106.6</v>
      </c>
      <c r="CD41" s="196">
        <v>5</v>
      </c>
      <c r="CE41" s="196">
        <v>10.16</v>
      </c>
      <c r="CF41" s="196">
        <v>0.72</v>
      </c>
      <c r="CG41" s="196">
        <v>6.7000000000000004E-2</v>
      </c>
      <c r="CH41" s="196">
        <v>1.7000000000000001E-2</v>
      </c>
      <c r="CI41" s="196">
        <v>88.1</v>
      </c>
      <c r="CJ41" s="196">
        <v>5.9</v>
      </c>
      <c r="CK41" s="196">
        <v>9.15</v>
      </c>
      <c r="CL41" s="196">
        <v>0.5</v>
      </c>
      <c r="CM41" s="196">
        <v>22.45</v>
      </c>
      <c r="CN41" s="196">
        <v>0.96</v>
      </c>
      <c r="CO41" s="196">
        <v>3.35</v>
      </c>
      <c r="CP41" s="196">
        <v>0.32</v>
      </c>
      <c r="CQ41" s="196">
        <v>15.4</v>
      </c>
      <c r="CR41" s="196">
        <v>1.6</v>
      </c>
      <c r="CS41" s="196">
        <v>4.5</v>
      </c>
      <c r="CT41" s="196">
        <v>0.56999999999999995</v>
      </c>
      <c r="CU41" s="196">
        <v>1.61</v>
      </c>
      <c r="CV41" s="196">
        <v>0.2</v>
      </c>
      <c r="CW41" s="196">
        <v>4.58</v>
      </c>
      <c r="CX41" s="196">
        <v>0.75</v>
      </c>
      <c r="CY41" s="196">
        <v>0.69799999999999995</v>
      </c>
      <c r="CZ41" s="196">
        <v>7.1999999999999995E-2</v>
      </c>
      <c r="DA41" s="196">
        <v>4.21</v>
      </c>
      <c r="DB41" s="196">
        <v>0.44</v>
      </c>
      <c r="DC41" s="196">
        <v>0.85799999999999998</v>
      </c>
      <c r="DD41" s="196">
        <v>0.08</v>
      </c>
      <c r="DE41" s="196">
        <v>2.12</v>
      </c>
      <c r="DF41" s="196">
        <v>0.22</v>
      </c>
      <c r="DG41" s="196">
        <v>0.27900000000000003</v>
      </c>
      <c r="DH41" s="196">
        <v>6.4000000000000001E-2</v>
      </c>
      <c r="DI41" s="196">
        <v>1.89</v>
      </c>
      <c r="DJ41" s="196">
        <v>0.3</v>
      </c>
      <c r="DK41" s="196">
        <v>0.23300000000000001</v>
      </c>
      <c r="DL41" s="196">
        <v>5.0999999999999997E-2</v>
      </c>
      <c r="DM41" s="196">
        <v>3.27</v>
      </c>
      <c r="DN41" s="196">
        <v>0.53</v>
      </c>
      <c r="DO41" s="196">
        <v>0.56999999999999995</v>
      </c>
      <c r="DP41" s="196">
        <v>0.1</v>
      </c>
      <c r="DQ41" s="196">
        <v>0.53</v>
      </c>
      <c r="DR41" s="196">
        <v>0.16</v>
      </c>
      <c r="DS41" s="196">
        <v>0.67</v>
      </c>
      <c r="DT41" s="196">
        <v>0.1</v>
      </c>
      <c r="DU41" s="196">
        <v>0.22500000000000001</v>
      </c>
      <c r="DV41" s="196">
        <v>5.6000000000000001E-2</v>
      </c>
      <c r="DW41" s="196">
        <v>135</v>
      </c>
      <c r="DX41" s="197">
        <v>-8.09</v>
      </c>
      <c r="DY41" s="164">
        <v>49.451999999999998</v>
      </c>
      <c r="DZ41" s="164">
        <v>2.08</v>
      </c>
      <c r="EA41" s="164">
        <v>11.412000000000001</v>
      </c>
      <c r="EB41" s="164">
        <v>1.7</v>
      </c>
      <c r="EC41" s="164">
        <v>9.81</v>
      </c>
      <c r="ED41" s="164">
        <v>0.34200000000000003</v>
      </c>
      <c r="EE41" s="164">
        <v>12.061</v>
      </c>
      <c r="EF41" s="164">
        <v>10.210000000000001</v>
      </c>
      <c r="EG41" s="164">
        <v>1.901</v>
      </c>
      <c r="EH41" s="164">
        <v>0.36099999999999999</v>
      </c>
      <c r="EI41" s="164">
        <v>0.20599999999999999</v>
      </c>
      <c r="EJ41" s="164">
        <v>0</v>
      </c>
      <c r="EK41" s="164">
        <v>11.34</v>
      </c>
      <c r="EL41" s="164">
        <v>11.33</v>
      </c>
      <c r="EM41">
        <f t="shared" si="0"/>
        <v>529.02795554584327</v>
      </c>
      <c r="EN41">
        <f t="shared" si="1"/>
        <v>489.43283888041748</v>
      </c>
    </row>
    <row r="42" spans="1:144" x14ac:dyDescent="0.35">
      <c r="A42" s="192" t="s">
        <v>944</v>
      </c>
      <c r="B42" s="192">
        <v>50</v>
      </c>
      <c r="C42" s="192">
        <v>908</v>
      </c>
      <c r="D42" t="s">
        <v>950</v>
      </c>
      <c r="F42" s="193">
        <v>19.613</v>
      </c>
      <c r="G42" s="194">
        <v>113.7</v>
      </c>
      <c r="H42" s="194">
        <v>5.0999999999999996</v>
      </c>
      <c r="I42" s="194">
        <v>96.7</v>
      </c>
      <c r="J42" s="194">
        <v>4.7</v>
      </c>
      <c r="K42" s="146">
        <v>0.62</v>
      </c>
      <c r="L42" s="146">
        <v>0.18</v>
      </c>
      <c r="M42" s="146"/>
      <c r="N42" s="146"/>
      <c r="O42" s="146">
        <v>8.2000000000000003E-2</v>
      </c>
      <c r="P42" s="146">
        <v>2.3E-2</v>
      </c>
      <c r="Q42" s="146">
        <v>1.23</v>
      </c>
      <c r="R42" s="146">
        <v>0.14000000000000001</v>
      </c>
      <c r="S42" s="146">
        <v>3.5999999999999997E-2</v>
      </c>
      <c r="T42" s="146">
        <v>2.1999999999999999E-2</v>
      </c>
      <c r="U42" s="146">
        <v>0.151</v>
      </c>
      <c r="V42" s="146">
        <v>4.2999999999999997E-2</v>
      </c>
      <c r="W42" s="146"/>
      <c r="X42" s="146"/>
      <c r="Y42" s="146">
        <v>1.06E-2</v>
      </c>
      <c r="Z42" s="146">
        <v>5.0000000000000001E-3</v>
      </c>
      <c r="AA42" s="146">
        <v>5.2023999999999999</v>
      </c>
      <c r="AB42" s="146">
        <v>0.29099999999999998</v>
      </c>
      <c r="AC42" s="146">
        <v>1.7000000000000001E-2</v>
      </c>
      <c r="AD42" s="146">
        <v>0.17399999999999999</v>
      </c>
      <c r="AE42" s="146">
        <v>3.6999999999999998E-2</v>
      </c>
      <c r="AG42" s="195">
        <v>2.0245000000000002</v>
      </c>
      <c r="AH42" s="195">
        <v>12.13</v>
      </c>
      <c r="AI42" s="195">
        <v>0.25269999999999998</v>
      </c>
      <c r="AJ42" s="195">
        <v>10.9749</v>
      </c>
      <c r="AK42" s="195">
        <v>0.38329999999999997</v>
      </c>
      <c r="AL42" s="195">
        <v>2.3052000000000001</v>
      </c>
      <c r="AM42" s="195">
        <v>49.077500000000001</v>
      </c>
      <c r="AN42" s="195">
        <v>10.3561</v>
      </c>
      <c r="AO42" s="195">
        <v>9.7553999999999998</v>
      </c>
      <c r="AP42" s="195">
        <v>0.36120000000000002</v>
      </c>
      <c r="AQ42" s="195">
        <v>0.21890909090909094</v>
      </c>
      <c r="AR42" s="195">
        <v>0.16420000000000001</v>
      </c>
      <c r="AS42" s="195">
        <v>1.21E-2</v>
      </c>
      <c r="AT42" s="195">
        <v>1.0521739130434783E-2</v>
      </c>
      <c r="AU42" s="195">
        <v>97.796999999999997</v>
      </c>
      <c r="AV42" s="195">
        <v>40.930599999999998</v>
      </c>
      <c r="AW42" s="195">
        <v>47.590800000000002</v>
      </c>
      <c r="AX42" s="195">
        <v>11.439</v>
      </c>
      <c r="AY42" s="195">
        <v>4.7800000000000002E-2</v>
      </c>
      <c r="AZ42" s="195">
        <v>1.4800000000000001E-2</v>
      </c>
      <c r="BA42" s="195">
        <v>0.23799999999999999</v>
      </c>
      <c r="BB42" s="195">
        <v>0.4173</v>
      </c>
      <c r="BC42" s="195">
        <v>8.2199999999999995E-2</v>
      </c>
      <c r="BD42" s="195">
        <v>0.1787</v>
      </c>
      <c r="BE42" s="195">
        <v>100.93899999999999</v>
      </c>
      <c r="BF42" s="195">
        <v>0.88117949511434768</v>
      </c>
      <c r="BG42" s="196">
        <v>4</v>
      </c>
      <c r="BH42" s="196">
        <v>0.52</v>
      </c>
      <c r="BI42" s="196">
        <v>0.36</v>
      </c>
      <c r="BJ42" s="196">
        <v>0.41</v>
      </c>
      <c r="BK42" s="196">
        <v>1075</v>
      </c>
      <c r="BL42" s="196">
        <v>35</v>
      </c>
      <c r="BM42" s="196">
        <v>28.6</v>
      </c>
      <c r="BN42" s="196">
        <v>1</v>
      </c>
      <c r="BO42" s="196">
        <v>267.3</v>
      </c>
      <c r="BP42" s="196">
        <v>9.8000000000000007</v>
      </c>
      <c r="BQ42" s="196">
        <v>673</v>
      </c>
      <c r="BR42" s="196">
        <v>37</v>
      </c>
      <c r="BS42" s="196">
        <v>49.9</v>
      </c>
      <c r="BT42" s="196">
        <v>2.2999999999999998</v>
      </c>
      <c r="BU42" s="196">
        <v>240</v>
      </c>
      <c r="BV42" s="196">
        <v>12</v>
      </c>
      <c r="BW42" s="196">
        <v>6.85</v>
      </c>
      <c r="BX42" s="196">
        <v>0.5</v>
      </c>
      <c r="BY42" s="196">
        <v>276</v>
      </c>
      <c r="BZ42" s="196">
        <v>11</v>
      </c>
      <c r="CA42" s="196">
        <v>19.760000000000002</v>
      </c>
      <c r="CB42" s="196">
        <v>0.88</v>
      </c>
      <c r="CC42" s="196">
        <v>111.9</v>
      </c>
      <c r="CD42" s="196">
        <v>6</v>
      </c>
      <c r="CE42" s="196">
        <v>10.39</v>
      </c>
      <c r="CF42" s="196">
        <v>0.53</v>
      </c>
      <c r="CG42" s="196">
        <v>5.8999999999999997E-2</v>
      </c>
      <c r="CH42" s="196">
        <v>1.9E-2</v>
      </c>
      <c r="CI42" s="196">
        <v>87</v>
      </c>
      <c r="CJ42" s="196">
        <v>5.9</v>
      </c>
      <c r="CK42" s="196">
        <v>9.2799999999999994</v>
      </c>
      <c r="CL42" s="196">
        <v>0.55000000000000004</v>
      </c>
      <c r="CM42" s="196">
        <v>24.5</v>
      </c>
      <c r="CN42" s="196">
        <v>1.4</v>
      </c>
      <c r="CO42" s="196">
        <v>3.43</v>
      </c>
      <c r="CP42" s="196">
        <v>0.22</v>
      </c>
      <c r="CQ42" s="196">
        <v>15.1</v>
      </c>
      <c r="CR42" s="196">
        <v>1.1000000000000001</v>
      </c>
      <c r="CS42" s="196">
        <v>4.76</v>
      </c>
      <c r="CT42" s="196">
        <v>0.53</v>
      </c>
      <c r="CU42" s="196">
        <v>1.58</v>
      </c>
      <c r="CV42" s="196">
        <v>0.22</v>
      </c>
      <c r="CW42" s="196">
        <v>5.12</v>
      </c>
      <c r="CX42" s="196">
        <v>0.62</v>
      </c>
      <c r="CY42" s="196">
        <v>0.7</v>
      </c>
      <c r="CZ42" s="196">
        <v>9.9000000000000005E-2</v>
      </c>
      <c r="DA42" s="196">
        <v>4.0199999999999996</v>
      </c>
      <c r="DB42" s="196">
        <v>0.47</v>
      </c>
      <c r="DC42" s="196">
        <v>0.83499999999999996</v>
      </c>
      <c r="DD42" s="196">
        <v>0.09</v>
      </c>
      <c r="DE42" s="196">
        <v>2.3199999999999998</v>
      </c>
      <c r="DF42" s="196">
        <v>0.28000000000000003</v>
      </c>
      <c r="DG42" s="196">
        <v>0.26</v>
      </c>
      <c r="DH42" s="196">
        <v>5.0999999999999997E-2</v>
      </c>
      <c r="DI42" s="196">
        <v>1.77</v>
      </c>
      <c r="DJ42" s="196">
        <v>0.25</v>
      </c>
      <c r="DK42" s="196">
        <v>0.20499999999999999</v>
      </c>
      <c r="DL42" s="196">
        <v>3.9E-2</v>
      </c>
      <c r="DM42" s="196">
        <v>3.63</v>
      </c>
      <c r="DN42" s="196">
        <v>0.53</v>
      </c>
      <c r="DO42" s="196">
        <v>0.6</v>
      </c>
      <c r="DP42" s="196">
        <v>8.7999999999999995E-2</v>
      </c>
      <c r="DQ42" s="196">
        <v>0.75</v>
      </c>
      <c r="DR42" s="196">
        <v>0.13</v>
      </c>
      <c r="DS42" s="196">
        <v>0.71</v>
      </c>
      <c r="DT42" s="196">
        <v>0.12</v>
      </c>
      <c r="DU42" s="196">
        <v>0.247</v>
      </c>
      <c r="DV42" s="196">
        <v>4.3999999999999997E-2</v>
      </c>
      <c r="DW42" s="196">
        <v>138</v>
      </c>
      <c r="DX42" s="197">
        <v>-8.98</v>
      </c>
      <c r="DY42" s="164">
        <v>48.848999999999997</v>
      </c>
      <c r="DZ42" s="164">
        <v>2.1389999999999998</v>
      </c>
      <c r="EA42" s="164">
        <v>11.253</v>
      </c>
      <c r="EB42" s="164">
        <v>1.7090000000000001</v>
      </c>
      <c r="EC42" s="164">
        <v>9.7919999999999998</v>
      </c>
      <c r="ED42" s="164">
        <v>0.36399999999999999</v>
      </c>
      <c r="EE42" s="164">
        <v>12.725</v>
      </c>
      <c r="EF42" s="164">
        <v>10.238</v>
      </c>
      <c r="EG42" s="164">
        <v>1.8779999999999999</v>
      </c>
      <c r="EH42" s="164">
        <v>0.35599999999999998</v>
      </c>
      <c r="EI42" s="164">
        <v>0.23400000000000001</v>
      </c>
      <c r="EJ42" s="164">
        <v>0</v>
      </c>
      <c r="EK42" s="164">
        <v>11.33</v>
      </c>
      <c r="EL42" s="164">
        <v>11.33</v>
      </c>
      <c r="EM42">
        <f t="shared" si="0"/>
        <v>821.82015421596486</v>
      </c>
      <c r="EN42">
        <f t="shared" si="1"/>
        <v>754.10181153969972</v>
      </c>
    </row>
    <row r="43" spans="1:144" x14ac:dyDescent="0.35">
      <c r="A43" s="192" t="s">
        <v>944</v>
      </c>
      <c r="B43" s="192">
        <v>50</v>
      </c>
      <c r="C43" s="192">
        <v>908</v>
      </c>
      <c r="D43" t="s">
        <v>951</v>
      </c>
      <c r="F43" s="193">
        <v>21.158000000000001</v>
      </c>
      <c r="G43" s="194">
        <v>109.8</v>
      </c>
      <c r="H43" s="194">
        <v>3.6</v>
      </c>
      <c r="I43" s="194">
        <v>112.4</v>
      </c>
      <c r="J43" s="194">
        <v>5.6</v>
      </c>
      <c r="K43" s="146">
        <v>0.9</v>
      </c>
      <c r="L43" s="146">
        <v>0.23</v>
      </c>
      <c r="M43" s="146"/>
      <c r="N43" s="146"/>
      <c r="O43" s="146">
        <v>0.108</v>
      </c>
      <c r="P43" s="146">
        <v>2.9000000000000001E-2</v>
      </c>
      <c r="Q43" s="146">
        <v>1.5</v>
      </c>
      <c r="R43" s="146">
        <v>0.17</v>
      </c>
      <c r="S43" s="146"/>
      <c r="T43" s="146"/>
      <c r="U43" s="146">
        <v>0.17199999999999999</v>
      </c>
      <c r="V43" s="146">
        <v>4.4999999999999998E-2</v>
      </c>
      <c r="W43" s="146">
        <v>1.0699999999999999E-2</v>
      </c>
      <c r="X43" s="146">
        <v>7.9000000000000008E-3</v>
      </c>
      <c r="Y43" s="146">
        <v>1.24E-2</v>
      </c>
      <c r="Z43" s="146">
        <v>6.4999999999999997E-3</v>
      </c>
      <c r="AA43" s="146"/>
      <c r="AB43" s="146"/>
      <c r="AC43" s="146"/>
      <c r="AD43" s="146"/>
      <c r="AE43" s="146"/>
      <c r="AG43" s="195">
        <v>2.0811999999999999</v>
      </c>
      <c r="AH43" s="195">
        <v>12.4994</v>
      </c>
      <c r="AI43" s="195">
        <v>0.2727</v>
      </c>
      <c r="AJ43" s="195">
        <v>11.043200000000001</v>
      </c>
      <c r="AK43" s="195">
        <v>0.49259999999999998</v>
      </c>
      <c r="AL43" s="195">
        <v>2.4824000000000002</v>
      </c>
      <c r="AM43" s="195">
        <v>48.505600000000001</v>
      </c>
      <c r="AN43" s="195">
        <v>9.7013999999999996</v>
      </c>
      <c r="AO43" s="195">
        <v>10.614699999999999</v>
      </c>
      <c r="AP43" s="195">
        <v>0.31019999999999998</v>
      </c>
      <c r="AQ43" s="195">
        <v>0.188</v>
      </c>
      <c r="AR43" s="195">
        <v>0.27579999999999999</v>
      </c>
      <c r="AS43" s="195">
        <v>2.3900000000000001E-2</v>
      </c>
      <c r="AT43" s="195">
        <v>2.0782608695652176E-2</v>
      </c>
      <c r="AU43" s="195">
        <v>98.302999999999997</v>
      </c>
      <c r="AV43" s="195">
        <v>41.0122</v>
      </c>
      <c r="AW43" s="195">
        <v>47.569400000000002</v>
      </c>
      <c r="AX43" s="195">
        <v>11.5718</v>
      </c>
      <c r="AY43" s="195">
        <v>5.0500000000000003E-2</v>
      </c>
      <c r="AZ43" s="195">
        <v>1.2E-2</v>
      </c>
      <c r="BA43" s="195">
        <v>0.24299999999999999</v>
      </c>
      <c r="BB43" s="195">
        <v>0.42299999999999999</v>
      </c>
      <c r="BC43" s="195">
        <v>7.9600000000000004E-2</v>
      </c>
      <c r="BD43" s="195">
        <v>0.1699</v>
      </c>
      <c r="BE43" s="195">
        <v>101.1313</v>
      </c>
      <c r="BF43" s="195">
        <v>0.87991812389322455</v>
      </c>
      <c r="BG43" s="196">
        <v>4.67</v>
      </c>
      <c r="BH43" s="196">
        <v>0.55000000000000004</v>
      </c>
      <c r="BI43" s="196">
        <v>0.5</v>
      </c>
      <c r="BJ43" s="196">
        <v>0.42</v>
      </c>
      <c r="BK43" s="196">
        <v>1146</v>
      </c>
      <c r="BL43" s="196">
        <v>25</v>
      </c>
      <c r="BM43" s="196">
        <v>29.5</v>
      </c>
      <c r="BN43" s="196">
        <v>1.3</v>
      </c>
      <c r="BO43" s="196">
        <v>295</v>
      </c>
      <c r="BP43" s="196">
        <v>11</v>
      </c>
      <c r="BQ43" s="196">
        <v>542</v>
      </c>
      <c r="BR43" s="196">
        <v>19</v>
      </c>
      <c r="BS43" s="196">
        <v>51.8</v>
      </c>
      <c r="BT43" s="196">
        <v>1.8</v>
      </c>
      <c r="BU43" s="196">
        <v>199.4</v>
      </c>
      <c r="BV43" s="196">
        <v>6.4</v>
      </c>
      <c r="BW43" s="196">
        <v>8.89</v>
      </c>
      <c r="BX43" s="196">
        <v>0.52</v>
      </c>
      <c r="BY43" s="196">
        <v>350</v>
      </c>
      <c r="BZ43" s="196">
        <v>11</v>
      </c>
      <c r="CA43" s="196">
        <v>22.25</v>
      </c>
      <c r="CB43" s="196">
        <v>0.96</v>
      </c>
      <c r="CC43" s="196">
        <v>138.5</v>
      </c>
      <c r="CD43" s="196">
        <v>5.2</v>
      </c>
      <c r="CE43" s="196">
        <v>14.53</v>
      </c>
      <c r="CF43" s="196">
        <v>0.65</v>
      </c>
      <c r="CG43" s="196">
        <v>7.4999999999999997E-2</v>
      </c>
      <c r="CH43" s="196">
        <v>2.3E-2</v>
      </c>
      <c r="CI43" s="196">
        <v>117</v>
      </c>
      <c r="CJ43" s="196">
        <v>6</v>
      </c>
      <c r="CK43" s="196">
        <v>13.05</v>
      </c>
      <c r="CL43" s="196">
        <v>0.66</v>
      </c>
      <c r="CM43" s="196">
        <v>33.700000000000003</v>
      </c>
      <c r="CN43" s="196">
        <v>1.5</v>
      </c>
      <c r="CO43" s="196">
        <v>4.3</v>
      </c>
      <c r="CP43" s="196">
        <v>0.26</v>
      </c>
      <c r="CQ43" s="196">
        <v>19.7</v>
      </c>
      <c r="CR43" s="196">
        <v>1.2</v>
      </c>
      <c r="CS43" s="196">
        <v>5.41</v>
      </c>
      <c r="CT43" s="196">
        <v>0.54</v>
      </c>
      <c r="CU43" s="196">
        <v>1.94</v>
      </c>
      <c r="CV43" s="196">
        <v>0.21</v>
      </c>
      <c r="CW43" s="196">
        <v>5.47</v>
      </c>
      <c r="CX43" s="196">
        <v>0.64</v>
      </c>
      <c r="CY43" s="196">
        <v>0.81</v>
      </c>
      <c r="CZ43" s="196">
        <v>7.2999999999999995E-2</v>
      </c>
      <c r="DA43" s="196">
        <v>4.83</v>
      </c>
      <c r="DB43" s="196">
        <v>0.51</v>
      </c>
      <c r="DC43" s="196">
        <v>0.88</v>
      </c>
      <c r="DD43" s="196">
        <v>0.11</v>
      </c>
      <c r="DE43" s="196">
        <v>2.4700000000000002</v>
      </c>
      <c r="DF43" s="196">
        <v>0.3</v>
      </c>
      <c r="DG43" s="196">
        <v>0.30399999999999999</v>
      </c>
      <c r="DH43" s="196">
        <v>0.06</v>
      </c>
      <c r="DI43" s="196">
        <v>1.64</v>
      </c>
      <c r="DJ43" s="196">
        <v>0.25</v>
      </c>
      <c r="DK43" s="196">
        <v>0.26200000000000001</v>
      </c>
      <c r="DL43" s="196">
        <v>4.7E-2</v>
      </c>
      <c r="DM43" s="196">
        <v>3.56</v>
      </c>
      <c r="DN43" s="196">
        <v>0.64</v>
      </c>
      <c r="DO43" s="196">
        <v>0.92</v>
      </c>
      <c r="DP43" s="196">
        <v>0.13</v>
      </c>
      <c r="DQ43" s="196">
        <v>1.1100000000000001</v>
      </c>
      <c r="DR43" s="196">
        <v>0.22</v>
      </c>
      <c r="DS43" s="196">
        <v>1.06</v>
      </c>
      <c r="DT43" s="196">
        <v>0.12</v>
      </c>
      <c r="DU43" s="196">
        <v>0.33600000000000002</v>
      </c>
      <c r="DV43" s="196">
        <v>6.7000000000000004E-2</v>
      </c>
      <c r="DW43" s="196">
        <v>141</v>
      </c>
      <c r="DX43" s="197">
        <v>-8.5399999999999991</v>
      </c>
      <c r="DY43" s="164">
        <v>48.345999999999997</v>
      </c>
      <c r="DZ43" s="164">
        <v>2.3119999999999998</v>
      </c>
      <c r="EA43" s="164">
        <v>11.641999999999999</v>
      </c>
      <c r="EB43" s="164">
        <v>1.718</v>
      </c>
      <c r="EC43" s="164">
        <v>9.7910000000000004</v>
      </c>
      <c r="ED43" s="164">
        <v>0.316</v>
      </c>
      <c r="EE43" s="164">
        <v>12.42</v>
      </c>
      <c r="EF43" s="164">
        <v>10.339</v>
      </c>
      <c r="EG43" s="164">
        <v>1.9379999999999999</v>
      </c>
      <c r="EH43" s="164">
        <v>0.45900000000000002</v>
      </c>
      <c r="EI43" s="164">
        <v>0.254</v>
      </c>
      <c r="EJ43" s="164">
        <v>0</v>
      </c>
      <c r="EK43" s="164">
        <v>11.337</v>
      </c>
      <c r="EL43" s="164">
        <v>11.33</v>
      </c>
      <c r="EM43">
        <f t="shared" si="0"/>
        <v>1380.3775793712732</v>
      </c>
      <c r="EN43">
        <f t="shared" si="1"/>
        <v>1271.7685455788403</v>
      </c>
    </row>
    <row r="44" spans="1:144" x14ac:dyDescent="0.35">
      <c r="A44" s="192" t="s">
        <v>944</v>
      </c>
      <c r="B44" s="192">
        <v>50</v>
      </c>
      <c r="C44" s="192">
        <v>908</v>
      </c>
      <c r="D44" t="s">
        <v>952</v>
      </c>
      <c r="F44" s="193">
        <v>17.837</v>
      </c>
      <c r="G44" s="194">
        <v>135.1</v>
      </c>
      <c r="H44" s="194">
        <v>5.5</v>
      </c>
      <c r="I44" s="194">
        <v>123.1</v>
      </c>
      <c r="J44" s="194">
        <v>6.5</v>
      </c>
      <c r="K44" s="146">
        <v>0.89</v>
      </c>
      <c r="L44" s="146">
        <v>0.25</v>
      </c>
      <c r="M44" s="146">
        <v>6.9000000000000006E-2</v>
      </c>
      <c r="N44" s="146">
        <v>9.6000000000000002E-2</v>
      </c>
      <c r="O44" s="146">
        <v>0.121</v>
      </c>
      <c r="P44" s="146">
        <v>3.9E-2</v>
      </c>
      <c r="Q44" s="146">
        <v>1.45</v>
      </c>
      <c r="R44" s="146">
        <v>0.14000000000000001</v>
      </c>
      <c r="S44" s="146">
        <v>5.8000000000000003E-2</v>
      </c>
      <c r="T44" s="146">
        <v>0.03</v>
      </c>
      <c r="U44" s="146">
        <v>0.22</v>
      </c>
      <c r="V44" s="146">
        <v>4.4999999999999998E-2</v>
      </c>
      <c r="W44" s="146">
        <v>2.4E-2</v>
      </c>
      <c r="X44" s="146">
        <v>1.0999999999999999E-2</v>
      </c>
      <c r="Y44" s="146">
        <v>1.3100000000000001E-2</v>
      </c>
      <c r="Z44" s="146">
        <v>7.7000000000000002E-3</v>
      </c>
      <c r="AA44" s="146"/>
      <c r="AB44" s="146"/>
      <c r="AC44" s="146"/>
      <c r="AD44" s="146"/>
      <c r="AE44" s="146"/>
      <c r="AG44" s="195">
        <v>2.0240999999999998</v>
      </c>
      <c r="AH44" s="195">
        <v>12.1234</v>
      </c>
      <c r="AI44" s="195">
        <v>0.3342</v>
      </c>
      <c r="AJ44" s="195">
        <v>10.7515</v>
      </c>
      <c r="AK44" s="195">
        <v>0.50819999999999999</v>
      </c>
      <c r="AL44" s="195">
        <v>2.5438000000000001</v>
      </c>
      <c r="AM44" s="195">
        <v>49.039499999999997</v>
      </c>
      <c r="AN44" s="195">
        <v>9.8506</v>
      </c>
      <c r="AO44" s="195">
        <v>10.464700000000001</v>
      </c>
      <c r="AP44" s="195">
        <v>0.33789999999999998</v>
      </c>
      <c r="AQ44" s="195">
        <v>0.2047878787878788</v>
      </c>
      <c r="AR44" s="195">
        <v>0.28260000000000002</v>
      </c>
      <c r="AS44" s="195">
        <v>2.0799999999999999E-2</v>
      </c>
      <c r="AT44" s="195">
        <v>1.8086956521739132E-2</v>
      </c>
      <c r="AU44" s="195">
        <v>98.281199999999998</v>
      </c>
      <c r="AV44" s="195">
        <v>41.783700000000003</v>
      </c>
      <c r="AW44" s="195">
        <v>48.674999999999997</v>
      </c>
      <c r="AX44" s="195">
        <v>11.404500000000001</v>
      </c>
      <c r="AY44" s="195">
        <v>6.0100000000000001E-2</v>
      </c>
      <c r="AZ44" s="195">
        <v>1.84E-2</v>
      </c>
      <c r="BA44" s="195">
        <v>0.28610000000000002</v>
      </c>
      <c r="BB44" s="195">
        <v>0.41289999999999999</v>
      </c>
      <c r="BC44" s="195">
        <v>0.11609999999999999</v>
      </c>
      <c r="BD44" s="195">
        <v>0.1671</v>
      </c>
      <c r="BE44" s="195">
        <v>102.9241</v>
      </c>
      <c r="BF44" s="195">
        <v>0.8838283462700709</v>
      </c>
      <c r="BG44" s="196">
        <v>4.6100000000000003</v>
      </c>
      <c r="BH44" s="196">
        <v>0.46</v>
      </c>
      <c r="BI44" s="196">
        <v>1.05</v>
      </c>
      <c r="BJ44" s="196">
        <v>0.77</v>
      </c>
      <c r="BK44" s="196">
        <v>1338</v>
      </c>
      <c r="BL44" s="196">
        <v>48</v>
      </c>
      <c r="BM44" s="196">
        <v>29.7</v>
      </c>
      <c r="BN44" s="196">
        <v>1.3</v>
      </c>
      <c r="BO44" s="196">
        <v>303</v>
      </c>
      <c r="BP44" s="196">
        <v>13</v>
      </c>
      <c r="BQ44" s="196">
        <v>686</v>
      </c>
      <c r="BR44" s="196">
        <v>31</v>
      </c>
      <c r="BS44" s="196">
        <v>56.1</v>
      </c>
      <c r="BT44" s="196">
        <v>2.7</v>
      </c>
      <c r="BU44" s="196">
        <v>258</v>
      </c>
      <c r="BV44" s="196">
        <v>13</v>
      </c>
      <c r="BW44" s="196">
        <v>10.31</v>
      </c>
      <c r="BX44" s="196">
        <v>0.79</v>
      </c>
      <c r="BY44" s="196">
        <v>347</v>
      </c>
      <c r="BZ44" s="196">
        <v>15</v>
      </c>
      <c r="CA44" s="196">
        <v>23.06</v>
      </c>
      <c r="CB44" s="196">
        <v>0.95</v>
      </c>
      <c r="CC44" s="196">
        <v>132.5</v>
      </c>
      <c r="CD44" s="196">
        <v>6</v>
      </c>
      <c r="CE44" s="196">
        <v>17.27</v>
      </c>
      <c r="CF44" s="196">
        <v>0.86</v>
      </c>
      <c r="CG44" s="196">
        <v>0.10299999999999999</v>
      </c>
      <c r="CH44" s="196">
        <v>2.1000000000000001E-2</v>
      </c>
      <c r="CI44" s="196">
        <v>128.30000000000001</v>
      </c>
      <c r="CJ44" s="196">
        <v>5.9</v>
      </c>
      <c r="CK44" s="196">
        <v>14.38</v>
      </c>
      <c r="CL44" s="196">
        <v>0.69</v>
      </c>
      <c r="CM44" s="196">
        <v>34.799999999999997</v>
      </c>
      <c r="CN44" s="196">
        <v>1.4</v>
      </c>
      <c r="CO44" s="196">
        <v>4.54</v>
      </c>
      <c r="CP44" s="196">
        <v>0.25</v>
      </c>
      <c r="CQ44" s="196">
        <v>20.9</v>
      </c>
      <c r="CR44" s="196">
        <v>1.8</v>
      </c>
      <c r="CS44" s="196">
        <v>4.87</v>
      </c>
      <c r="CT44" s="196">
        <v>0.54</v>
      </c>
      <c r="CU44" s="196">
        <v>1.82</v>
      </c>
      <c r="CV44" s="196">
        <v>0.19</v>
      </c>
      <c r="CW44" s="196">
        <v>5.82</v>
      </c>
      <c r="CX44" s="196">
        <v>0.67</v>
      </c>
      <c r="CY44" s="196">
        <v>0.78200000000000003</v>
      </c>
      <c r="CZ44" s="196">
        <v>9.9000000000000005E-2</v>
      </c>
      <c r="DA44" s="196">
        <v>4.74</v>
      </c>
      <c r="DB44" s="196">
        <v>0.44</v>
      </c>
      <c r="DC44" s="196">
        <v>0.88700000000000001</v>
      </c>
      <c r="DD44" s="196">
        <v>8.8999999999999996E-2</v>
      </c>
      <c r="DE44" s="196">
        <v>2.0699999999999998</v>
      </c>
      <c r="DF44" s="196">
        <v>0.25</v>
      </c>
      <c r="DG44" s="196">
        <v>0.245</v>
      </c>
      <c r="DH44" s="196">
        <v>0.06</v>
      </c>
      <c r="DI44" s="196">
        <v>1.91</v>
      </c>
      <c r="DJ44" s="196">
        <v>0.39</v>
      </c>
      <c r="DK44" s="196">
        <v>0.26700000000000002</v>
      </c>
      <c r="DL44" s="196">
        <v>5.2999999999999999E-2</v>
      </c>
      <c r="DM44" s="196">
        <v>3.59</v>
      </c>
      <c r="DN44" s="196">
        <v>0.53</v>
      </c>
      <c r="DO44" s="196">
        <v>1.1000000000000001</v>
      </c>
      <c r="DP44" s="196">
        <v>0.14000000000000001</v>
      </c>
      <c r="DQ44" s="196">
        <v>1.07</v>
      </c>
      <c r="DR44" s="196">
        <v>0.25</v>
      </c>
      <c r="DS44" s="196">
        <v>1.17</v>
      </c>
      <c r="DT44" s="196">
        <v>0.13</v>
      </c>
      <c r="DU44" s="196">
        <v>0.35</v>
      </c>
      <c r="DV44" s="196">
        <v>7.5999999999999998E-2</v>
      </c>
      <c r="DW44" s="196">
        <v>144</v>
      </c>
      <c r="DX44" s="197">
        <v>-10.3</v>
      </c>
      <c r="DY44" s="164">
        <v>48.689</v>
      </c>
      <c r="DZ44" s="164">
        <v>2.33</v>
      </c>
      <c r="EA44" s="164">
        <v>11.106</v>
      </c>
      <c r="EB44" s="164">
        <v>1.706</v>
      </c>
      <c r="EC44" s="164">
        <v>9.8019999999999996</v>
      </c>
      <c r="ED44" s="164">
        <v>0.34</v>
      </c>
      <c r="EE44" s="164">
        <v>13.03</v>
      </c>
      <c r="EF44" s="164">
        <v>9.9120000000000008</v>
      </c>
      <c r="EG44" s="164">
        <v>1.8540000000000001</v>
      </c>
      <c r="EH44" s="164">
        <v>0.46600000000000003</v>
      </c>
      <c r="EI44" s="164">
        <v>0.30599999999999999</v>
      </c>
      <c r="EJ44" s="164">
        <v>0</v>
      </c>
      <c r="EK44" s="164">
        <v>11.337</v>
      </c>
      <c r="EL44" s="164">
        <v>11.33</v>
      </c>
      <c r="EM44">
        <f t="shared" si="0"/>
        <v>1414.4115443448943</v>
      </c>
      <c r="EN44">
        <f t="shared" si="1"/>
        <v>1282.3314091975469</v>
      </c>
    </row>
    <row r="45" spans="1:144" x14ac:dyDescent="0.35">
      <c r="A45" s="192" t="s">
        <v>944</v>
      </c>
      <c r="B45" s="192">
        <v>50</v>
      </c>
      <c r="C45" s="192">
        <v>908</v>
      </c>
      <c r="D45" t="s">
        <v>953</v>
      </c>
      <c r="F45" s="193">
        <v>20.125</v>
      </c>
      <c r="G45" s="194">
        <v>146.9</v>
      </c>
      <c r="H45" s="194">
        <v>5.8</v>
      </c>
      <c r="I45" s="194">
        <v>130.4</v>
      </c>
      <c r="J45" s="194">
        <v>7.1</v>
      </c>
      <c r="K45" s="146">
        <v>0.9</v>
      </c>
      <c r="L45" s="146">
        <v>0.2</v>
      </c>
      <c r="M45" s="146">
        <v>5.1999999999999998E-2</v>
      </c>
      <c r="N45" s="146">
        <v>7.2999999999999995E-2</v>
      </c>
      <c r="O45" s="146">
        <v>0.109</v>
      </c>
      <c r="P45" s="146">
        <v>3.7999999999999999E-2</v>
      </c>
      <c r="Q45" s="146">
        <v>1.63</v>
      </c>
      <c r="R45" s="146">
        <v>0.14000000000000001</v>
      </c>
      <c r="S45" s="146"/>
      <c r="T45" s="146"/>
      <c r="U45" s="146">
        <v>0.10199999999999999</v>
      </c>
      <c r="V45" s="146">
        <v>3.5000000000000003E-2</v>
      </c>
      <c r="W45" s="146">
        <v>0.02</v>
      </c>
      <c r="X45" s="146">
        <v>0.01</v>
      </c>
      <c r="Y45" s="146">
        <v>9.7000000000000003E-3</v>
      </c>
      <c r="Z45" s="146">
        <v>5.5999999999999999E-3</v>
      </c>
      <c r="AA45" s="146"/>
      <c r="AB45" s="146"/>
      <c r="AC45" s="146"/>
      <c r="AD45" s="146"/>
      <c r="AE45" s="146"/>
      <c r="AG45" s="195">
        <v>2.3025000000000002</v>
      </c>
      <c r="AH45" s="195">
        <v>12.1379</v>
      </c>
      <c r="AI45" s="195">
        <v>0.2727</v>
      </c>
      <c r="AJ45" s="195">
        <v>10.6945</v>
      </c>
      <c r="AK45" s="195">
        <v>0.3498</v>
      </c>
      <c r="AL45" s="195">
        <v>2.3552</v>
      </c>
      <c r="AM45" s="195">
        <v>47.690800000000003</v>
      </c>
      <c r="AN45" s="195">
        <v>9.5901999999999994</v>
      </c>
      <c r="AO45" s="195">
        <v>11.825900000000001</v>
      </c>
      <c r="AP45" s="195">
        <v>0.40310000000000001</v>
      </c>
      <c r="AQ45" s="195">
        <v>0.24430303030303033</v>
      </c>
      <c r="AR45" s="195">
        <v>0.37280000000000002</v>
      </c>
      <c r="AS45" s="195">
        <v>1.5699999999999999E-2</v>
      </c>
      <c r="AT45" s="195">
        <v>1.3652173913043478E-2</v>
      </c>
      <c r="AU45" s="195">
        <v>98.011099999999999</v>
      </c>
      <c r="AV45" s="195">
        <v>40.554699999999997</v>
      </c>
      <c r="AW45" s="195">
        <v>46.672199999999997</v>
      </c>
      <c r="AX45" s="195">
        <v>12.259399999999999</v>
      </c>
      <c r="AY45" s="195">
        <v>5.9200000000000003E-2</v>
      </c>
      <c r="AZ45" s="195">
        <v>1.01E-2</v>
      </c>
      <c r="BA45" s="195">
        <v>0.24529999999999999</v>
      </c>
      <c r="BB45" s="195">
        <v>0.3992</v>
      </c>
      <c r="BC45" s="195">
        <v>8.5699999999999998E-2</v>
      </c>
      <c r="BD45" s="195">
        <v>0.1779</v>
      </c>
      <c r="BE45" s="195">
        <v>100.4637</v>
      </c>
      <c r="BF45" s="195">
        <v>0.87156776038140649</v>
      </c>
      <c r="BG45" s="196">
        <v>4.6399999999999997</v>
      </c>
      <c r="BH45" s="196">
        <v>0.52</v>
      </c>
      <c r="BI45" s="196">
        <v>1.6</v>
      </c>
      <c r="BJ45" s="196">
        <v>1.1000000000000001</v>
      </c>
      <c r="BK45" s="196">
        <v>1182</v>
      </c>
      <c r="BL45" s="196">
        <v>37</v>
      </c>
      <c r="BM45" s="196">
        <v>31.23</v>
      </c>
      <c r="BN45" s="196">
        <v>0.94</v>
      </c>
      <c r="BO45" s="196">
        <v>312</v>
      </c>
      <c r="BP45" s="196">
        <v>12</v>
      </c>
      <c r="BQ45" s="196">
        <v>654</v>
      </c>
      <c r="BR45" s="196">
        <v>29</v>
      </c>
      <c r="BS45" s="196">
        <v>60.9</v>
      </c>
      <c r="BT45" s="196">
        <v>2.9</v>
      </c>
      <c r="BU45" s="196">
        <v>252</v>
      </c>
      <c r="BV45" s="196">
        <v>13</v>
      </c>
      <c r="BW45" s="196">
        <v>6.3</v>
      </c>
      <c r="BX45" s="196">
        <v>0.33</v>
      </c>
      <c r="BY45" s="196">
        <v>305.39999999999998</v>
      </c>
      <c r="BZ45" s="196">
        <v>8.1</v>
      </c>
      <c r="CA45" s="196">
        <v>22.2</v>
      </c>
      <c r="CB45" s="196">
        <v>1.1000000000000001</v>
      </c>
      <c r="CC45" s="196">
        <v>133.5</v>
      </c>
      <c r="CD45" s="196">
        <v>6.2</v>
      </c>
      <c r="CE45" s="196">
        <v>10.6</v>
      </c>
      <c r="CF45" s="196">
        <v>0.63</v>
      </c>
      <c r="CG45" s="196">
        <v>6.5000000000000002E-2</v>
      </c>
      <c r="CH45" s="196">
        <v>2.4E-2</v>
      </c>
      <c r="CI45" s="196">
        <v>85.4</v>
      </c>
      <c r="CJ45" s="196">
        <v>5.0999999999999996</v>
      </c>
      <c r="CK45" s="196">
        <v>10.55</v>
      </c>
      <c r="CL45" s="196">
        <v>0.6</v>
      </c>
      <c r="CM45" s="196">
        <v>28.7</v>
      </c>
      <c r="CN45" s="196">
        <v>1.5</v>
      </c>
      <c r="CO45" s="196">
        <v>4.2</v>
      </c>
      <c r="CP45" s="196">
        <v>0.34</v>
      </c>
      <c r="CQ45" s="196">
        <v>20.9</v>
      </c>
      <c r="CR45" s="196">
        <v>1.7</v>
      </c>
      <c r="CS45" s="196">
        <v>5.37</v>
      </c>
      <c r="CT45" s="196">
        <v>0.5</v>
      </c>
      <c r="CU45" s="196">
        <v>1.98</v>
      </c>
      <c r="CV45" s="196">
        <v>0.18</v>
      </c>
      <c r="CW45" s="196">
        <v>5.39</v>
      </c>
      <c r="CX45" s="196">
        <v>0.42</v>
      </c>
      <c r="CY45" s="196">
        <v>0.81799999999999995</v>
      </c>
      <c r="CZ45" s="196">
        <v>9.8000000000000004E-2</v>
      </c>
      <c r="DA45" s="196">
        <v>5.01</v>
      </c>
      <c r="DB45" s="196">
        <v>0.38</v>
      </c>
      <c r="DC45" s="196">
        <v>0.80400000000000005</v>
      </c>
      <c r="DD45" s="196">
        <v>7.5999999999999998E-2</v>
      </c>
      <c r="DE45" s="196">
        <v>2.21</v>
      </c>
      <c r="DF45" s="196">
        <v>0.27</v>
      </c>
      <c r="DG45" s="196">
        <v>0.32200000000000001</v>
      </c>
      <c r="DH45" s="196">
        <v>4.8000000000000001E-2</v>
      </c>
      <c r="DI45" s="196">
        <v>1.85</v>
      </c>
      <c r="DJ45" s="196">
        <v>0.31</v>
      </c>
      <c r="DK45" s="196">
        <v>0.22500000000000001</v>
      </c>
      <c r="DL45" s="196">
        <v>4.8000000000000001E-2</v>
      </c>
      <c r="DM45" s="196">
        <v>2.98</v>
      </c>
      <c r="DN45" s="196">
        <v>0.56000000000000005</v>
      </c>
      <c r="DO45" s="196">
        <v>0.629</v>
      </c>
      <c r="DP45" s="196">
        <v>8.4000000000000005E-2</v>
      </c>
      <c r="DQ45" s="196">
        <v>0.78</v>
      </c>
      <c r="DR45" s="196">
        <v>0.18</v>
      </c>
      <c r="DS45" s="196">
        <v>0.73199999999999998</v>
      </c>
      <c r="DT45" s="196">
        <v>8.4000000000000005E-2</v>
      </c>
      <c r="DU45" s="196">
        <v>0.26</v>
      </c>
      <c r="DV45" s="196">
        <v>4.5999999999999999E-2</v>
      </c>
      <c r="DW45" s="196">
        <v>147</v>
      </c>
      <c r="DX45" s="197">
        <v>-3.5</v>
      </c>
      <c r="DY45" s="164">
        <v>48.395000000000003</v>
      </c>
      <c r="DZ45" s="164">
        <v>2.323</v>
      </c>
      <c r="EA45" s="164">
        <v>11.97</v>
      </c>
      <c r="EB45" s="164">
        <v>1.742</v>
      </c>
      <c r="EC45" s="164">
        <v>9.7639999999999993</v>
      </c>
      <c r="ED45" s="164">
        <v>0.40799999999999997</v>
      </c>
      <c r="EE45" s="164">
        <v>11.448</v>
      </c>
      <c r="EF45" s="164">
        <v>10.571</v>
      </c>
      <c r="EG45" s="164">
        <v>2.2709999999999999</v>
      </c>
      <c r="EH45" s="164">
        <v>0.34499999999999997</v>
      </c>
      <c r="EI45" s="164">
        <v>0.26900000000000002</v>
      </c>
      <c r="EJ45" s="164">
        <v>0</v>
      </c>
      <c r="EK45" s="164">
        <v>11.332000000000001</v>
      </c>
      <c r="EL45" s="164">
        <v>11.33</v>
      </c>
      <c r="EM45">
        <f t="shared" si="0"/>
        <v>1865.8620797302781</v>
      </c>
      <c r="EN45">
        <f t="shared" si="1"/>
        <v>1802.7652944253896</v>
      </c>
    </row>
    <row r="46" spans="1:144" x14ac:dyDescent="0.35">
      <c r="A46" s="192" t="s">
        <v>944</v>
      </c>
      <c r="B46" s="192">
        <v>50</v>
      </c>
      <c r="C46" s="192">
        <v>908</v>
      </c>
      <c r="D46" t="s">
        <v>954</v>
      </c>
      <c r="F46" s="193">
        <v>21.091999999999999</v>
      </c>
      <c r="G46" s="194">
        <v>113.1</v>
      </c>
      <c r="H46" s="194">
        <v>4.5999999999999996</v>
      </c>
      <c r="I46" s="194">
        <v>111.7</v>
      </c>
      <c r="J46" s="194">
        <v>6.5</v>
      </c>
      <c r="K46" s="146">
        <v>0.81</v>
      </c>
      <c r="L46" s="146">
        <v>0.21</v>
      </c>
      <c r="M46" s="146"/>
      <c r="N46" s="146"/>
      <c r="O46" s="146">
        <v>8.5999999999999993E-2</v>
      </c>
      <c r="P46" s="146">
        <v>3.1E-2</v>
      </c>
      <c r="Q46" s="146">
        <v>1.55</v>
      </c>
      <c r="R46" s="146">
        <v>0.16</v>
      </c>
      <c r="S46" s="146"/>
      <c r="T46" s="146"/>
      <c r="U46" s="146">
        <v>0.17899999999999999</v>
      </c>
      <c r="V46" s="146">
        <v>4.9000000000000002E-2</v>
      </c>
      <c r="W46" s="146">
        <v>1.7999999999999999E-2</v>
      </c>
      <c r="X46" s="146">
        <v>7.3000000000000001E-3</v>
      </c>
      <c r="Y46" s="146">
        <v>1.7299999999999999E-2</v>
      </c>
      <c r="Z46" s="146">
        <v>6.1999999999999998E-3</v>
      </c>
      <c r="AA46" s="146">
        <v>6.1772999999999998</v>
      </c>
      <c r="AB46" s="146">
        <v>0.44800000000000001</v>
      </c>
      <c r="AC46" s="146">
        <v>2.3E-2</v>
      </c>
      <c r="AD46" s="146">
        <v>0.105</v>
      </c>
      <c r="AE46" s="146">
        <v>2.5000000000000001E-2</v>
      </c>
      <c r="AG46" s="195">
        <v>2.0596000000000001</v>
      </c>
      <c r="AH46" s="195">
        <v>11.627599999999999</v>
      </c>
      <c r="AI46" s="195">
        <v>0.24279999999999999</v>
      </c>
      <c r="AJ46" s="195">
        <v>10.261699999999999</v>
      </c>
      <c r="AK46" s="195">
        <v>0.4572</v>
      </c>
      <c r="AL46" s="195">
        <v>2.44</v>
      </c>
      <c r="AM46" s="195">
        <v>48.234400000000001</v>
      </c>
      <c r="AN46" s="195">
        <v>10.3079</v>
      </c>
      <c r="AO46" s="195">
        <v>11.5191</v>
      </c>
      <c r="AP46" s="195">
        <v>0.3881</v>
      </c>
      <c r="AQ46" s="195">
        <v>0.23521212121212123</v>
      </c>
      <c r="AR46" s="195">
        <v>6.9199999999999998E-2</v>
      </c>
      <c r="AS46" s="195">
        <v>1.49E-2</v>
      </c>
      <c r="AT46" s="195">
        <v>1.2956521739130436E-2</v>
      </c>
      <c r="AU46" s="195">
        <v>97.622500000000002</v>
      </c>
      <c r="AV46" s="195">
        <v>41.14</v>
      </c>
      <c r="AW46" s="195">
        <v>47.4861</v>
      </c>
      <c r="AX46" s="195">
        <v>11.563499999999999</v>
      </c>
      <c r="AY46" s="195">
        <v>4.7399999999999998E-2</v>
      </c>
      <c r="AZ46" s="195">
        <v>1.3599999999999999E-2</v>
      </c>
      <c r="BA46" s="195">
        <v>0.26369999999999999</v>
      </c>
      <c r="BB46" s="195">
        <v>0.39660000000000001</v>
      </c>
      <c r="BC46" s="195">
        <v>7.8899999999999998E-2</v>
      </c>
      <c r="BD46" s="195">
        <v>0.1686</v>
      </c>
      <c r="BE46" s="195">
        <v>101.1585</v>
      </c>
      <c r="BF46" s="195">
        <v>0.87980870542319756</v>
      </c>
      <c r="BG46" s="196">
        <v>4.18</v>
      </c>
      <c r="BH46" s="196">
        <v>0.51</v>
      </c>
      <c r="BI46" s="196">
        <v>0.56999999999999995</v>
      </c>
      <c r="BJ46" s="196">
        <v>0.51</v>
      </c>
      <c r="BK46" s="196">
        <v>1170</v>
      </c>
      <c r="BL46" s="196">
        <v>38</v>
      </c>
      <c r="BM46" s="196">
        <v>29.6</v>
      </c>
      <c r="BN46" s="196">
        <v>1.2</v>
      </c>
      <c r="BO46" s="196">
        <v>286</v>
      </c>
      <c r="BP46" s="196">
        <v>10</v>
      </c>
      <c r="BQ46" s="196">
        <v>767</v>
      </c>
      <c r="BR46" s="196">
        <v>25</v>
      </c>
      <c r="BS46" s="196">
        <v>56.6</v>
      </c>
      <c r="BT46" s="196">
        <v>2.8</v>
      </c>
      <c r="BU46" s="196">
        <v>227</v>
      </c>
      <c r="BV46" s="196">
        <v>12</v>
      </c>
      <c r="BW46" s="196">
        <v>9.08</v>
      </c>
      <c r="BX46" s="196">
        <v>0.63</v>
      </c>
      <c r="BY46" s="196">
        <v>323</v>
      </c>
      <c r="BZ46" s="196">
        <v>11</v>
      </c>
      <c r="CA46" s="196">
        <v>20.03</v>
      </c>
      <c r="CB46" s="196">
        <v>0.92</v>
      </c>
      <c r="CC46" s="196">
        <v>130.30000000000001</v>
      </c>
      <c r="CD46" s="196">
        <v>4.2</v>
      </c>
      <c r="CE46" s="196">
        <v>14.41</v>
      </c>
      <c r="CF46" s="196">
        <v>0.74</v>
      </c>
      <c r="CG46" s="196">
        <v>9.7000000000000003E-2</v>
      </c>
      <c r="CH46" s="196">
        <v>1.7000000000000001E-2</v>
      </c>
      <c r="CI46" s="196">
        <v>121.4</v>
      </c>
      <c r="CJ46" s="196">
        <v>5.9</v>
      </c>
      <c r="CK46" s="196">
        <v>12.42</v>
      </c>
      <c r="CL46" s="196">
        <v>0.59</v>
      </c>
      <c r="CM46" s="196">
        <v>32</v>
      </c>
      <c r="CN46" s="196">
        <v>1.3</v>
      </c>
      <c r="CO46" s="196">
        <v>4.18</v>
      </c>
      <c r="CP46" s="196">
        <v>0.31</v>
      </c>
      <c r="CQ46" s="196">
        <v>18.600000000000001</v>
      </c>
      <c r="CR46" s="196">
        <v>1.2</v>
      </c>
      <c r="CS46" s="196">
        <v>5.26</v>
      </c>
      <c r="CT46" s="196">
        <v>0.59</v>
      </c>
      <c r="CU46" s="196">
        <v>1.79</v>
      </c>
      <c r="CV46" s="196">
        <v>0.17</v>
      </c>
      <c r="CW46" s="196">
        <v>5.34</v>
      </c>
      <c r="CX46" s="196">
        <v>0.7</v>
      </c>
      <c r="CY46" s="196">
        <v>0.745</v>
      </c>
      <c r="CZ46" s="196">
        <v>6.6000000000000003E-2</v>
      </c>
      <c r="DA46" s="196">
        <v>3.81</v>
      </c>
      <c r="DB46" s="196">
        <v>0.39</v>
      </c>
      <c r="DC46" s="196">
        <v>0.8</v>
      </c>
      <c r="DD46" s="196">
        <v>0.11</v>
      </c>
      <c r="DE46" s="196">
        <v>2.0499999999999998</v>
      </c>
      <c r="DF46" s="196">
        <v>0.23</v>
      </c>
      <c r="DG46" s="196">
        <v>0.26800000000000002</v>
      </c>
      <c r="DH46" s="196">
        <v>5.6000000000000001E-2</v>
      </c>
      <c r="DI46" s="196">
        <v>1.72</v>
      </c>
      <c r="DJ46" s="196">
        <v>0.22</v>
      </c>
      <c r="DK46" s="196">
        <v>0.19800000000000001</v>
      </c>
      <c r="DL46" s="196">
        <v>4.8000000000000001E-2</v>
      </c>
      <c r="DM46" s="196">
        <v>3.5</v>
      </c>
      <c r="DN46" s="196">
        <v>0.51</v>
      </c>
      <c r="DO46" s="196">
        <v>0.89</v>
      </c>
      <c r="DP46" s="196">
        <v>0.14000000000000001</v>
      </c>
      <c r="DQ46" s="196">
        <v>1.05</v>
      </c>
      <c r="DR46" s="196">
        <v>0.16</v>
      </c>
      <c r="DS46" s="196">
        <v>0.94</v>
      </c>
      <c r="DT46" s="196">
        <v>0.1</v>
      </c>
      <c r="DU46" s="196">
        <v>0.29199999999999998</v>
      </c>
      <c r="DV46" s="196">
        <v>4.9000000000000002E-2</v>
      </c>
      <c r="DW46" s="196">
        <v>150</v>
      </c>
      <c r="DX46" s="197">
        <v>-5.07</v>
      </c>
      <c r="DY46" s="164">
        <v>48.777000000000001</v>
      </c>
      <c r="DZ46" s="164">
        <v>2.3690000000000002</v>
      </c>
      <c r="EA46" s="164">
        <v>11.289</v>
      </c>
      <c r="EB46" s="164">
        <v>1.716</v>
      </c>
      <c r="EC46" s="164">
        <v>9.7940000000000005</v>
      </c>
      <c r="ED46" s="164">
        <v>0.39200000000000002</v>
      </c>
      <c r="EE46" s="164">
        <v>12.503</v>
      </c>
      <c r="EF46" s="164">
        <v>9.9949999999999992</v>
      </c>
      <c r="EG46" s="164">
        <v>2</v>
      </c>
      <c r="EH46" s="164">
        <v>0.44400000000000001</v>
      </c>
      <c r="EI46" s="164">
        <v>0.23599999999999999</v>
      </c>
      <c r="EJ46" s="164">
        <v>0</v>
      </c>
      <c r="EK46" s="164">
        <v>11.337999999999999</v>
      </c>
      <c r="EL46" s="164">
        <v>11.33</v>
      </c>
      <c r="EM46">
        <f t="shared" si="0"/>
        <v>346.34564355508377</v>
      </c>
      <c r="EN46">
        <f t="shared" si="1"/>
        <v>329.63323836973802</v>
      </c>
    </row>
    <row r="47" spans="1:144" x14ac:dyDescent="0.35">
      <c r="A47" s="192" t="s">
        <v>944</v>
      </c>
      <c r="B47" s="192">
        <v>50</v>
      </c>
      <c r="C47" s="192">
        <v>908</v>
      </c>
      <c r="D47" t="s">
        <v>955</v>
      </c>
      <c r="F47" s="193">
        <v>11.494999999999999</v>
      </c>
      <c r="G47" s="194">
        <v>137</v>
      </c>
      <c r="H47" s="194">
        <v>5.9</v>
      </c>
      <c r="I47" s="194">
        <v>134.69999999999999</v>
      </c>
      <c r="J47" s="194">
        <v>6.9</v>
      </c>
      <c r="K47" s="146">
        <v>0.87</v>
      </c>
      <c r="L47" s="146">
        <v>0.24</v>
      </c>
      <c r="M47" s="146"/>
      <c r="N47" s="146"/>
      <c r="O47" s="146">
        <v>0.11600000000000001</v>
      </c>
      <c r="P47" s="146">
        <v>3.6999999999999998E-2</v>
      </c>
      <c r="Q47" s="146">
        <v>1.4</v>
      </c>
      <c r="R47" s="146">
        <v>0.2</v>
      </c>
      <c r="S47" s="146">
        <v>5.5E-2</v>
      </c>
      <c r="T47" s="146">
        <v>3.9E-2</v>
      </c>
      <c r="U47" s="146">
        <v>0.154</v>
      </c>
      <c r="V47" s="146">
        <v>0.05</v>
      </c>
      <c r="W47" s="146">
        <v>1.4999999999999999E-2</v>
      </c>
      <c r="X47" s="146">
        <v>7.9000000000000008E-3</v>
      </c>
      <c r="Y47" s="146">
        <v>1.43E-2</v>
      </c>
      <c r="Z47" s="146">
        <v>7.9000000000000008E-3</v>
      </c>
      <c r="AA47" s="146">
        <v>2.4413</v>
      </c>
      <c r="AB47" s="146">
        <v>0.42699999999999999</v>
      </c>
      <c r="AC47" s="146">
        <v>3.3000000000000002E-2</v>
      </c>
      <c r="AD47" s="146">
        <v>0.26400000000000001</v>
      </c>
      <c r="AE47" s="146">
        <v>5.6000000000000001E-2</v>
      </c>
      <c r="AG47" s="195">
        <v>2.0085000000000002</v>
      </c>
      <c r="AH47" s="195">
        <v>11.858700000000001</v>
      </c>
      <c r="AI47" s="195">
        <v>0.24030000000000001</v>
      </c>
      <c r="AJ47" s="195">
        <v>10.6822</v>
      </c>
      <c r="AK47" s="195">
        <v>0.47189999999999999</v>
      </c>
      <c r="AL47" s="195">
        <v>2.5634999999999999</v>
      </c>
      <c r="AM47" s="195">
        <v>47.153300000000002</v>
      </c>
      <c r="AN47" s="195">
        <v>9.4116999999999997</v>
      </c>
      <c r="AO47" s="195">
        <v>12.805300000000001</v>
      </c>
      <c r="AP47" s="195">
        <v>0.40129999999999999</v>
      </c>
      <c r="AQ47" s="195">
        <v>0.24321212121212121</v>
      </c>
      <c r="AR47" s="195">
        <v>0.26240000000000002</v>
      </c>
      <c r="AS47" s="195">
        <v>1.7100000000000001E-2</v>
      </c>
      <c r="AT47" s="195">
        <v>1.4869565217391306E-2</v>
      </c>
      <c r="AU47" s="195">
        <v>97.876199999999997</v>
      </c>
      <c r="AV47" s="195">
        <v>40.866</v>
      </c>
      <c r="AW47" s="195">
        <v>46.345199999999998</v>
      </c>
      <c r="AX47" s="195">
        <v>13.774100000000001</v>
      </c>
      <c r="AY47" s="195">
        <v>3.61E-2</v>
      </c>
      <c r="AZ47" s="195">
        <v>5.5999999999999999E-3</v>
      </c>
      <c r="BA47" s="195">
        <v>0.27160000000000001</v>
      </c>
      <c r="BB47" s="195">
        <v>0.32290000000000002</v>
      </c>
      <c r="BC47" s="195">
        <v>7.0599999999999996E-2</v>
      </c>
      <c r="BD47" s="195">
        <v>0.2069</v>
      </c>
      <c r="BE47" s="195">
        <v>101.899</v>
      </c>
      <c r="BF47" s="195">
        <v>0.8570944459818387</v>
      </c>
      <c r="BG47" s="196">
        <v>4.37</v>
      </c>
      <c r="BH47" s="196">
        <v>0.78</v>
      </c>
      <c r="BI47" s="196">
        <v>0.46</v>
      </c>
      <c r="BJ47" s="196">
        <v>0.5</v>
      </c>
      <c r="BK47" s="196">
        <v>1102</v>
      </c>
      <c r="BL47" s="196">
        <v>47</v>
      </c>
      <c r="BM47" s="196">
        <v>32.200000000000003</v>
      </c>
      <c r="BN47" s="196">
        <v>1.6</v>
      </c>
      <c r="BO47" s="196">
        <v>334</v>
      </c>
      <c r="BP47" s="196">
        <v>14</v>
      </c>
      <c r="BQ47" s="196">
        <v>545</v>
      </c>
      <c r="BR47" s="196">
        <v>25</v>
      </c>
      <c r="BS47" s="196">
        <v>57</v>
      </c>
      <c r="BT47" s="196">
        <v>3.4</v>
      </c>
      <c r="BU47" s="196">
        <v>174.7</v>
      </c>
      <c r="BV47" s="196">
        <v>9.3000000000000007</v>
      </c>
      <c r="BW47" s="196">
        <v>9.5</v>
      </c>
      <c r="BX47" s="196">
        <v>1.1000000000000001</v>
      </c>
      <c r="BY47" s="196">
        <v>344</v>
      </c>
      <c r="BZ47" s="196">
        <v>17</v>
      </c>
      <c r="CA47" s="196">
        <v>21.1</v>
      </c>
      <c r="CB47" s="196">
        <v>1.4</v>
      </c>
      <c r="CC47" s="196">
        <v>129.69999999999999</v>
      </c>
      <c r="CD47" s="196">
        <v>6.6</v>
      </c>
      <c r="CE47" s="196">
        <v>15.9</v>
      </c>
      <c r="CF47" s="196">
        <v>1.1000000000000001</v>
      </c>
      <c r="CG47" s="196">
        <v>8.8999999999999996E-2</v>
      </c>
      <c r="CH47" s="196">
        <v>0.03</v>
      </c>
      <c r="CI47" s="196">
        <v>121.6</v>
      </c>
      <c r="CJ47" s="196">
        <v>8.6</v>
      </c>
      <c r="CK47" s="196">
        <v>13.49</v>
      </c>
      <c r="CL47" s="196">
        <v>0.87</v>
      </c>
      <c r="CM47" s="196">
        <v>34.4</v>
      </c>
      <c r="CN47" s="196">
        <v>2.4</v>
      </c>
      <c r="CO47" s="196">
        <v>4.5999999999999996</v>
      </c>
      <c r="CP47" s="196">
        <v>0.41</v>
      </c>
      <c r="CQ47" s="196">
        <v>17.899999999999999</v>
      </c>
      <c r="CR47" s="196">
        <v>1.5</v>
      </c>
      <c r="CS47" s="196">
        <v>5.35</v>
      </c>
      <c r="CT47" s="196">
        <v>0.69</v>
      </c>
      <c r="CU47" s="196">
        <v>1.82</v>
      </c>
      <c r="CV47" s="196">
        <v>0.26</v>
      </c>
      <c r="CW47" s="196">
        <v>5.54</v>
      </c>
      <c r="CX47" s="196">
        <v>0.66</v>
      </c>
      <c r="CY47" s="196">
        <v>0.82</v>
      </c>
      <c r="CZ47" s="196">
        <v>0.11</v>
      </c>
      <c r="DA47" s="196">
        <v>4.68</v>
      </c>
      <c r="DB47" s="196">
        <v>0.79</v>
      </c>
      <c r="DC47" s="196">
        <v>0.76400000000000001</v>
      </c>
      <c r="DD47" s="196">
        <v>8.7999999999999995E-2</v>
      </c>
      <c r="DE47" s="196">
        <v>1.96</v>
      </c>
      <c r="DF47" s="196">
        <v>0.36</v>
      </c>
      <c r="DG47" s="196">
        <v>0.23400000000000001</v>
      </c>
      <c r="DH47" s="196">
        <v>6.0999999999999999E-2</v>
      </c>
      <c r="DI47" s="196">
        <v>1.62</v>
      </c>
      <c r="DJ47" s="196">
        <v>0.33</v>
      </c>
      <c r="DK47" s="196">
        <v>0.26200000000000001</v>
      </c>
      <c r="DL47" s="196">
        <v>0.06</v>
      </c>
      <c r="DM47" s="196">
        <v>3.01</v>
      </c>
      <c r="DN47" s="196">
        <v>0.81</v>
      </c>
      <c r="DO47" s="196">
        <v>0.88</v>
      </c>
      <c r="DP47" s="196">
        <v>0.15</v>
      </c>
      <c r="DQ47" s="196">
        <v>1.0900000000000001</v>
      </c>
      <c r="DR47" s="196">
        <v>0.21</v>
      </c>
      <c r="DS47" s="196">
        <v>1.22</v>
      </c>
      <c r="DT47" s="196">
        <v>0.22</v>
      </c>
      <c r="DU47" s="196">
        <v>0.33</v>
      </c>
      <c r="DV47" s="196">
        <v>0.11</v>
      </c>
      <c r="DW47" s="196">
        <v>3</v>
      </c>
      <c r="DX47" s="197">
        <v>1.28</v>
      </c>
      <c r="DY47" s="164">
        <v>48.466999999999999</v>
      </c>
      <c r="DZ47" s="164">
        <v>2.6629999999999998</v>
      </c>
      <c r="EA47" s="164">
        <v>12.318</v>
      </c>
      <c r="EB47" s="164">
        <v>1.7370000000000001</v>
      </c>
      <c r="EC47" s="164">
        <v>9.7739999999999991</v>
      </c>
      <c r="ED47" s="164">
        <v>0.40899999999999997</v>
      </c>
      <c r="EE47" s="164">
        <v>10.198</v>
      </c>
      <c r="EF47" s="164">
        <v>11.087999999999999</v>
      </c>
      <c r="EG47" s="164">
        <v>2.0859999999999999</v>
      </c>
      <c r="EH47" s="164">
        <v>0.49</v>
      </c>
      <c r="EI47" s="164">
        <v>0.25</v>
      </c>
      <c r="EJ47" s="164">
        <v>0</v>
      </c>
      <c r="EK47" s="164">
        <v>11.337</v>
      </c>
      <c r="EL47" s="164">
        <v>11.33</v>
      </c>
      <c r="EM47">
        <f t="shared" si="0"/>
        <v>1313.3106483938438</v>
      </c>
      <c r="EN47">
        <f t="shared" si="1"/>
        <v>1330.338987432986</v>
      </c>
    </row>
    <row r="48" spans="1:144" x14ac:dyDescent="0.35">
      <c r="A48" s="192" t="s">
        <v>944</v>
      </c>
      <c r="B48" s="192">
        <v>50</v>
      </c>
      <c r="C48" s="192">
        <v>908</v>
      </c>
      <c r="D48" t="s">
        <v>956</v>
      </c>
      <c r="F48" s="193">
        <v>13.085000000000001</v>
      </c>
      <c r="G48" s="194">
        <v>128.80000000000001</v>
      </c>
      <c r="H48" s="194">
        <v>4.7</v>
      </c>
      <c r="I48" s="194">
        <v>134.9</v>
      </c>
      <c r="J48" s="194">
        <v>6.2</v>
      </c>
      <c r="K48" s="146">
        <v>0.68</v>
      </c>
      <c r="L48" s="146">
        <v>0.16</v>
      </c>
      <c r="M48" s="146"/>
      <c r="N48" s="146"/>
      <c r="O48" s="146">
        <v>0.11899999999999999</v>
      </c>
      <c r="P48" s="146">
        <v>4.4999999999999998E-2</v>
      </c>
      <c r="Q48" s="146">
        <v>1.55</v>
      </c>
      <c r="R48" s="146">
        <v>0.14000000000000001</v>
      </c>
      <c r="S48" s="146"/>
      <c r="T48" s="146"/>
      <c r="U48" s="146">
        <v>0.20100000000000001</v>
      </c>
      <c r="V48" s="146">
        <v>4.8000000000000001E-2</v>
      </c>
      <c r="W48" s="146"/>
      <c r="X48" s="146"/>
      <c r="Y48" s="146">
        <v>2.3699999999999999E-2</v>
      </c>
      <c r="Z48" s="146">
        <v>9.7000000000000003E-3</v>
      </c>
      <c r="AA48" s="146">
        <v>4.6410999999999998</v>
      </c>
      <c r="AB48" s="146">
        <v>0.45400000000000001</v>
      </c>
      <c r="AC48" s="146">
        <v>2.4E-2</v>
      </c>
      <c r="AD48" s="146">
        <v>0.25600000000000001</v>
      </c>
      <c r="AE48" s="146">
        <v>4.1000000000000002E-2</v>
      </c>
      <c r="AG48" s="195">
        <v>1.9952000000000001</v>
      </c>
      <c r="AH48" s="195">
        <v>11.786099999999999</v>
      </c>
      <c r="AI48" s="195">
        <v>0.31390000000000001</v>
      </c>
      <c r="AJ48" s="195">
        <v>10.675000000000001</v>
      </c>
      <c r="AK48" s="195">
        <v>0.439</v>
      </c>
      <c r="AL48" s="195">
        <v>2.5026000000000002</v>
      </c>
      <c r="AM48" s="195">
        <v>47.284999999999997</v>
      </c>
      <c r="AN48" s="195">
        <v>9.5829000000000004</v>
      </c>
      <c r="AO48" s="195">
        <v>12.6561</v>
      </c>
      <c r="AP48" s="195">
        <v>0.38569999999999999</v>
      </c>
      <c r="AQ48" s="195">
        <v>0.23375757575757578</v>
      </c>
      <c r="AR48" s="195">
        <v>0.26479999999999998</v>
      </c>
      <c r="AS48" s="195">
        <v>1.7600000000000001E-2</v>
      </c>
      <c r="AT48" s="195">
        <v>1.5304347826086959E-2</v>
      </c>
      <c r="AU48" s="195">
        <v>97.903899999999993</v>
      </c>
      <c r="AV48" s="195">
        <v>40.866</v>
      </c>
      <c r="AW48" s="195">
        <v>46.345199999999998</v>
      </c>
      <c r="AX48" s="195">
        <v>13.774100000000001</v>
      </c>
      <c r="AY48" s="195">
        <v>3.61E-2</v>
      </c>
      <c r="AZ48" s="195">
        <v>5.5999999999999999E-3</v>
      </c>
      <c r="BA48" s="195">
        <v>0.27160000000000001</v>
      </c>
      <c r="BB48" s="195">
        <v>0.32290000000000002</v>
      </c>
      <c r="BC48" s="195">
        <v>7.0599999999999996E-2</v>
      </c>
      <c r="BD48" s="195">
        <v>0.2069</v>
      </c>
      <c r="BE48" s="195">
        <v>101.899</v>
      </c>
      <c r="BF48" s="195">
        <v>0.8570944459818387</v>
      </c>
      <c r="BG48" s="196">
        <v>4.63</v>
      </c>
      <c r="BH48" s="196">
        <v>0.82</v>
      </c>
      <c r="BI48" s="196">
        <v>0.89</v>
      </c>
      <c r="BJ48" s="196">
        <v>0.77</v>
      </c>
      <c r="BK48" s="196">
        <v>1130</v>
      </c>
      <c r="BL48" s="196">
        <v>43</v>
      </c>
      <c r="BM48" s="196">
        <v>30.7</v>
      </c>
      <c r="BN48" s="196">
        <v>1.3</v>
      </c>
      <c r="BO48" s="196">
        <v>327</v>
      </c>
      <c r="BP48" s="196">
        <v>16</v>
      </c>
      <c r="BQ48" s="196">
        <v>545</v>
      </c>
      <c r="BR48" s="196">
        <v>27</v>
      </c>
      <c r="BS48" s="196">
        <v>56</v>
      </c>
      <c r="BT48" s="196">
        <v>2.5</v>
      </c>
      <c r="BU48" s="196">
        <v>162.69999999999999</v>
      </c>
      <c r="BV48" s="196">
        <v>7.6</v>
      </c>
      <c r="BW48" s="196">
        <v>9.31</v>
      </c>
      <c r="BX48" s="196">
        <v>0.63</v>
      </c>
      <c r="BY48" s="196">
        <v>336</v>
      </c>
      <c r="BZ48" s="196">
        <v>12</v>
      </c>
      <c r="CA48" s="196">
        <v>20</v>
      </c>
      <c r="CB48" s="196">
        <v>1</v>
      </c>
      <c r="CC48" s="196">
        <v>127.7</v>
      </c>
      <c r="CD48" s="196">
        <v>5</v>
      </c>
      <c r="CE48" s="196">
        <v>16.03</v>
      </c>
      <c r="CF48" s="196">
        <v>0.82</v>
      </c>
      <c r="CG48" s="196">
        <v>0.115</v>
      </c>
      <c r="CH48" s="196">
        <v>2.5000000000000001E-2</v>
      </c>
      <c r="CI48" s="196">
        <v>124.6</v>
      </c>
      <c r="CJ48" s="196">
        <v>8</v>
      </c>
      <c r="CK48" s="196">
        <v>13.49</v>
      </c>
      <c r="CL48" s="196">
        <v>0.55000000000000004</v>
      </c>
      <c r="CM48" s="196">
        <v>32.9</v>
      </c>
      <c r="CN48" s="196">
        <v>1.7</v>
      </c>
      <c r="CO48" s="196">
        <v>4.3899999999999997</v>
      </c>
      <c r="CP48" s="196">
        <v>0.32</v>
      </c>
      <c r="CQ48" s="196">
        <v>19.899999999999999</v>
      </c>
      <c r="CR48" s="196">
        <v>1.3</v>
      </c>
      <c r="CS48" s="196">
        <v>5</v>
      </c>
      <c r="CT48" s="196">
        <v>0.69</v>
      </c>
      <c r="CU48" s="196">
        <v>1.69</v>
      </c>
      <c r="CV48" s="196">
        <v>0.18</v>
      </c>
      <c r="CW48" s="196">
        <v>4.84</v>
      </c>
      <c r="CX48" s="196">
        <v>0.66</v>
      </c>
      <c r="CY48" s="196">
        <v>0.76</v>
      </c>
      <c r="CZ48" s="196">
        <v>0.11</v>
      </c>
      <c r="DA48" s="196">
        <v>4.03</v>
      </c>
      <c r="DB48" s="196">
        <v>0.38</v>
      </c>
      <c r="DC48" s="196">
        <v>0.79</v>
      </c>
      <c r="DD48" s="196">
        <v>0.12</v>
      </c>
      <c r="DE48" s="196">
        <v>2.1</v>
      </c>
      <c r="DF48" s="196">
        <v>0.34</v>
      </c>
      <c r="DG48" s="196">
        <v>0.26700000000000002</v>
      </c>
      <c r="DH48" s="196">
        <v>8.3000000000000004E-2</v>
      </c>
      <c r="DI48" s="196">
        <v>1.64</v>
      </c>
      <c r="DJ48" s="196">
        <v>0.31</v>
      </c>
      <c r="DK48" s="196">
        <v>0.26600000000000001</v>
      </c>
      <c r="DL48" s="196">
        <v>6.3E-2</v>
      </c>
      <c r="DM48" s="196">
        <v>2.94</v>
      </c>
      <c r="DN48" s="196">
        <v>0.48</v>
      </c>
      <c r="DO48" s="196">
        <v>0.93</v>
      </c>
      <c r="DP48" s="196">
        <v>0.19</v>
      </c>
      <c r="DQ48" s="196">
        <v>1.0900000000000001</v>
      </c>
      <c r="DR48" s="196">
        <v>0.21</v>
      </c>
      <c r="DS48" s="196">
        <v>1.01</v>
      </c>
      <c r="DT48" s="196">
        <v>0.19</v>
      </c>
      <c r="DU48" s="196">
        <v>0.35099999999999998</v>
      </c>
      <c r="DV48" s="196">
        <v>8.3000000000000004E-2</v>
      </c>
      <c r="DW48" s="196">
        <v>6</v>
      </c>
      <c r="DX48" s="197">
        <v>1.35</v>
      </c>
      <c r="DY48" s="164">
        <v>48.561999999999998</v>
      </c>
      <c r="DZ48" s="164">
        <v>2.5990000000000002</v>
      </c>
      <c r="EA48" s="164">
        <v>12.24</v>
      </c>
      <c r="EB48" s="164">
        <v>1.734</v>
      </c>
      <c r="EC48" s="164">
        <v>9.7750000000000004</v>
      </c>
      <c r="ED48" s="164">
        <v>0.39300000000000002</v>
      </c>
      <c r="EE48" s="164">
        <v>10.246</v>
      </c>
      <c r="EF48" s="164">
        <v>11.077</v>
      </c>
      <c r="EG48" s="164">
        <v>2.0720000000000001</v>
      </c>
      <c r="EH48" s="164">
        <v>0.45600000000000002</v>
      </c>
      <c r="EI48" s="164">
        <v>0.32600000000000001</v>
      </c>
      <c r="EJ48" s="164">
        <v>0</v>
      </c>
      <c r="EK48" s="164">
        <v>11.336</v>
      </c>
      <c r="EL48" s="164">
        <v>11.33</v>
      </c>
      <c r="EM48">
        <f t="shared" si="0"/>
        <v>1325.3226360315923</v>
      </c>
      <c r="EN48">
        <f t="shared" si="1"/>
        <v>1343.4593370822022</v>
      </c>
    </row>
    <row r="49" spans="1:144" x14ac:dyDescent="0.35">
      <c r="A49" s="192" t="s">
        <v>944</v>
      </c>
      <c r="B49" s="192">
        <v>50</v>
      </c>
      <c r="C49" s="192">
        <v>919</v>
      </c>
      <c r="D49" t="s">
        <v>957</v>
      </c>
      <c r="F49" s="193">
        <v>9.7227999999999994</v>
      </c>
      <c r="G49" s="194">
        <v>77.8</v>
      </c>
      <c r="H49" s="194">
        <v>5</v>
      </c>
      <c r="I49" s="194">
        <v>145.5</v>
      </c>
      <c r="J49" s="194">
        <v>8.8000000000000007</v>
      </c>
      <c r="K49" s="146">
        <v>0.85</v>
      </c>
      <c r="L49" s="146">
        <v>0.27</v>
      </c>
      <c r="M49" s="146"/>
      <c r="N49" s="146"/>
      <c r="O49" s="146">
        <v>0.13</v>
      </c>
      <c r="P49" s="146">
        <v>3.9E-2</v>
      </c>
      <c r="Q49" s="146">
        <v>1.45</v>
      </c>
      <c r="R49" s="146">
        <v>0.19</v>
      </c>
      <c r="S49" s="146"/>
      <c r="T49" s="146"/>
      <c r="U49" s="146">
        <v>0.153</v>
      </c>
      <c r="V49" s="146">
        <v>5.0999999999999997E-2</v>
      </c>
      <c r="W49" s="146">
        <v>0.01</v>
      </c>
      <c r="X49" s="146">
        <v>1.0999999999999999E-2</v>
      </c>
      <c r="Y49" s="146">
        <v>1.6E-2</v>
      </c>
      <c r="Z49" s="146">
        <v>8.6E-3</v>
      </c>
      <c r="AA49" s="146"/>
      <c r="AB49" s="146"/>
      <c r="AC49" s="146"/>
      <c r="AD49" s="146"/>
      <c r="AE49" s="146"/>
      <c r="AG49" s="195">
        <v>2.3126000000000002</v>
      </c>
      <c r="AH49" s="195">
        <v>12.6759</v>
      </c>
      <c r="AI49" s="195">
        <v>0.2074</v>
      </c>
      <c r="AJ49" s="195">
        <v>10.5671</v>
      </c>
      <c r="AK49" s="195">
        <v>0.42199999999999999</v>
      </c>
      <c r="AL49" s="195">
        <v>2.3740999999999999</v>
      </c>
      <c r="AM49" s="195">
        <v>48.477899999999998</v>
      </c>
      <c r="AN49" s="195">
        <v>7.1898</v>
      </c>
      <c r="AO49" s="195">
        <v>13.244199999999999</v>
      </c>
      <c r="AP49" s="195">
        <v>0.44230000000000003</v>
      </c>
      <c r="AQ49" s="195">
        <v>0.26806060606060611</v>
      </c>
      <c r="AR49" s="195">
        <v>0.2611</v>
      </c>
      <c r="AS49" s="195">
        <v>1.7100000000000001E-2</v>
      </c>
      <c r="AT49" s="195">
        <v>1.4869565217391306E-2</v>
      </c>
      <c r="AU49" s="195">
        <v>98.191400000000002</v>
      </c>
      <c r="AV49" s="195">
        <v>39.926600000000001</v>
      </c>
      <c r="AW49" s="195">
        <v>43.741300000000003</v>
      </c>
      <c r="AX49" s="195">
        <v>16.549299999999999</v>
      </c>
      <c r="AY49" s="195">
        <v>3.5099999999999999E-2</v>
      </c>
      <c r="AZ49" s="195">
        <v>1.4E-2</v>
      </c>
      <c r="BA49" s="195">
        <v>0.26300000000000001</v>
      </c>
      <c r="BB49" s="195">
        <v>0.30130000000000001</v>
      </c>
      <c r="BC49" s="195">
        <v>3.5299999999999998E-2</v>
      </c>
      <c r="BD49" s="195">
        <v>0.22559999999999999</v>
      </c>
      <c r="BE49" s="195">
        <v>101.09139999999999</v>
      </c>
      <c r="BF49" s="195">
        <v>0.82491162148974628</v>
      </c>
      <c r="BG49" s="196">
        <v>4.8</v>
      </c>
      <c r="BH49" s="196">
        <v>0.45</v>
      </c>
      <c r="BI49" s="196">
        <v>0.17</v>
      </c>
      <c r="BJ49" s="196">
        <v>0.34</v>
      </c>
      <c r="BK49" s="196">
        <v>1236</v>
      </c>
      <c r="BL49" s="196">
        <v>84</v>
      </c>
      <c r="BM49" s="196">
        <v>32.799999999999997</v>
      </c>
      <c r="BN49" s="196">
        <v>1.5</v>
      </c>
      <c r="BO49" s="196">
        <v>328</v>
      </c>
      <c r="BP49" s="196">
        <v>22</v>
      </c>
      <c r="BQ49" s="196">
        <v>330</v>
      </c>
      <c r="BR49" s="196">
        <v>24</v>
      </c>
      <c r="BS49" s="196">
        <v>45.3</v>
      </c>
      <c r="BT49" s="196">
        <v>3.8</v>
      </c>
      <c r="BU49" s="196">
        <v>79.099999999999994</v>
      </c>
      <c r="BV49" s="196">
        <v>9.9</v>
      </c>
      <c r="BW49" s="196">
        <v>7.42</v>
      </c>
      <c r="BX49" s="196">
        <v>0.83</v>
      </c>
      <c r="BY49" s="196">
        <v>298</v>
      </c>
      <c r="BZ49" s="196">
        <v>23</v>
      </c>
      <c r="CA49" s="196">
        <v>22.1</v>
      </c>
      <c r="CB49" s="196">
        <v>1.5</v>
      </c>
      <c r="CC49" s="196">
        <v>132.30000000000001</v>
      </c>
      <c r="CD49" s="196">
        <v>8.5</v>
      </c>
      <c r="CE49" s="196">
        <v>13.1</v>
      </c>
      <c r="CF49" s="196">
        <v>1.7</v>
      </c>
      <c r="CG49" s="196">
        <v>5.8000000000000003E-2</v>
      </c>
      <c r="CH49" s="196">
        <v>0.02</v>
      </c>
      <c r="CI49" s="196">
        <v>99</v>
      </c>
      <c r="CJ49" s="196">
        <v>11</v>
      </c>
      <c r="CK49" s="196">
        <v>11.64</v>
      </c>
      <c r="CL49" s="196">
        <v>0.92</v>
      </c>
      <c r="CM49" s="196">
        <v>29.4</v>
      </c>
      <c r="CN49" s="196">
        <v>1.8</v>
      </c>
      <c r="CO49" s="196">
        <v>3.98</v>
      </c>
      <c r="CP49" s="196">
        <v>0.26</v>
      </c>
      <c r="CQ49" s="196">
        <v>17.2</v>
      </c>
      <c r="CR49" s="196">
        <v>1.7</v>
      </c>
      <c r="CS49" s="196">
        <v>4.7300000000000004</v>
      </c>
      <c r="CT49" s="196">
        <v>0.65</v>
      </c>
      <c r="CU49" s="196">
        <v>1.72</v>
      </c>
      <c r="CV49" s="196">
        <v>0.2</v>
      </c>
      <c r="CW49" s="196">
        <v>4.7699999999999996</v>
      </c>
      <c r="CX49" s="196">
        <v>0.85</v>
      </c>
      <c r="CY49" s="196">
        <v>0.89</v>
      </c>
      <c r="CZ49" s="196">
        <v>0.16</v>
      </c>
      <c r="DA49" s="196">
        <v>5.17</v>
      </c>
      <c r="DB49" s="196">
        <v>0.67</v>
      </c>
      <c r="DC49" s="196">
        <v>0.94</v>
      </c>
      <c r="DD49" s="196">
        <v>0.14000000000000001</v>
      </c>
      <c r="DE49" s="196">
        <v>2.36</v>
      </c>
      <c r="DF49" s="196">
        <v>0.32</v>
      </c>
      <c r="DG49" s="196">
        <v>0.221</v>
      </c>
      <c r="DH49" s="196">
        <v>0.05</v>
      </c>
      <c r="DI49" s="196">
        <v>1.66</v>
      </c>
      <c r="DJ49" s="196">
        <v>0.36</v>
      </c>
      <c r="DK49" s="196">
        <v>0.23100000000000001</v>
      </c>
      <c r="DL49" s="196">
        <v>7.2999999999999995E-2</v>
      </c>
      <c r="DM49" s="196">
        <v>3.45</v>
      </c>
      <c r="DN49" s="196">
        <v>0.77</v>
      </c>
      <c r="DO49" s="196">
        <v>0.88</v>
      </c>
      <c r="DP49" s="196">
        <v>0.18</v>
      </c>
      <c r="DQ49" s="196">
        <v>0.96</v>
      </c>
      <c r="DR49" s="196">
        <v>0.2</v>
      </c>
      <c r="DS49" s="196">
        <v>0.8</v>
      </c>
      <c r="DT49" s="196">
        <v>0.2</v>
      </c>
      <c r="DU49" s="196">
        <v>0.23200000000000001</v>
      </c>
      <c r="DV49" s="196">
        <v>8.4000000000000005E-2</v>
      </c>
      <c r="DW49" s="196">
        <v>9</v>
      </c>
      <c r="DX49" s="197">
        <v>0.91</v>
      </c>
      <c r="DY49" s="164">
        <v>49.737000000000002</v>
      </c>
      <c r="DZ49" s="164">
        <v>2.4529999999999998</v>
      </c>
      <c r="EA49" s="164">
        <v>13.096</v>
      </c>
      <c r="EB49" s="164">
        <v>1.71</v>
      </c>
      <c r="EC49" s="164">
        <v>9.8040000000000003</v>
      </c>
      <c r="ED49" s="164">
        <v>0.44700000000000001</v>
      </c>
      <c r="EE49" s="164">
        <v>8.2769999999999992</v>
      </c>
      <c r="EF49" s="164">
        <v>10.92</v>
      </c>
      <c r="EG49" s="164">
        <v>2.3889999999999998</v>
      </c>
      <c r="EH49" s="164">
        <v>0.436</v>
      </c>
      <c r="EI49" s="164">
        <v>0.214</v>
      </c>
      <c r="EJ49" s="164">
        <v>0</v>
      </c>
      <c r="EK49" s="164">
        <v>11.343</v>
      </c>
      <c r="EL49" s="164">
        <v>11.33</v>
      </c>
      <c r="EM49">
        <f t="shared" si="0"/>
        <v>1306.8041550900632</v>
      </c>
      <c r="EN49">
        <f t="shared" si="1"/>
        <v>1318.805283166882</v>
      </c>
    </row>
    <row r="50" spans="1:144" x14ac:dyDescent="0.35">
      <c r="A50" s="192" t="s">
        <v>944</v>
      </c>
      <c r="B50" s="192">
        <v>50</v>
      </c>
      <c r="C50" s="192">
        <v>919</v>
      </c>
      <c r="D50" t="s">
        <v>958</v>
      </c>
      <c r="F50" s="193">
        <v>17.268000000000001</v>
      </c>
      <c r="G50" s="194">
        <v>128.6</v>
      </c>
      <c r="H50" s="194">
        <v>6.7</v>
      </c>
      <c r="I50" s="194">
        <v>136.80000000000001</v>
      </c>
      <c r="J50" s="194">
        <v>7.3</v>
      </c>
      <c r="K50" s="146">
        <v>0.73</v>
      </c>
      <c r="L50" s="146">
        <v>0.17</v>
      </c>
      <c r="M50" s="146">
        <v>0.19</v>
      </c>
      <c r="N50" s="146">
        <v>0.16</v>
      </c>
      <c r="O50" s="146">
        <v>0.105</v>
      </c>
      <c r="P50" s="146">
        <v>3.6999999999999998E-2</v>
      </c>
      <c r="Q50" s="146">
        <v>1.4</v>
      </c>
      <c r="R50" s="146">
        <v>0.18</v>
      </c>
      <c r="S50" s="146"/>
      <c r="T50" s="146"/>
      <c r="U50" s="146">
        <v>0.14799999999999999</v>
      </c>
      <c r="V50" s="146">
        <v>0.04</v>
      </c>
      <c r="W50" s="146">
        <v>1.0500000000000001E-2</v>
      </c>
      <c r="X50" s="146">
        <v>5.7999999999999996E-3</v>
      </c>
      <c r="Y50" s="146">
        <v>1.2E-2</v>
      </c>
      <c r="Z50" s="146">
        <v>5.1999999999999998E-3</v>
      </c>
      <c r="AA50" s="146"/>
      <c r="AB50" s="146"/>
      <c r="AC50" s="146"/>
      <c r="AD50" s="146"/>
      <c r="AE50" s="146"/>
      <c r="AG50" s="195">
        <v>1.6442000000000001</v>
      </c>
      <c r="AH50" s="195">
        <v>12.6913</v>
      </c>
      <c r="AI50" s="195">
        <v>0.25600000000000001</v>
      </c>
      <c r="AJ50" s="195">
        <v>11.808</v>
      </c>
      <c r="AK50" s="195">
        <v>0.33779999999999999</v>
      </c>
      <c r="AL50" s="195">
        <v>2.2342</v>
      </c>
      <c r="AM50" s="195">
        <v>50.186599999999999</v>
      </c>
      <c r="AN50" s="195">
        <v>8.7405000000000008</v>
      </c>
      <c r="AO50" s="195">
        <v>11.720700000000001</v>
      </c>
      <c r="AP50" s="195">
        <v>0.34310000000000002</v>
      </c>
      <c r="AQ50" s="195">
        <v>0.20793939393939395</v>
      </c>
      <c r="AR50" s="195">
        <v>0.253</v>
      </c>
      <c r="AS50" s="195">
        <v>1.2800000000000001E-2</v>
      </c>
      <c r="AT50" s="195">
        <v>1.1130434782608696E-2</v>
      </c>
      <c r="AU50" s="195">
        <v>100.2282</v>
      </c>
      <c r="AV50" s="195">
        <v>40.813400000000001</v>
      </c>
      <c r="AW50" s="195">
        <v>47.7712</v>
      </c>
      <c r="AX50" s="195">
        <v>11.6774</v>
      </c>
      <c r="AY50" s="195">
        <v>5.4300000000000001E-2</v>
      </c>
      <c r="AZ50" s="195">
        <v>1.24E-2</v>
      </c>
      <c r="BA50" s="195">
        <v>0.2465</v>
      </c>
      <c r="BB50" s="195">
        <v>0.42670000000000002</v>
      </c>
      <c r="BC50" s="195">
        <v>7.6899999999999996E-2</v>
      </c>
      <c r="BD50" s="195">
        <v>0.15820000000000001</v>
      </c>
      <c r="BE50" s="195">
        <v>101.23699999999999</v>
      </c>
      <c r="BF50" s="195">
        <v>0.87940461151134908</v>
      </c>
      <c r="BG50" s="196">
        <v>4.66</v>
      </c>
      <c r="BH50" s="196">
        <v>0.56999999999999995</v>
      </c>
      <c r="BI50" s="196">
        <v>0.92</v>
      </c>
      <c r="BJ50" s="196">
        <v>0.73</v>
      </c>
      <c r="BK50" s="196">
        <v>1015</v>
      </c>
      <c r="BL50" s="196">
        <v>49</v>
      </c>
      <c r="BM50" s="196">
        <v>32.6</v>
      </c>
      <c r="BN50" s="196">
        <v>1.7</v>
      </c>
      <c r="BO50" s="196">
        <v>312</v>
      </c>
      <c r="BP50" s="196">
        <v>15</v>
      </c>
      <c r="BQ50" s="196">
        <v>708</v>
      </c>
      <c r="BR50" s="196">
        <v>35</v>
      </c>
      <c r="BS50" s="196">
        <v>55.4</v>
      </c>
      <c r="BT50" s="196">
        <v>3.2</v>
      </c>
      <c r="BU50" s="196">
        <v>138</v>
      </c>
      <c r="BV50" s="196">
        <v>11</v>
      </c>
      <c r="BW50" s="196">
        <v>6.39</v>
      </c>
      <c r="BX50" s="196">
        <v>0.36</v>
      </c>
      <c r="BY50" s="196">
        <v>275</v>
      </c>
      <c r="BZ50" s="196">
        <v>14</v>
      </c>
      <c r="CA50" s="196">
        <v>21.5</v>
      </c>
      <c r="CB50" s="196">
        <v>1.1000000000000001</v>
      </c>
      <c r="CC50" s="196">
        <v>117.4</v>
      </c>
      <c r="CD50" s="196">
        <v>5.7</v>
      </c>
      <c r="CE50" s="196">
        <v>10.32</v>
      </c>
      <c r="CF50" s="196">
        <v>0.61</v>
      </c>
      <c r="CG50" s="196">
        <v>5.5E-2</v>
      </c>
      <c r="CH50" s="196">
        <v>2.3E-2</v>
      </c>
      <c r="CI50" s="196">
        <v>76.099999999999994</v>
      </c>
      <c r="CJ50" s="196">
        <v>5.7</v>
      </c>
      <c r="CK50" s="196">
        <v>8.8000000000000007</v>
      </c>
      <c r="CL50" s="196">
        <v>0.6</v>
      </c>
      <c r="CM50" s="196">
        <v>23.7</v>
      </c>
      <c r="CN50" s="196">
        <v>1.4</v>
      </c>
      <c r="CO50" s="196">
        <v>3.27</v>
      </c>
      <c r="CP50" s="196">
        <v>0.23</v>
      </c>
      <c r="CQ50" s="196">
        <v>15.2</v>
      </c>
      <c r="CR50" s="196">
        <v>1.3</v>
      </c>
      <c r="CS50" s="196">
        <v>4.42</v>
      </c>
      <c r="CT50" s="196">
        <v>0.52</v>
      </c>
      <c r="CU50" s="196">
        <v>1.78</v>
      </c>
      <c r="CV50" s="196">
        <v>0.17</v>
      </c>
      <c r="CW50" s="196">
        <v>4.57</v>
      </c>
      <c r="CX50" s="196">
        <v>0.61</v>
      </c>
      <c r="CY50" s="196">
        <v>0.76</v>
      </c>
      <c r="CZ50" s="196">
        <v>0.11</v>
      </c>
      <c r="DA50" s="196">
        <v>4.82</v>
      </c>
      <c r="DB50" s="196">
        <v>0.54</v>
      </c>
      <c r="DC50" s="196">
        <v>0.86</v>
      </c>
      <c r="DD50" s="196">
        <v>0.11</v>
      </c>
      <c r="DE50" s="196">
        <v>2.13</v>
      </c>
      <c r="DF50" s="196">
        <v>0.21</v>
      </c>
      <c r="DG50" s="196">
        <v>0.30599999999999999</v>
      </c>
      <c r="DH50" s="196">
        <v>4.4999999999999998E-2</v>
      </c>
      <c r="DI50" s="196">
        <v>1.85</v>
      </c>
      <c r="DJ50" s="196">
        <v>0.26</v>
      </c>
      <c r="DK50" s="196">
        <v>0.254</v>
      </c>
      <c r="DL50" s="196">
        <v>5.1999999999999998E-2</v>
      </c>
      <c r="DM50" s="196">
        <v>3.66</v>
      </c>
      <c r="DN50" s="196">
        <v>0.65</v>
      </c>
      <c r="DO50" s="196">
        <v>0.67</v>
      </c>
      <c r="DP50" s="196">
        <v>0.15</v>
      </c>
      <c r="DQ50" s="196">
        <v>0.71</v>
      </c>
      <c r="DR50" s="196">
        <v>0.22</v>
      </c>
      <c r="DS50" s="196">
        <v>0.751</v>
      </c>
      <c r="DT50" s="196">
        <v>9.1999999999999998E-2</v>
      </c>
      <c r="DU50" s="196">
        <v>0.26</v>
      </c>
      <c r="DV50" s="196">
        <v>4.2999999999999997E-2</v>
      </c>
      <c r="DW50" s="196">
        <v>12</v>
      </c>
      <c r="DX50" s="197">
        <v>-11.2</v>
      </c>
      <c r="DY50" s="164">
        <v>48.981000000000002</v>
      </c>
      <c r="DZ50" s="164">
        <v>2</v>
      </c>
      <c r="EA50" s="164">
        <v>11.359</v>
      </c>
      <c r="EB50" s="164">
        <v>1.673</v>
      </c>
      <c r="EC50" s="164">
        <v>9.8279999999999994</v>
      </c>
      <c r="ED50" s="164">
        <v>0.33700000000000002</v>
      </c>
      <c r="EE50" s="164">
        <v>12.731999999999999</v>
      </c>
      <c r="EF50" s="164">
        <v>10.638</v>
      </c>
      <c r="EG50" s="164">
        <v>1.472</v>
      </c>
      <c r="EH50" s="164">
        <v>0.30199999999999999</v>
      </c>
      <c r="EI50" s="164">
        <v>0.22900000000000001</v>
      </c>
      <c r="EJ50" s="164">
        <v>0</v>
      </c>
      <c r="EK50" s="164">
        <v>11.334</v>
      </c>
      <c r="EL50" s="164">
        <v>11.33</v>
      </c>
      <c r="EM50">
        <f t="shared" si="0"/>
        <v>1266.2636968126619</v>
      </c>
      <c r="EN50">
        <f t="shared" si="1"/>
        <v>1138.7263460545521</v>
      </c>
    </row>
    <row r="51" spans="1:144" x14ac:dyDescent="0.35">
      <c r="A51" s="192" t="s">
        <v>944</v>
      </c>
      <c r="B51" s="192">
        <v>50</v>
      </c>
      <c r="C51" s="192">
        <v>919</v>
      </c>
      <c r="D51" t="s">
        <v>959</v>
      </c>
      <c r="F51" s="193">
        <v>19.760999999999999</v>
      </c>
      <c r="G51" s="194">
        <v>137.5</v>
      </c>
      <c r="H51" s="194">
        <v>6.7</v>
      </c>
      <c r="I51" s="194">
        <v>118.9</v>
      </c>
      <c r="J51" s="194">
        <v>5.9</v>
      </c>
      <c r="K51" s="146">
        <v>0.91</v>
      </c>
      <c r="L51" s="146">
        <v>0.19</v>
      </c>
      <c r="M51" s="146"/>
      <c r="N51" s="146"/>
      <c r="O51" s="146">
        <v>0.111</v>
      </c>
      <c r="P51" s="146">
        <v>2.7E-2</v>
      </c>
      <c r="Q51" s="146">
        <v>1.34</v>
      </c>
      <c r="R51" s="146">
        <v>0.17</v>
      </c>
      <c r="S51" s="146">
        <v>3.7999999999999999E-2</v>
      </c>
      <c r="T51" s="146">
        <v>2.3E-2</v>
      </c>
      <c r="U51" s="146">
        <v>0.22600000000000001</v>
      </c>
      <c r="V51" s="146">
        <v>6.6000000000000003E-2</v>
      </c>
      <c r="W51" s="146">
        <v>1.35E-2</v>
      </c>
      <c r="X51" s="146">
        <v>6.6E-3</v>
      </c>
      <c r="Y51" s="146">
        <v>1.7999999999999999E-2</v>
      </c>
      <c r="Z51" s="146">
        <v>6.7000000000000002E-3</v>
      </c>
      <c r="AA51" s="146">
        <v>6.2225999999999999</v>
      </c>
      <c r="AB51" s="146">
        <v>0.438</v>
      </c>
      <c r="AC51" s="146">
        <v>1.7000000000000001E-2</v>
      </c>
      <c r="AD51" s="146">
        <v>0.36399999999999999</v>
      </c>
      <c r="AE51" s="146">
        <v>3.7999999999999999E-2</v>
      </c>
      <c r="AG51" s="195">
        <v>1.9775</v>
      </c>
      <c r="AH51" s="195">
        <v>12.235099999999999</v>
      </c>
      <c r="AI51" s="195">
        <v>0.29239999999999999</v>
      </c>
      <c r="AJ51" s="195">
        <v>10.8726</v>
      </c>
      <c r="AK51" s="195">
        <v>0.4849</v>
      </c>
      <c r="AL51" s="195">
        <v>2.5789</v>
      </c>
      <c r="AM51" s="195">
        <v>48.616199999999999</v>
      </c>
      <c r="AN51" s="195">
        <v>9.1029</v>
      </c>
      <c r="AO51" s="195">
        <v>11.6722</v>
      </c>
      <c r="AP51" s="195">
        <v>0.35199999999999998</v>
      </c>
      <c r="AQ51" s="195">
        <v>0.21333333333333332</v>
      </c>
      <c r="AR51" s="195">
        <v>0.35339999999999999</v>
      </c>
      <c r="AS51" s="195">
        <v>2.07E-2</v>
      </c>
      <c r="AT51" s="195">
        <v>1.8000000000000002E-2</v>
      </c>
      <c r="AU51" s="195">
        <v>98.558800000000005</v>
      </c>
      <c r="AV51" s="195">
        <v>41.070799999999998</v>
      </c>
      <c r="AW51" s="195">
        <v>48.148699999999998</v>
      </c>
      <c r="AX51" s="195">
        <v>11.1852</v>
      </c>
      <c r="AY51" s="195">
        <v>5.0099999999999999E-2</v>
      </c>
      <c r="AZ51" s="195">
        <v>1.7500000000000002E-2</v>
      </c>
      <c r="BA51" s="195">
        <v>0.24590000000000001</v>
      </c>
      <c r="BB51" s="195">
        <v>0.43269999999999997</v>
      </c>
      <c r="BC51" s="195">
        <v>8.1199999999999994E-2</v>
      </c>
      <c r="BD51" s="195">
        <v>0.17219999999999999</v>
      </c>
      <c r="BE51" s="195">
        <v>101.40430000000001</v>
      </c>
      <c r="BF51" s="195">
        <v>0.88470285036413421</v>
      </c>
      <c r="BG51" s="196">
        <v>4.05</v>
      </c>
      <c r="BH51" s="196">
        <v>0.56000000000000005</v>
      </c>
      <c r="BI51" s="196">
        <v>1.1200000000000001</v>
      </c>
      <c r="BJ51" s="196">
        <v>0.62</v>
      </c>
      <c r="BK51" s="196">
        <v>1235</v>
      </c>
      <c r="BL51" s="196">
        <v>49</v>
      </c>
      <c r="BM51" s="196">
        <v>31.8</v>
      </c>
      <c r="BN51" s="196">
        <v>1.3</v>
      </c>
      <c r="BO51" s="196">
        <v>317</v>
      </c>
      <c r="BP51" s="196">
        <v>19</v>
      </c>
      <c r="BQ51" s="196">
        <v>791</v>
      </c>
      <c r="BR51" s="196">
        <v>47</v>
      </c>
      <c r="BS51" s="196">
        <v>57.2</v>
      </c>
      <c r="BT51" s="196">
        <v>4.0999999999999996</v>
      </c>
      <c r="BU51" s="196">
        <v>175</v>
      </c>
      <c r="BV51" s="196">
        <v>11</v>
      </c>
      <c r="BW51" s="196">
        <v>10.37</v>
      </c>
      <c r="BX51" s="196">
        <v>0.56000000000000005</v>
      </c>
      <c r="BY51" s="196">
        <v>340</v>
      </c>
      <c r="BZ51" s="196">
        <v>13</v>
      </c>
      <c r="CA51" s="196">
        <v>21.4</v>
      </c>
      <c r="CB51" s="196">
        <v>1</v>
      </c>
      <c r="CC51" s="196">
        <v>131.19999999999999</v>
      </c>
      <c r="CD51" s="196">
        <v>7.3</v>
      </c>
      <c r="CE51" s="196">
        <v>17.309999999999999</v>
      </c>
      <c r="CF51" s="196">
        <v>0.97</v>
      </c>
      <c r="CG51" s="196">
        <v>0.09</v>
      </c>
      <c r="CH51" s="196">
        <v>2.3E-2</v>
      </c>
      <c r="CI51" s="196">
        <v>126.8</v>
      </c>
      <c r="CJ51" s="196">
        <v>7</v>
      </c>
      <c r="CK51" s="196">
        <v>13.6</v>
      </c>
      <c r="CL51" s="196">
        <v>0.79</v>
      </c>
      <c r="CM51" s="196">
        <v>34.5</v>
      </c>
      <c r="CN51" s="196">
        <v>1.6</v>
      </c>
      <c r="CO51" s="196">
        <v>4.42</v>
      </c>
      <c r="CP51" s="196">
        <v>0.27</v>
      </c>
      <c r="CQ51" s="196">
        <v>19.600000000000001</v>
      </c>
      <c r="CR51" s="196">
        <v>1.5</v>
      </c>
      <c r="CS51" s="196">
        <v>5.38</v>
      </c>
      <c r="CT51" s="196">
        <v>0.63</v>
      </c>
      <c r="CU51" s="196">
        <v>1.86</v>
      </c>
      <c r="CV51" s="196">
        <v>0.21</v>
      </c>
      <c r="CW51" s="196">
        <v>4.7699999999999996</v>
      </c>
      <c r="CX51" s="196">
        <v>0.55000000000000004</v>
      </c>
      <c r="CY51" s="196">
        <v>0.80100000000000005</v>
      </c>
      <c r="CZ51" s="196">
        <v>9.6000000000000002E-2</v>
      </c>
      <c r="DA51" s="196">
        <v>4.6900000000000004</v>
      </c>
      <c r="DB51" s="196">
        <v>0.46</v>
      </c>
      <c r="DC51" s="196">
        <v>0.86599999999999999</v>
      </c>
      <c r="DD51" s="196">
        <v>8.8999999999999996E-2</v>
      </c>
      <c r="DE51" s="196">
        <v>2.46</v>
      </c>
      <c r="DF51" s="196">
        <v>0.27</v>
      </c>
      <c r="DG51" s="196">
        <v>0.26700000000000002</v>
      </c>
      <c r="DH51" s="196">
        <v>5.1999999999999998E-2</v>
      </c>
      <c r="DI51" s="196">
        <v>1.75</v>
      </c>
      <c r="DJ51" s="196">
        <v>0.27</v>
      </c>
      <c r="DK51" s="196">
        <v>0.28199999999999997</v>
      </c>
      <c r="DL51" s="196">
        <v>5.3999999999999999E-2</v>
      </c>
      <c r="DM51" s="196">
        <v>2.9</v>
      </c>
      <c r="DN51" s="196">
        <v>0.46</v>
      </c>
      <c r="DO51" s="196">
        <v>0.87</v>
      </c>
      <c r="DP51" s="196">
        <v>0.14000000000000001</v>
      </c>
      <c r="DQ51" s="196">
        <v>1.1100000000000001</v>
      </c>
      <c r="DR51" s="196">
        <v>0.24</v>
      </c>
      <c r="DS51" s="196">
        <v>1.01</v>
      </c>
      <c r="DT51" s="196">
        <v>0.1</v>
      </c>
      <c r="DU51" s="196">
        <v>0.35699999999999998</v>
      </c>
      <c r="DV51" s="196">
        <v>6.5000000000000002E-2</v>
      </c>
      <c r="DW51" s="196">
        <v>15</v>
      </c>
      <c r="DX51" s="197">
        <v>-10.45</v>
      </c>
      <c r="DY51" s="164">
        <v>48.445</v>
      </c>
      <c r="DZ51" s="164">
        <v>2.367</v>
      </c>
      <c r="EA51" s="164">
        <v>11.228999999999999</v>
      </c>
      <c r="EB51" s="164">
        <v>1.7030000000000001</v>
      </c>
      <c r="EC51" s="164">
        <v>9.8000000000000007</v>
      </c>
      <c r="ED51" s="164">
        <v>0.35</v>
      </c>
      <c r="EE51" s="164">
        <v>13.077999999999999</v>
      </c>
      <c r="EF51" s="164">
        <v>10.041</v>
      </c>
      <c r="EG51" s="164">
        <v>1.8149999999999999</v>
      </c>
      <c r="EH51" s="164">
        <v>0.44500000000000001</v>
      </c>
      <c r="EI51" s="164">
        <v>0.26800000000000002</v>
      </c>
      <c r="EJ51" s="164">
        <v>0</v>
      </c>
      <c r="EK51" s="164">
        <v>11.332000000000001</v>
      </c>
      <c r="EL51" s="164">
        <v>11.33</v>
      </c>
      <c r="EM51">
        <f t="shared" si="0"/>
        <v>1768.7651796584771</v>
      </c>
      <c r="EN51">
        <f t="shared" si="1"/>
        <v>1601.4170933983494</v>
      </c>
    </row>
    <row r="52" spans="1:144" x14ac:dyDescent="0.35">
      <c r="A52" s="192" t="s">
        <v>960</v>
      </c>
      <c r="B52" s="192">
        <v>50</v>
      </c>
      <c r="C52" s="192">
        <v>919</v>
      </c>
      <c r="D52" t="s">
        <v>961</v>
      </c>
      <c r="F52" s="193">
        <v>19.931000000000001</v>
      </c>
      <c r="G52" s="194">
        <v>147.1</v>
      </c>
      <c r="H52" s="194">
        <v>4.9000000000000004</v>
      </c>
      <c r="I52" s="194">
        <v>137.5</v>
      </c>
      <c r="J52" s="194">
        <v>6</v>
      </c>
      <c r="K52" s="146">
        <v>0.87</v>
      </c>
      <c r="L52" s="146">
        <v>0.22</v>
      </c>
      <c r="M52" s="146">
        <v>0.09</v>
      </c>
      <c r="N52" s="146">
        <v>0.11</v>
      </c>
      <c r="O52" s="146">
        <v>8.8999999999999996E-2</v>
      </c>
      <c r="P52" s="146">
        <v>3.5000000000000003E-2</v>
      </c>
      <c r="Q52" s="146">
        <v>1.53</v>
      </c>
      <c r="R52" s="146">
        <v>0.15</v>
      </c>
      <c r="S52" s="146">
        <v>4.2999999999999997E-2</v>
      </c>
      <c r="T52" s="146">
        <v>3.3000000000000002E-2</v>
      </c>
      <c r="U52" s="146">
        <v>0.17100000000000001</v>
      </c>
      <c r="V52" s="146">
        <v>4.1000000000000002E-2</v>
      </c>
      <c r="W52" s="146">
        <v>9.7000000000000003E-3</v>
      </c>
      <c r="X52" s="146">
        <v>7.0000000000000001E-3</v>
      </c>
      <c r="Y52" s="146">
        <v>1.6400000000000001E-2</v>
      </c>
      <c r="Z52" s="146">
        <v>6.7999999999999996E-3</v>
      </c>
      <c r="AA52" s="146"/>
      <c r="AB52" s="146"/>
      <c r="AC52" s="146"/>
      <c r="AD52" s="146"/>
      <c r="AE52" s="146"/>
      <c r="AG52" s="195">
        <v>1.9934000000000001</v>
      </c>
      <c r="AH52" s="195">
        <v>12.4038</v>
      </c>
      <c r="AI52" s="195">
        <v>0.25700000000000001</v>
      </c>
      <c r="AJ52" s="195">
        <v>10.9017</v>
      </c>
      <c r="AK52" s="195">
        <v>0.4254</v>
      </c>
      <c r="AL52" s="195">
        <v>2.4872999999999998</v>
      </c>
      <c r="AM52" s="195">
        <v>48.888300000000001</v>
      </c>
      <c r="AN52" s="195">
        <v>8.4542000000000002</v>
      </c>
      <c r="AO52" s="195">
        <v>11.586499999999999</v>
      </c>
      <c r="AP52" s="195">
        <v>0.34820000000000001</v>
      </c>
      <c r="AQ52" s="195">
        <v>0.21103030303030304</v>
      </c>
      <c r="AR52" s="195">
        <v>0.29670000000000002</v>
      </c>
      <c r="AS52" s="195">
        <v>1.3100000000000001E-2</v>
      </c>
      <c r="AT52" s="195">
        <v>1.1391304347826089E-2</v>
      </c>
      <c r="AU52" s="195">
        <v>98.055499999999995</v>
      </c>
      <c r="AV52" s="195">
        <v>41.34</v>
      </c>
      <c r="AW52" s="195">
        <v>48.332000000000001</v>
      </c>
      <c r="AX52" s="195">
        <v>11.220800000000001</v>
      </c>
      <c r="AY52" s="195">
        <v>5.5500000000000001E-2</v>
      </c>
      <c r="AZ52" s="195">
        <v>1.4200000000000001E-2</v>
      </c>
      <c r="BA52" s="195">
        <v>0.2316</v>
      </c>
      <c r="BB52" s="195">
        <v>0.42180000000000001</v>
      </c>
      <c r="BC52" s="195">
        <v>0.111</v>
      </c>
      <c r="BD52" s="195">
        <v>0.155</v>
      </c>
      <c r="BE52" s="195">
        <v>101.88200000000001</v>
      </c>
      <c r="BF52" s="195">
        <v>0.88476628203822916</v>
      </c>
      <c r="BG52" s="196">
        <v>4.3099999999999996</v>
      </c>
      <c r="BH52" s="196">
        <v>0.5</v>
      </c>
      <c r="BI52" s="196">
        <v>0.08</v>
      </c>
      <c r="BJ52" s="196">
        <v>0.17</v>
      </c>
      <c r="BK52" s="196">
        <v>1114</v>
      </c>
      <c r="BL52" s="196">
        <v>32</v>
      </c>
      <c r="BM52" s="196">
        <v>33.4</v>
      </c>
      <c r="BN52" s="196">
        <v>1.4</v>
      </c>
      <c r="BO52" s="196">
        <v>312.2</v>
      </c>
      <c r="BP52" s="196">
        <v>9.3000000000000007</v>
      </c>
      <c r="BQ52" s="196">
        <v>788</v>
      </c>
      <c r="BR52" s="196">
        <v>29</v>
      </c>
      <c r="BS52" s="196">
        <v>54.8</v>
      </c>
      <c r="BT52" s="196">
        <v>1.8</v>
      </c>
      <c r="BU52" s="196">
        <v>145.80000000000001</v>
      </c>
      <c r="BV52" s="196">
        <v>5.0999999999999996</v>
      </c>
      <c r="BW52" s="196">
        <v>7.38</v>
      </c>
      <c r="BX52" s="196">
        <v>0.44</v>
      </c>
      <c r="BY52" s="196">
        <v>332</v>
      </c>
      <c r="BZ52" s="196">
        <v>11</v>
      </c>
      <c r="CA52" s="196">
        <v>22.7</v>
      </c>
      <c r="CB52" s="196">
        <v>1</v>
      </c>
      <c r="CC52" s="196">
        <v>133.69999999999999</v>
      </c>
      <c r="CD52" s="196">
        <v>4.3</v>
      </c>
      <c r="CE52" s="196">
        <v>13.56</v>
      </c>
      <c r="CF52" s="196">
        <v>0.5</v>
      </c>
      <c r="CG52" s="196">
        <v>5.5E-2</v>
      </c>
      <c r="CH52" s="196">
        <v>0.02</v>
      </c>
      <c r="CI52" s="196">
        <v>102.2</v>
      </c>
      <c r="CJ52" s="196">
        <v>4</v>
      </c>
      <c r="CK52" s="196">
        <v>11.58</v>
      </c>
      <c r="CL52" s="196">
        <v>0.5</v>
      </c>
      <c r="CM52" s="196">
        <v>30.1</v>
      </c>
      <c r="CN52" s="196">
        <v>1.3</v>
      </c>
      <c r="CO52" s="196">
        <v>4.24</v>
      </c>
      <c r="CP52" s="196">
        <v>0.28000000000000003</v>
      </c>
      <c r="CQ52" s="196">
        <v>21</v>
      </c>
      <c r="CR52" s="196">
        <v>1.2</v>
      </c>
      <c r="CS52" s="196">
        <v>5.57</v>
      </c>
      <c r="CT52" s="196">
        <v>0.77</v>
      </c>
      <c r="CU52" s="196">
        <v>1.72</v>
      </c>
      <c r="CV52" s="196">
        <v>0.19</v>
      </c>
      <c r="CW52" s="196">
        <v>5.09</v>
      </c>
      <c r="CX52" s="196">
        <v>0.57999999999999996</v>
      </c>
      <c r="CY52" s="196">
        <v>0.87</v>
      </c>
      <c r="CZ52" s="196">
        <v>0.1</v>
      </c>
      <c r="DA52" s="196">
        <v>4.7699999999999996</v>
      </c>
      <c r="DB52" s="196">
        <v>0.46</v>
      </c>
      <c r="DC52" s="196">
        <v>0.96899999999999997</v>
      </c>
      <c r="DD52" s="196">
        <v>7.3999999999999996E-2</v>
      </c>
      <c r="DE52" s="196">
        <v>2.4500000000000002</v>
      </c>
      <c r="DF52" s="196">
        <v>0.25</v>
      </c>
      <c r="DG52" s="196">
        <v>0.35699999999999998</v>
      </c>
      <c r="DH52" s="196">
        <v>6.2E-2</v>
      </c>
      <c r="DI52" s="196">
        <v>1.97</v>
      </c>
      <c r="DJ52" s="196">
        <v>0.34</v>
      </c>
      <c r="DK52" s="196">
        <v>0.28899999999999998</v>
      </c>
      <c r="DL52" s="196">
        <v>0.06</v>
      </c>
      <c r="DM52" s="196">
        <v>3.61</v>
      </c>
      <c r="DN52" s="196">
        <v>0.54</v>
      </c>
      <c r="DO52" s="196">
        <v>0.88</v>
      </c>
      <c r="DP52" s="196">
        <v>0.11</v>
      </c>
      <c r="DQ52" s="196">
        <v>1.02</v>
      </c>
      <c r="DR52" s="196">
        <v>0.18</v>
      </c>
      <c r="DS52" s="196">
        <v>0.97</v>
      </c>
      <c r="DT52" s="196">
        <v>0.11</v>
      </c>
      <c r="DU52" s="196">
        <v>0.35699999999999998</v>
      </c>
      <c r="DV52" s="196">
        <v>5.7000000000000002E-2</v>
      </c>
      <c r="DW52" s="196">
        <v>18</v>
      </c>
      <c r="DX52" s="197">
        <v>-12.69</v>
      </c>
      <c r="DY52" s="164">
        <v>48.719000000000001</v>
      </c>
      <c r="DZ52" s="164">
        <v>2.2469999999999999</v>
      </c>
      <c r="EA52" s="164">
        <v>11.206</v>
      </c>
      <c r="EB52" s="164">
        <v>1.6910000000000001</v>
      </c>
      <c r="EC52" s="164">
        <v>9.8119999999999994</v>
      </c>
      <c r="ED52" s="164">
        <v>0.34499999999999997</v>
      </c>
      <c r="EE52" s="164">
        <v>13.186999999999999</v>
      </c>
      <c r="EF52" s="164">
        <v>9.9239999999999995</v>
      </c>
      <c r="EG52" s="164">
        <v>1.8009999999999999</v>
      </c>
      <c r="EH52" s="164">
        <v>0.38400000000000001</v>
      </c>
      <c r="EI52" s="164">
        <v>0.23200000000000001</v>
      </c>
      <c r="EJ52" s="164">
        <v>0</v>
      </c>
      <c r="EK52" s="164">
        <v>11.334</v>
      </c>
      <c r="EL52" s="164">
        <v>11.33</v>
      </c>
      <c r="EM52">
        <f t="shared" si="0"/>
        <v>1484.981971716667</v>
      </c>
      <c r="EN52">
        <f t="shared" si="1"/>
        <v>1317.7584272931645</v>
      </c>
    </row>
    <row r="53" spans="1:144" x14ac:dyDescent="0.35">
      <c r="A53" s="192" t="s">
        <v>960</v>
      </c>
      <c r="B53" s="192">
        <v>50</v>
      </c>
      <c r="C53" s="192">
        <v>919</v>
      </c>
      <c r="D53" t="s">
        <v>962</v>
      </c>
      <c r="F53" s="193">
        <v>19.045000000000002</v>
      </c>
      <c r="G53" s="194">
        <v>138.4</v>
      </c>
      <c r="H53" s="194">
        <v>5.5</v>
      </c>
      <c r="I53" s="194">
        <v>130.19999999999999</v>
      </c>
      <c r="J53" s="194">
        <v>6.6</v>
      </c>
      <c r="K53" s="146">
        <v>1.01</v>
      </c>
      <c r="L53" s="146">
        <v>0.21</v>
      </c>
      <c r="M53" s="146">
        <v>0.15</v>
      </c>
      <c r="N53" s="146">
        <v>0.14000000000000001</v>
      </c>
      <c r="O53" s="146">
        <v>0.14499999999999999</v>
      </c>
      <c r="P53" s="146">
        <v>4.2999999999999997E-2</v>
      </c>
      <c r="Q53" s="146">
        <v>1.71</v>
      </c>
      <c r="R53" s="146">
        <v>0.19</v>
      </c>
      <c r="S53" s="146"/>
      <c r="T53" s="146"/>
      <c r="U53" s="146">
        <v>0.28599999999999998</v>
      </c>
      <c r="V53" s="146">
        <v>0.08</v>
      </c>
      <c r="W53" s="146">
        <v>2.3199999999999998E-2</v>
      </c>
      <c r="X53" s="146">
        <v>8.5000000000000006E-3</v>
      </c>
      <c r="Y53" s="146">
        <v>1.5299999999999999E-2</v>
      </c>
      <c r="Z53" s="146">
        <v>9.4000000000000004E-3</v>
      </c>
      <c r="AA53" s="146"/>
      <c r="AB53" s="146"/>
      <c r="AC53" s="146"/>
      <c r="AD53" s="146"/>
      <c r="AE53" s="146"/>
      <c r="AG53" s="195">
        <v>1.4262999999999999</v>
      </c>
      <c r="AH53" s="195">
        <v>13.022600000000001</v>
      </c>
      <c r="AI53" s="195">
        <v>0.25240000000000001</v>
      </c>
      <c r="AJ53" s="195">
        <v>11.3817</v>
      </c>
      <c r="AK53" s="195">
        <v>0.54790000000000005</v>
      </c>
      <c r="AL53" s="195">
        <v>2.7663000000000002</v>
      </c>
      <c r="AM53" s="195">
        <v>49.424300000000002</v>
      </c>
      <c r="AN53" s="195">
        <v>8.7086000000000006</v>
      </c>
      <c r="AO53" s="195">
        <v>11.3751</v>
      </c>
      <c r="AP53" s="195">
        <v>0.40739999999999998</v>
      </c>
      <c r="AQ53" s="195">
        <v>0.24690909090909091</v>
      </c>
      <c r="AR53" s="195">
        <v>0.2147</v>
      </c>
      <c r="AS53" s="195">
        <v>1.5599999999999999E-2</v>
      </c>
      <c r="AT53" s="195">
        <v>1.3565217391304348E-2</v>
      </c>
      <c r="AU53" s="195">
        <v>99.543000000000006</v>
      </c>
      <c r="AV53" s="195">
        <v>41.154699999999998</v>
      </c>
      <c r="AW53" s="195">
        <v>48.335299999999997</v>
      </c>
      <c r="AX53" s="195">
        <v>11.2339</v>
      </c>
      <c r="AY53" s="195">
        <v>5.4399999999999997E-2</v>
      </c>
      <c r="AZ53" s="195">
        <v>1.3299999999999999E-2</v>
      </c>
      <c r="BA53" s="195">
        <v>0.2417</v>
      </c>
      <c r="BB53" s="195">
        <v>0.42849999999999999</v>
      </c>
      <c r="BC53" s="195">
        <v>9.9000000000000005E-2</v>
      </c>
      <c r="BD53" s="195">
        <v>0.16370000000000001</v>
      </c>
      <c r="BE53" s="195">
        <v>101.7243</v>
      </c>
      <c r="BF53" s="195">
        <v>0.88465423535731269</v>
      </c>
      <c r="BG53" s="196">
        <v>5.13</v>
      </c>
      <c r="BH53" s="196">
        <v>0.8</v>
      </c>
      <c r="BI53" s="196">
        <v>0.23</v>
      </c>
      <c r="BJ53" s="196">
        <v>0.32</v>
      </c>
      <c r="BK53" s="196">
        <v>1285</v>
      </c>
      <c r="BL53" s="196">
        <v>48</v>
      </c>
      <c r="BM53" s="196">
        <v>35</v>
      </c>
      <c r="BN53" s="196">
        <v>1.4</v>
      </c>
      <c r="BO53" s="196">
        <v>338</v>
      </c>
      <c r="BP53" s="196">
        <v>15</v>
      </c>
      <c r="BQ53" s="196">
        <v>632</v>
      </c>
      <c r="BR53" s="196">
        <v>28</v>
      </c>
      <c r="BS53" s="196">
        <v>56.4</v>
      </c>
      <c r="BT53" s="196">
        <v>2.7</v>
      </c>
      <c r="BU53" s="196">
        <v>176</v>
      </c>
      <c r="BV53" s="196">
        <v>10</v>
      </c>
      <c r="BW53" s="196">
        <v>11.52</v>
      </c>
      <c r="BX53" s="196">
        <v>0.66</v>
      </c>
      <c r="BY53" s="196">
        <v>399</v>
      </c>
      <c r="BZ53" s="196">
        <v>15</v>
      </c>
      <c r="CA53" s="196">
        <v>23.5</v>
      </c>
      <c r="CB53" s="196">
        <v>1.3</v>
      </c>
      <c r="CC53" s="196">
        <v>161.80000000000001</v>
      </c>
      <c r="CD53" s="196">
        <v>8</v>
      </c>
      <c r="CE53" s="196">
        <v>19.2</v>
      </c>
      <c r="CF53" s="196">
        <v>1.1000000000000001</v>
      </c>
      <c r="CG53" s="196">
        <v>0.112</v>
      </c>
      <c r="CH53" s="196">
        <v>2.7E-2</v>
      </c>
      <c r="CI53" s="196">
        <v>145.30000000000001</v>
      </c>
      <c r="CJ53" s="196">
        <v>7.4</v>
      </c>
      <c r="CK53" s="196">
        <v>16.64</v>
      </c>
      <c r="CL53" s="196">
        <v>0.79</v>
      </c>
      <c r="CM53" s="196">
        <v>39.5</v>
      </c>
      <c r="CN53" s="196">
        <v>1.8</v>
      </c>
      <c r="CO53" s="196">
        <v>5.58</v>
      </c>
      <c r="CP53" s="196">
        <v>0.34</v>
      </c>
      <c r="CQ53" s="196">
        <v>25.6</v>
      </c>
      <c r="CR53" s="196">
        <v>1.7</v>
      </c>
      <c r="CS53" s="196">
        <v>6.41</v>
      </c>
      <c r="CT53" s="196">
        <v>0.72</v>
      </c>
      <c r="CU53" s="196">
        <v>2.0499999999999998</v>
      </c>
      <c r="CV53" s="196">
        <v>0.19</v>
      </c>
      <c r="CW53" s="196">
        <v>5.67</v>
      </c>
      <c r="CX53" s="196">
        <v>0.59</v>
      </c>
      <c r="CY53" s="196">
        <v>0.86</v>
      </c>
      <c r="CZ53" s="196">
        <v>0.12</v>
      </c>
      <c r="DA53" s="196">
        <v>5.14</v>
      </c>
      <c r="DB53" s="196">
        <v>0.55000000000000004</v>
      </c>
      <c r="DC53" s="196">
        <v>0.85499999999999998</v>
      </c>
      <c r="DD53" s="196">
        <v>7.3999999999999996E-2</v>
      </c>
      <c r="DE53" s="196">
        <v>2.1800000000000002</v>
      </c>
      <c r="DF53" s="196">
        <v>0.3</v>
      </c>
      <c r="DG53" s="196">
        <v>0.27100000000000002</v>
      </c>
      <c r="DH53" s="196">
        <v>6.4000000000000001E-2</v>
      </c>
      <c r="DI53" s="196">
        <v>2.0499999999999998</v>
      </c>
      <c r="DJ53" s="196">
        <v>0.33</v>
      </c>
      <c r="DK53" s="196">
        <v>0.316</v>
      </c>
      <c r="DL53" s="196">
        <v>6.7000000000000004E-2</v>
      </c>
      <c r="DM53" s="196">
        <v>4.6399999999999997</v>
      </c>
      <c r="DN53" s="196">
        <v>0.59</v>
      </c>
      <c r="DO53" s="196">
        <v>1.21</v>
      </c>
      <c r="DP53" s="196">
        <v>0.15</v>
      </c>
      <c r="DQ53" s="196">
        <v>1.19</v>
      </c>
      <c r="DR53" s="196">
        <v>0.27</v>
      </c>
      <c r="DS53" s="196">
        <v>1.37</v>
      </c>
      <c r="DT53" s="196">
        <v>0.18</v>
      </c>
      <c r="DU53" s="196">
        <v>0.436</v>
      </c>
      <c r="DV53" s="196">
        <v>9.4E-2</v>
      </c>
      <c r="DW53" s="196">
        <v>21</v>
      </c>
      <c r="DX53" s="197">
        <v>-13.6</v>
      </c>
      <c r="DY53" s="164">
        <v>48.360999999999997</v>
      </c>
      <c r="DZ53" s="164">
        <v>2.4359999999999999</v>
      </c>
      <c r="EA53" s="164">
        <v>11.468999999999999</v>
      </c>
      <c r="EB53" s="164">
        <v>1.635</v>
      </c>
      <c r="EC53" s="164">
        <v>9.8640000000000008</v>
      </c>
      <c r="ED53" s="164">
        <v>0.39300000000000002</v>
      </c>
      <c r="EE53" s="164">
        <v>13.336</v>
      </c>
      <c r="EF53" s="164">
        <v>10.103999999999999</v>
      </c>
      <c r="EG53" s="164">
        <v>1.256</v>
      </c>
      <c r="EH53" s="164">
        <v>0.48299999999999998</v>
      </c>
      <c r="EI53" s="164">
        <v>0.222</v>
      </c>
      <c r="EJ53" s="164">
        <v>0</v>
      </c>
      <c r="EK53" s="164">
        <v>11.335000000000001</v>
      </c>
      <c r="EL53" s="164">
        <v>11.33</v>
      </c>
      <c r="EM53">
        <f t="shared" si="0"/>
        <v>1074.5723940935909</v>
      </c>
      <c r="EN53">
        <f t="shared" si="1"/>
        <v>945.92640325140042</v>
      </c>
    </row>
    <row r="54" spans="1:144" x14ac:dyDescent="0.35">
      <c r="A54" s="192" t="s">
        <v>960</v>
      </c>
      <c r="B54" s="192">
        <v>50</v>
      </c>
      <c r="C54" s="192">
        <v>919</v>
      </c>
      <c r="D54" t="s">
        <v>963</v>
      </c>
      <c r="F54" s="193">
        <v>21.936</v>
      </c>
      <c r="G54" s="194">
        <v>140.69999999999999</v>
      </c>
      <c r="H54" s="194">
        <v>6.4</v>
      </c>
      <c r="I54" s="194">
        <v>121.1</v>
      </c>
      <c r="J54" s="194">
        <v>5.8</v>
      </c>
      <c r="K54" s="146">
        <v>0.98</v>
      </c>
      <c r="L54" s="146">
        <v>0.2</v>
      </c>
      <c r="M54" s="146"/>
      <c r="N54" s="146"/>
      <c r="O54" s="146">
        <v>7.0000000000000007E-2</v>
      </c>
      <c r="P54" s="146">
        <v>2.7E-2</v>
      </c>
      <c r="Q54" s="146">
        <v>1.56</v>
      </c>
      <c r="R54" s="146">
        <v>0.17</v>
      </c>
      <c r="S54" s="146">
        <v>4.1000000000000002E-2</v>
      </c>
      <c r="T54" s="146">
        <v>2.1000000000000001E-2</v>
      </c>
      <c r="U54" s="146">
        <v>0.20499999999999999</v>
      </c>
      <c r="V54" s="146">
        <v>5.8999999999999997E-2</v>
      </c>
      <c r="W54" s="146">
        <v>3.2000000000000001E-2</v>
      </c>
      <c r="X54" s="146">
        <v>1.0999999999999999E-2</v>
      </c>
      <c r="Y54" s="146">
        <v>1.1299999999999999E-2</v>
      </c>
      <c r="Z54" s="146">
        <v>5.4999999999999997E-3</v>
      </c>
      <c r="AA54" s="146"/>
      <c r="AB54" s="146"/>
      <c r="AC54" s="146"/>
      <c r="AD54" s="146"/>
      <c r="AE54" s="146"/>
      <c r="AG54" s="195">
        <v>1.9229000000000001</v>
      </c>
      <c r="AH54" s="195">
        <v>12.5151</v>
      </c>
      <c r="AI54" s="195">
        <v>0.25109999999999999</v>
      </c>
      <c r="AJ54" s="195">
        <v>10.954599999999999</v>
      </c>
      <c r="AK54" s="195">
        <v>0.51090000000000002</v>
      </c>
      <c r="AL54" s="195">
        <v>2.5453000000000001</v>
      </c>
      <c r="AM54" s="195">
        <v>48.700400000000002</v>
      </c>
      <c r="AN54" s="195">
        <v>8.8358000000000008</v>
      </c>
      <c r="AO54" s="195">
        <v>11.2913</v>
      </c>
      <c r="AP54" s="195">
        <v>0.37359999999999999</v>
      </c>
      <c r="AQ54" s="195">
        <v>0.22642424242424242</v>
      </c>
      <c r="AR54" s="195">
        <v>0.30709999999999998</v>
      </c>
      <c r="AS54" s="195">
        <v>2.3800000000000002E-2</v>
      </c>
      <c r="AT54" s="195">
        <v>2.0695652173913046E-2</v>
      </c>
      <c r="AU54" s="195">
        <v>98.232100000000003</v>
      </c>
      <c r="AV54" s="195">
        <v>40.819400000000002</v>
      </c>
      <c r="AW54" s="195">
        <v>47.672800000000002</v>
      </c>
      <c r="AX54" s="195">
        <v>11.3307</v>
      </c>
      <c r="AY54" s="195">
        <v>5.5199999999999999E-2</v>
      </c>
      <c r="AZ54" s="195">
        <v>9.4999999999999998E-3</v>
      </c>
      <c r="BA54" s="195">
        <v>0.23799999999999999</v>
      </c>
      <c r="BB54" s="195">
        <v>0.42670000000000002</v>
      </c>
      <c r="BC54" s="195">
        <v>8.4199999999999997E-2</v>
      </c>
      <c r="BD54" s="195">
        <v>0.1757</v>
      </c>
      <c r="BE54" s="195">
        <v>100.81229999999999</v>
      </c>
      <c r="BF54" s="195">
        <v>0.8823507182194088</v>
      </c>
      <c r="BG54" s="196">
        <v>4.46</v>
      </c>
      <c r="BH54" s="196">
        <v>0.5</v>
      </c>
      <c r="BK54" s="196">
        <v>1131</v>
      </c>
      <c r="BL54" s="196">
        <v>44</v>
      </c>
      <c r="BM54" s="196">
        <v>31.5</v>
      </c>
      <c r="BN54" s="196">
        <v>1.1000000000000001</v>
      </c>
      <c r="BO54" s="196">
        <v>312</v>
      </c>
      <c r="BP54" s="196">
        <v>15</v>
      </c>
      <c r="BQ54" s="196">
        <v>583</v>
      </c>
      <c r="BR54" s="196">
        <v>31</v>
      </c>
      <c r="BS54" s="196">
        <v>56.1</v>
      </c>
      <c r="BT54" s="196">
        <v>3.9</v>
      </c>
      <c r="BU54" s="196">
        <v>185</v>
      </c>
      <c r="BV54" s="196">
        <v>12</v>
      </c>
      <c r="BW54" s="196">
        <v>10.41</v>
      </c>
      <c r="BX54" s="196">
        <v>0.61</v>
      </c>
      <c r="BY54" s="196">
        <v>346</v>
      </c>
      <c r="BZ54" s="196">
        <v>15</v>
      </c>
      <c r="CA54" s="196">
        <v>21.5</v>
      </c>
      <c r="CB54" s="196">
        <v>1.2</v>
      </c>
      <c r="CC54" s="196">
        <v>136</v>
      </c>
      <c r="CD54" s="196">
        <v>8.4</v>
      </c>
      <c r="CE54" s="196">
        <v>17.7</v>
      </c>
      <c r="CF54" s="196">
        <v>1.2</v>
      </c>
      <c r="CG54" s="196">
        <v>9.7000000000000003E-2</v>
      </c>
      <c r="CH54" s="196">
        <v>1.9E-2</v>
      </c>
      <c r="CI54" s="196">
        <v>129.1</v>
      </c>
      <c r="CJ54" s="196">
        <v>6.7</v>
      </c>
      <c r="CK54" s="196">
        <v>14.84</v>
      </c>
      <c r="CL54" s="196">
        <v>0.71</v>
      </c>
      <c r="CM54" s="196">
        <v>34.9</v>
      </c>
      <c r="CN54" s="196">
        <v>1.5</v>
      </c>
      <c r="CO54" s="196">
        <v>4.8099999999999996</v>
      </c>
      <c r="CP54" s="196">
        <v>0.36</v>
      </c>
      <c r="CQ54" s="196">
        <v>19.399999999999999</v>
      </c>
      <c r="CR54" s="196">
        <v>1.3</v>
      </c>
      <c r="CS54" s="196">
        <v>4.96</v>
      </c>
      <c r="CT54" s="196">
        <v>0.52</v>
      </c>
      <c r="CU54" s="196">
        <v>1.79</v>
      </c>
      <c r="CV54" s="196">
        <v>0.16</v>
      </c>
      <c r="CW54" s="196">
        <v>4.97</v>
      </c>
      <c r="CX54" s="196">
        <v>0.56000000000000005</v>
      </c>
      <c r="CY54" s="196">
        <v>0.77100000000000002</v>
      </c>
      <c r="CZ54" s="196">
        <v>9.8000000000000004E-2</v>
      </c>
      <c r="DA54" s="196">
        <v>4.6399999999999997</v>
      </c>
      <c r="DB54" s="196">
        <v>0.44</v>
      </c>
      <c r="DC54" s="196">
        <v>0.83399999999999996</v>
      </c>
      <c r="DD54" s="196">
        <v>7.8E-2</v>
      </c>
      <c r="DE54" s="196">
        <v>2.11</v>
      </c>
      <c r="DF54" s="196">
        <v>0.25</v>
      </c>
      <c r="DG54" s="196">
        <v>0.30399999999999999</v>
      </c>
      <c r="DH54" s="196">
        <v>5.1999999999999998E-2</v>
      </c>
      <c r="DI54" s="196">
        <v>1.64</v>
      </c>
      <c r="DJ54" s="196">
        <v>0.25</v>
      </c>
      <c r="DK54" s="196">
        <v>0.254</v>
      </c>
      <c r="DL54" s="196">
        <v>0.04</v>
      </c>
      <c r="DM54" s="196">
        <v>3.49</v>
      </c>
      <c r="DN54" s="196">
        <v>0.53</v>
      </c>
      <c r="DO54" s="196">
        <v>1.1100000000000001</v>
      </c>
      <c r="DP54" s="196">
        <v>0.16</v>
      </c>
      <c r="DQ54" s="196">
        <v>1.02</v>
      </c>
      <c r="DR54" s="196">
        <v>0.2</v>
      </c>
      <c r="DS54" s="196">
        <v>1.1499999999999999</v>
      </c>
      <c r="DT54" s="196">
        <v>0.13</v>
      </c>
      <c r="DU54" s="196">
        <v>0.316</v>
      </c>
      <c r="DV54" s="196">
        <v>0.06</v>
      </c>
      <c r="DW54" s="196">
        <v>24</v>
      </c>
      <c r="DX54" s="197">
        <v>0</v>
      </c>
      <c r="DY54" s="164">
        <v>48.530999999999999</v>
      </c>
      <c r="DZ54" s="164">
        <v>2.3260000000000001</v>
      </c>
      <c r="EA54" s="164">
        <v>11.435</v>
      </c>
      <c r="EB54" s="164">
        <v>1.6910000000000001</v>
      </c>
      <c r="EC54" s="164">
        <v>9.8130000000000006</v>
      </c>
      <c r="ED54" s="164">
        <v>0.371</v>
      </c>
      <c r="EE54" s="164">
        <v>12.847</v>
      </c>
      <c r="EF54" s="164">
        <v>10.077</v>
      </c>
      <c r="EG54" s="164">
        <v>1.7569999999999999</v>
      </c>
      <c r="EH54" s="164">
        <v>0.46700000000000003</v>
      </c>
      <c r="EI54" s="164">
        <v>0.22900000000000001</v>
      </c>
      <c r="EJ54" s="164">
        <v>0</v>
      </c>
      <c r="EK54" s="164">
        <v>11.334</v>
      </c>
      <c r="EL54" s="164">
        <v>11.33</v>
      </c>
      <c r="EM54">
        <f t="shared" si="0"/>
        <v>1537.0339181469108</v>
      </c>
      <c r="EN54">
        <f t="shared" si="1"/>
        <v>1537.0339181469108</v>
      </c>
    </row>
    <row r="55" spans="1:144" x14ac:dyDescent="0.35">
      <c r="A55" s="192" t="s">
        <v>960</v>
      </c>
      <c r="B55" s="192">
        <v>50</v>
      </c>
      <c r="C55" s="192">
        <v>919</v>
      </c>
      <c r="D55" t="s">
        <v>964</v>
      </c>
      <c r="F55" s="193">
        <v>23.08</v>
      </c>
      <c r="G55" s="194">
        <v>123.8</v>
      </c>
      <c r="H55" s="194">
        <v>4.7</v>
      </c>
      <c r="I55" s="194">
        <v>107.5</v>
      </c>
      <c r="J55" s="194">
        <v>6.5</v>
      </c>
      <c r="K55" s="146">
        <v>0.74</v>
      </c>
      <c r="L55" s="146">
        <v>0.21</v>
      </c>
      <c r="M55" s="146"/>
      <c r="N55" s="146"/>
      <c r="O55" s="146">
        <v>8.1000000000000003E-2</v>
      </c>
      <c r="P55" s="146">
        <v>2.5999999999999999E-2</v>
      </c>
      <c r="Q55" s="146">
        <v>1.55</v>
      </c>
      <c r="R55" s="146">
        <v>0.16</v>
      </c>
      <c r="S55" s="146"/>
      <c r="T55" s="146"/>
      <c r="U55" s="146">
        <v>0.14899999999999999</v>
      </c>
      <c r="V55" s="146">
        <v>3.4000000000000002E-2</v>
      </c>
      <c r="W55" s="146">
        <v>1.7600000000000001E-2</v>
      </c>
      <c r="X55" s="146">
        <v>7.3000000000000001E-3</v>
      </c>
      <c r="Y55" s="146">
        <v>1.9199999999999998E-2</v>
      </c>
      <c r="Z55" s="146">
        <v>4.4000000000000003E-3</v>
      </c>
      <c r="AA55" s="146">
        <v>5.3735999999999997</v>
      </c>
      <c r="AB55" s="146">
        <v>0.33900000000000002</v>
      </c>
      <c r="AC55" s="146">
        <v>1.7999999999999999E-2</v>
      </c>
      <c r="AD55" s="146">
        <v>0.32</v>
      </c>
      <c r="AE55" s="146">
        <v>4.2000000000000003E-2</v>
      </c>
      <c r="AG55" s="195">
        <v>2.2886000000000002</v>
      </c>
      <c r="AH55" s="195">
        <v>13.1092</v>
      </c>
      <c r="AI55" s="195">
        <v>0.19450000000000001</v>
      </c>
      <c r="AJ55" s="195">
        <v>11.1592</v>
      </c>
      <c r="AK55" s="195">
        <v>0.4239</v>
      </c>
      <c r="AL55" s="195">
        <v>2.5891000000000002</v>
      </c>
      <c r="AM55" s="195">
        <v>50.037599999999998</v>
      </c>
      <c r="AN55" s="195">
        <v>8.6844000000000001</v>
      </c>
      <c r="AO55" s="195">
        <v>10.0024</v>
      </c>
      <c r="AP55" s="195">
        <v>0.34389999999999998</v>
      </c>
      <c r="AQ55" s="195">
        <v>0.20842424242424243</v>
      </c>
      <c r="AR55" s="195">
        <v>0.2964</v>
      </c>
      <c r="AS55" s="195">
        <v>1.1299999999999999E-2</v>
      </c>
      <c r="AT55" s="195">
        <v>9.8260869565217398E-3</v>
      </c>
      <c r="AU55" s="195">
        <v>99.140500000000003</v>
      </c>
      <c r="AV55" s="195">
        <v>41.099800000000002</v>
      </c>
      <c r="AW55" s="195">
        <v>47.724200000000003</v>
      </c>
      <c r="AX55" s="195">
        <v>11.2729</v>
      </c>
      <c r="AY55" s="195">
        <v>6.0299999999999999E-2</v>
      </c>
      <c r="AZ55" s="195">
        <v>1.3599999999999999E-2</v>
      </c>
      <c r="BA55" s="195">
        <v>0.2351</v>
      </c>
      <c r="BB55" s="195">
        <v>0.44729999999999998</v>
      </c>
      <c r="BC55" s="195">
        <v>0.1055</v>
      </c>
      <c r="BD55" s="195">
        <v>0.17979999999999999</v>
      </c>
      <c r="BE55" s="195">
        <v>101.13849999999999</v>
      </c>
      <c r="BF55" s="195">
        <v>0.88299196043818207</v>
      </c>
      <c r="BG55" s="196">
        <v>3.74</v>
      </c>
      <c r="BH55" s="196">
        <v>0.46</v>
      </c>
      <c r="BI55" s="196">
        <v>0.54</v>
      </c>
      <c r="BJ55" s="196">
        <v>0.43</v>
      </c>
      <c r="BK55" s="196">
        <v>1341</v>
      </c>
      <c r="BL55" s="196">
        <v>32</v>
      </c>
      <c r="BM55" s="196">
        <v>29.83</v>
      </c>
      <c r="BN55" s="196">
        <v>0.99</v>
      </c>
      <c r="BO55" s="196">
        <v>294</v>
      </c>
      <c r="BP55" s="196">
        <v>12</v>
      </c>
      <c r="BQ55" s="196">
        <v>521</v>
      </c>
      <c r="BR55" s="196">
        <v>25</v>
      </c>
      <c r="BS55" s="196">
        <v>46</v>
      </c>
      <c r="BT55" s="196">
        <v>2</v>
      </c>
      <c r="BU55" s="196">
        <v>155</v>
      </c>
      <c r="BV55" s="196">
        <v>7.4</v>
      </c>
      <c r="BW55" s="196">
        <v>7.25</v>
      </c>
      <c r="BX55" s="196">
        <v>0.41</v>
      </c>
      <c r="BY55" s="196">
        <v>355</v>
      </c>
      <c r="BZ55" s="196">
        <v>14</v>
      </c>
      <c r="CA55" s="196">
        <v>23.45</v>
      </c>
      <c r="CB55" s="196">
        <v>0.96</v>
      </c>
      <c r="CC55" s="196">
        <v>152.80000000000001</v>
      </c>
      <c r="CD55" s="196">
        <v>6.1</v>
      </c>
      <c r="CE55" s="196">
        <v>12.62</v>
      </c>
      <c r="CF55" s="196">
        <v>0.69</v>
      </c>
      <c r="CG55" s="196">
        <v>8.4000000000000005E-2</v>
      </c>
      <c r="CH55" s="196">
        <v>1.7999999999999999E-2</v>
      </c>
      <c r="CI55" s="196">
        <v>98.5</v>
      </c>
      <c r="CJ55" s="196">
        <v>5.9</v>
      </c>
      <c r="CK55" s="196">
        <v>11.63</v>
      </c>
      <c r="CL55" s="196">
        <v>0.53</v>
      </c>
      <c r="CM55" s="196">
        <v>30.8</v>
      </c>
      <c r="CN55" s="196">
        <v>1.4</v>
      </c>
      <c r="CO55" s="196">
        <v>4.7300000000000004</v>
      </c>
      <c r="CP55" s="196">
        <v>0.28999999999999998</v>
      </c>
      <c r="CQ55" s="196">
        <v>21.6</v>
      </c>
      <c r="CR55" s="196">
        <v>1.4</v>
      </c>
      <c r="CS55" s="196">
        <v>5.67</v>
      </c>
      <c r="CT55" s="196">
        <v>0.55000000000000004</v>
      </c>
      <c r="CU55" s="196">
        <v>1.85</v>
      </c>
      <c r="CV55" s="196">
        <v>0.2</v>
      </c>
      <c r="CW55" s="196">
        <v>5.68</v>
      </c>
      <c r="CX55" s="196">
        <v>0.59</v>
      </c>
      <c r="CY55" s="196">
        <v>0.9</v>
      </c>
      <c r="CZ55" s="196">
        <v>9.5000000000000001E-2</v>
      </c>
      <c r="DA55" s="196">
        <v>4.88</v>
      </c>
      <c r="DB55" s="196">
        <v>0.42</v>
      </c>
      <c r="DC55" s="196">
        <v>0.90700000000000003</v>
      </c>
      <c r="DD55" s="196">
        <v>5.6000000000000001E-2</v>
      </c>
      <c r="DE55" s="196">
        <v>2.41</v>
      </c>
      <c r="DF55" s="196">
        <v>0.25</v>
      </c>
      <c r="DG55" s="196">
        <v>0.32800000000000001</v>
      </c>
      <c r="DH55" s="196">
        <v>5.1999999999999998E-2</v>
      </c>
      <c r="DI55" s="196">
        <v>2.09</v>
      </c>
      <c r="DJ55" s="196">
        <v>0.31</v>
      </c>
      <c r="DK55" s="196">
        <v>0.29599999999999999</v>
      </c>
      <c r="DL55" s="196">
        <v>6.0999999999999999E-2</v>
      </c>
      <c r="DM55" s="196">
        <v>4.18</v>
      </c>
      <c r="DN55" s="196">
        <v>0.57999999999999996</v>
      </c>
      <c r="DO55" s="196">
        <v>0.87</v>
      </c>
      <c r="DP55" s="196">
        <v>0.11</v>
      </c>
      <c r="DQ55" s="196">
        <v>0.94</v>
      </c>
      <c r="DR55" s="196">
        <v>0.2</v>
      </c>
      <c r="DS55" s="196">
        <v>0.87</v>
      </c>
      <c r="DT55" s="196">
        <v>0.1</v>
      </c>
      <c r="DU55" s="196">
        <v>0.23899999999999999</v>
      </c>
      <c r="DV55" s="196">
        <v>4.9000000000000002E-2</v>
      </c>
      <c r="DW55" s="196">
        <v>27</v>
      </c>
      <c r="DX55" s="197">
        <v>-14.58</v>
      </c>
      <c r="DY55" s="164">
        <v>48.77</v>
      </c>
      <c r="DZ55" s="164">
        <v>2.258</v>
      </c>
      <c r="EA55" s="164">
        <v>11.435</v>
      </c>
      <c r="EB55" s="164">
        <v>1.6990000000000001</v>
      </c>
      <c r="EC55" s="164">
        <v>9.8079999999999998</v>
      </c>
      <c r="ED55" s="164">
        <v>0.34100000000000003</v>
      </c>
      <c r="EE55" s="164">
        <v>12.897</v>
      </c>
      <c r="EF55" s="164">
        <v>9.82</v>
      </c>
      <c r="EG55" s="164">
        <v>1.996</v>
      </c>
      <c r="EH55" s="164">
        <v>0.37</v>
      </c>
      <c r="EI55" s="164">
        <v>0.17</v>
      </c>
      <c r="EJ55" s="164">
        <v>0</v>
      </c>
      <c r="EK55" s="164">
        <v>11.337</v>
      </c>
      <c r="EL55" s="164">
        <v>11.33</v>
      </c>
      <c r="EM55">
        <f t="shared" si="0"/>
        <v>1483.4804732619484</v>
      </c>
      <c r="EN55">
        <f t="shared" si="1"/>
        <v>1294.7115319095378</v>
      </c>
    </row>
    <row r="56" spans="1:144" x14ac:dyDescent="0.35">
      <c r="A56" s="192" t="s">
        <v>960</v>
      </c>
      <c r="B56" s="192">
        <v>50</v>
      </c>
      <c r="C56" s="192">
        <v>919</v>
      </c>
      <c r="D56" t="s">
        <v>965</v>
      </c>
      <c r="F56" s="193">
        <v>23.012</v>
      </c>
      <c r="G56" s="194">
        <v>134</v>
      </c>
      <c r="H56" s="194">
        <v>4.5</v>
      </c>
      <c r="I56" s="194">
        <v>124.5</v>
      </c>
      <c r="J56" s="194">
        <v>6.3</v>
      </c>
      <c r="K56" s="146">
        <v>0.77</v>
      </c>
      <c r="L56" s="146">
        <v>0.16</v>
      </c>
      <c r="M56" s="146">
        <v>0.19</v>
      </c>
      <c r="N56" s="146">
        <v>0.15</v>
      </c>
      <c r="O56" s="146">
        <v>9.5000000000000001E-2</v>
      </c>
      <c r="P56" s="146">
        <v>3.2000000000000001E-2</v>
      </c>
      <c r="Q56" s="146">
        <v>1.51</v>
      </c>
      <c r="R56" s="146">
        <v>0.17</v>
      </c>
      <c r="S56" s="146">
        <v>5.7000000000000002E-2</v>
      </c>
      <c r="T56" s="146">
        <v>2.9000000000000001E-2</v>
      </c>
      <c r="U56" s="146">
        <v>0.23599999999999999</v>
      </c>
      <c r="V56" s="146">
        <v>5.3999999999999999E-2</v>
      </c>
      <c r="W56" s="146">
        <v>1.2699999999999999E-2</v>
      </c>
      <c r="X56" s="146">
        <v>8.0000000000000002E-3</v>
      </c>
      <c r="Y56" s="146">
        <v>1.23E-2</v>
      </c>
      <c r="Z56" s="146">
        <v>4.7999999999999996E-3</v>
      </c>
      <c r="AA56" s="146"/>
      <c r="AB56" s="146"/>
      <c r="AC56" s="146"/>
      <c r="AD56" s="146"/>
      <c r="AE56" s="146"/>
      <c r="AG56" s="195">
        <v>2.0550999999999999</v>
      </c>
      <c r="AH56" s="195">
        <v>13.031499999999999</v>
      </c>
      <c r="AI56" s="195">
        <v>0.39979999999999999</v>
      </c>
      <c r="AJ56" s="195">
        <v>11.0473</v>
      </c>
      <c r="AK56" s="195">
        <v>0.48230000000000001</v>
      </c>
      <c r="AL56" s="195">
        <v>2.7174999999999998</v>
      </c>
      <c r="AM56" s="195">
        <v>48.445099999999996</v>
      </c>
      <c r="AN56" s="195">
        <v>7.6433999999999997</v>
      </c>
      <c r="AO56" s="195">
        <v>10.6661</v>
      </c>
      <c r="AP56" s="195">
        <v>0.35949999999999999</v>
      </c>
      <c r="AQ56" s="195">
        <v>0.21787878787878789</v>
      </c>
      <c r="AR56" s="195">
        <v>0.26569999999999999</v>
      </c>
      <c r="AS56" s="195">
        <v>2.3300000000000001E-2</v>
      </c>
      <c r="AT56" s="195">
        <v>2.0260869565217395E-2</v>
      </c>
      <c r="AU56" s="195">
        <v>97.136600000000001</v>
      </c>
      <c r="AV56" s="195">
        <v>41.648099999999999</v>
      </c>
      <c r="AW56" s="195">
        <v>48.374899999999997</v>
      </c>
      <c r="AX56" s="195">
        <v>11.1816</v>
      </c>
      <c r="AY56" s="195">
        <v>5.67E-2</v>
      </c>
      <c r="AZ56" s="195">
        <v>1.12E-2</v>
      </c>
      <c r="BA56" s="195">
        <v>0.23549999999999999</v>
      </c>
      <c r="BB56" s="195">
        <v>0.44569999999999999</v>
      </c>
      <c r="BC56" s="195">
        <v>9.9699999999999997E-2</v>
      </c>
      <c r="BD56" s="195">
        <v>0.1532</v>
      </c>
      <c r="BE56" s="195">
        <v>102.20659999999999</v>
      </c>
      <c r="BF56" s="195">
        <v>0.88521278810160386</v>
      </c>
      <c r="BG56" s="196">
        <v>4.4400000000000004</v>
      </c>
      <c r="BH56" s="196">
        <v>0.59</v>
      </c>
      <c r="BI56" s="196">
        <v>0.44</v>
      </c>
      <c r="BJ56" s="196">
        <v>0.37</v>
      </c>
      <c r="BK56" s="196">
        <v>1780</v>
      </c>
      <c r="BL56" s="196">
        <v>52</v>
      </c>
      <c r="BM56" s="196">
        <v>32.200000000000003</v>
      </c>
      <c r="BN56" s="196">
        <v>1.3</v>
      </c>
      <c r="BO56" s="196">
        <v>321.39999999999998</v>
      </c>
      <c r="BP56" s="196">
        <v>9</v>
      </c>
      <c r="BQ56" s="196">
        <v>1173</v>
      </c>
      <c r="BR56" s="196">
        <v>38</v>
      </c>
      <c r="BS56" s="196">
        <v>47.5</v>
      </c>
      <c r="BT56" s="196">
        <v>2</v>
      </c>
      <c r="BU56" s="196">
        <v>132.4</v>
      </c>
      <c r="BV56" s="196">
        <v>5.7</v>
      </c>
      <c r="BW56" s="196">
        <v>10.77</v>
      </c>
      <c r="BX56" s="196">
        <v>0.61</v>
      </c>
      <c r="BY56" s="196">
        <v>365</v>
      </c>
      <c r="BZ56" s="196">
        <v>11</v>
      </c>
      <c r="CA56" s="196">
        <v>23.1</v>
      </c>
      <c r="CB56" s="196">
        <v>0.76</v>
      </c>
      <c r="CC56" s="196">
        <v>141.1</v>
      </c>
      <c r="CD56" s="196">
        <v>4.4000000000000004</v>
      </c>
      <c r="CE56" s="196">
        <v>17.21</v>
      </c>
      <c r="CF56" s="196">
        <v>0.77</v>
      </c>
      <c r="CG56" s="196">
        <v>0.109</v>
      </c>
      <c r="CH56" s="196">
        <v>2.5000000000000001E-2</v>
      </c>
      <c r="CI56" s="196">
        <v>128.80000000000001</v>
      </c>
      <c r="CJ56" s="196">
        <v>4.5999999999999996</v>
      </c>
      <c r="CK56" s="196">
        <v>14.22</v>
      </c>
      <c r="CL56" s="196">
        <v>0.57999999999999996</v>
      </c>
      <c r="CM56" s="196">
        <v>35</v>
      </c>
      <c r="CN56" s="196">
        <v>1.2</v>
      </c>
      <c r="CO56" s="196">
        <v>4.7</v>
      </c>
      <c r="CP56" s="196">
        <v>0.24</v>
      </c>
      <c r="CQ56" s="196">
        <v>19.7</v>
      </c>
      <c r="CR56" s="196">
        <v>1.1000000000000001</v>
      </c>
      <c r="CS56" s="196">
        <v>5.43</v>
      </c>
      <c r="CT56" s="196">
        <v>0.57999999999999996</v>
      </c>
      <c r="CU56" s="196">
        <v>1.69</v>
      </c>
      <c r="CV56" s="196">
        <v>0.23</v>
      </c>
      <c r="CW56" s="196">
        <v>5.46</v>
      </c>
      <c r="CX56" s="196">
        <v>0.51</v>
      </c>
      <c r="CY56" s="196">
        <v>0.78400000000000003</v>
      </c>
      <c r="CZ56" s="196">
        <v>0.09</v>
      </c>
      <c r="DA56" s="196">
        <v>4.62</v>
      </c>
      <c r="DB56" s="196">
        <v>0.36</v>
      </c>
      <c r="DC56" s="196">
        <v>0.95299999999999996</v>
      </c>
      <c r="DD56" s="196">
        <v>8.5000000000000006E-2</v>
      </c>
      <c r="DE56" s="196">
        <v>2.2200000000000002</v>
      </c>
      <c r="DF56" s="196">
        <v>0.26</v>
      </c>
      <c r="DG56" s="196">
        <v>0.27300000000000002</v>
      </c>
      <c r="DH56" s="196">
        <v>5.0999999999999997E-2</v>
      </c>
      <c r="DI56" s="196">
        <v>2.19</v>
      </c>
      <c r="DJ56" s="196">
        <v>0.31</v>
      </c>
      <c r="DK56" s="196">
        <v>0.25</v>
      </c>
      <c r="DL56" s="196">
        <v>4.2000000000000003E-2</v>
      </c>
      <c r="DM56" s="196">
        <v>3.63</v>
      </c>
      <c r="DN56" s="196">
        <v>0.48</v>
      </c>
      <c r="DO56" s="196">
        <v>1.1000000000000001</v>
      </c>
      <c r="DP56" s="196">
        <v>0.15</v>
      </c>
      <c r="DQ56" s="196">
        <v>1</v>
      </c>
      <c r="DR56" s="196">
        <v>0.19</v>
      </c>
      <c r="DS56" s="196">
        <v>1.18</v>
      </c>
      <c r="DT56" s="196">
        <v>0.13</v>
      </c>
      <c r="DU56" s="196">
        <v>0.35099999999999998</v>
      </c>
      <c r="DV56" s="196">
        <v>6.5000000000000002E-2</v>
      </c>
      <c r="DW56" s="196">
        <v>30</v>
      </c>
      <c r="DX56" s="197">
        <v>-16.53</v>
      </c>
      <c r="DY56" s="164">
        <v>48.283999999999999</v>
      </c>
      <c r="DZ56" s="164">
        <v>2.387</v>
      </c>
      <c r="EA56" s="164">
        <v>11.449</v>
      </c>
      <c r="EB56" s="164">
        <v>1.681</v>
      </c>
      <c r="EC56" s="164">
        <v>9.8230000000000004</v>
      </c>
      <c r="ED56" s="164">
        <v>0.35699999999999998</v>
      </c>
      <c r="EE56" s="164">
        <v>13.199</v>
      </c>
      <c r="EF56" s="164">
        <v>9.8000000000000007</v>
      </c>
      <c r="EG56" s="164">
        <v>1.806</v>
      </c>
      <c r="EH56" s="164">
        <v>0.42399999999999999</v>
      </c>
      <c r="EI56" s="164">
        <v>0.35099999999999998</v>
      </c>
      <c r="EJ56" s="164">
        <v>0</v>
      </c>
      <c r="EK56" s="164">
        <v>11.335000000000001</v>
      </c>
      <c r="EL56" s="164">
        <v>11.33</v>
      </c>
      <c r="EM56">
        <f t="shared" si="0"/>
        <v>1329.827131395748</v>
      </c>
      <c r="EN56">
        <f t="shared" si="1"/>
        <v>1141.1886478981789</v>
      </c>
    </row>
    <row r="57" spans="1:144" x14ac:dyDescent="0.35">
      <c r="A57" s="192" t="s">
        <v>960</v>
      </c>
      <c r="B57" s="192">
        <v>50</v>
      </c>
      <c r="C57" s="192">
        <v>908</v>
      </c>
      <c r="D57" t="s">
        <v>966</v>
      </c>
      <c r="F57" s="193">
        <v>2.0916999999999999</v>
      </c>
      <c r="G57" s="194">
        <v>109</v>
      </c>
      <c r="H57" s="194">
        <v>25</v>
      </c>
      <c r="I57" s="194">
        <v>125</v>
      </c>
      <c r="J57" s="194">
        <v>21</v>
      </c>
      <c r="K57" s="146">
        <v>0.82</v>
      </c>
      <c r="L57" s="146">
        <v>0.54</v>
      </c>
      <c r="M57" s="146">
        <v>0.41</v>
      </c>
      <c r="N57" s="146">
        <v>0.48</v>
      </c>
      <c r="O57" s="146">
        <v>0.14099999999999999</v>
      </c>
      <c r="P57" s="146">
        <v>8.5999999999999993E-2</v>
      </c>
      <c r="Q57" s="146">
        <v>1.29</v>
      </c>
      <c r="R57" s="146">
        <v>0.12</v>
      </c>
      <c r="S57" s="146"/>
      <c r="T57" s="146"/>
      <c r="U57" s="146">
        <v>0.17</v>
      </c>
      <c r="V57" s="146">
        <v>0.12</v>
      </c>
      <c r="W57" s="146"/>
      <c r="X57" s="146"/>
      <c r="Y57" s="146">
        <v>1.4999999999999999E-2</v>
      </c>
      <c r="Z57" s="146">
        <v>2.3E-2</v>
      </c>
      <c r="AA57" s="146"/>
      <c r="AB57" s="146"/>
      <c r="AC57" s="146"/>
      <c r="AD57" s="146"/>
      <c r="AE57" s="146"/>
      <c r="AG57" s="195">
        <v>1.9644999999999999</v>
      </c>
      <c r="AH57" s="195">
        <v>12.318199999999999</v>
      </c>
      <c r="AI57" s="195">
        <v>0.23749999999999999</v>
      </c>
      <c r="AJ57" s="195">
        <v>10.8323</v>
      </c>
      <c r="AK57" s="195">
        <v>0.48609999999999998</v>
      </c>
      <c r="AL57" s="195">
        <v>2.5259999999999998</v>
      </c>
      <c r="AM57" s="195">
        <v>48.837299999999999</v>
      </c>
      <c r="AN57" s="195">
        <v>9.8338000000000001</v>
      </c>
      <c r="AO57" s="195">
        <v>11.1082</v>
      </c>
      <c r="AP57" s="195">
        <v>0.36520000000000002</v>
      </c>
      <c r="AQ57" s="195">
        <v>0.22133333333333335</v>
      </c>
      <c r="AR57" s="195">
        <v>0.32919999999999999</v>
      </c>
      <c r="AS57" s="195">
        <v>1.61E-2</v>
      </c>
      <c r="AT57" s="195">
        <v>1.4E-2</v>
      </c>
      <c r="AU57" s="195">
        <v>98.854500000000002</v>
      </c>
      <c r="AV57" s="195">
        <v>40.753399999999999</v>
      </c>
      <c r="AW57" s="195">
        <v>46.725099999999998</v>
      </c>
      <c r="AX57" s="195">
        <v>12.652900000000001</v>
      </c>
      <c r="AY57" s="195">
        <v>5.5599999999999997E-2</v>
      </c>
      <c r="AZ57" s="195">
        <v>1.89E-2</v>
      </c>
      <c r="BA57" s="195">
        <v>0.25769999999999998</v>
      </c>
      <c r="BB57" s="195">
        <v>0.38569999999999999</v>
      </c>
      <c r="BC57" s="195">
        <v>8.1799999999999998E-2</v>
      </c>
      <c r="BD57" s="195">
        <v>0.1769</v>
      </c>
      <c r="BE57" s="195">
        <v>101.10809999999999</v>
      </c>
      <c r="BF57" s="195">
        <v>0.86811931049159552</v>
      </c>
      <c r="BG57" s="196">
        <v>4.7</v>
      </c>
      <c r="BH57" s="196">
        <v>2</v>
      </c>
      <c r="BI57" s="196">
        <v>0.5</v>
      </c>
      <c r="BJ57" s="196">
        <v>1</v>
      </c>
      <c r="BK57" s="196">
        <v>1046</v>
      </c>
      <c r="BL57" s="196">
        <v>87</v>
      </c>
      <c r="BM57" s="196">
        <v>30.6</v>
      </c>
      <c r="BN57" s="196">
        <v>4.5999999999999996</v>
      </c>
      <c r="BO57" s="196">
        <v>314</v>
      </c>
      <c r="BP57" s="196">
        <v>47</v>
      </c>
      <c r="BQ57" s="196">
        <v>679</v>
      </c>
      <c r="BR57" s="196">
        <v>57</v>
      </c>
      <c r="BS57" s="196">
        <v>47.9</v>
      </c>
      <c r="BT57" s="196">
        <v>9</v>
      </c>
      <c r="BU57" s="196">
        <v>194</v>
      </c>
      <c r="BV57" s="196">
        <v>38</v>
      </c>
      <c r="BW57" s="196">
        <v>8.6</v>
      </c>
      <c r="BX57" s="196">
        <v>2.4</v>
      </c>
      <c r="BY57" s="196">
        <v>375</v>
      </c>
      <c r="BZ57" s="196">
        <v>52</v>
      </c>
      <c r="CA57" s="196">
        <v>20.6</v>
      </c>
      <c r="CB57" s="196">
        <v>2.2999999999999998</v>
      </c>
      <c r="CC57" s="196">
        <v>130</v>
      </c>
      <c r="CD57" s="196">
        <v>11</v>
      </c>
      <c r="CE57" s="196">
        <v>15.8</v>
      </c>
      <c r="CF57" s="196">
        <v>2.6</v>
      </c>
      <c r="CG57" s="196">
        <v>0.11600000000000001</v>
      </c>
      <c r="CH57" s="196">
        <v>7.4999999999999997E-2</v>
      </c>
      <c r="CI57" s="196">
        <v>127</v>
      </c>
      <c r="CJ57" s="196">
        <v>3.9</v>
      </c>
      <c r="CK57" s="196">
        <v>14.6</v>
      </c>
      <c r="CL57" s="196">
        <v>1.4</v>
      </c>
      <c r="CM57" s="196">
        <v>32.6</v>
      </c>
      <c r="CN57" s="196">
        <v>4.9000000000000004</v>
      </c>
      <c r="CO57" s="196">
        <v>5.09</v>
      </c>
      <c r="CP57" s="196">
        <v>0.75</v>
      </c>
      <c r="CQ57" s="196">
        <v>22.3</v>
      </c>
      <c r="CR57" s="196">
        <v>3</v>
      </c>
      <c r="CS57" s="196">
        <v>5.0999999999999996</v>
      </c>
      <c r="CT57" s="196">
        <v>1.1000000000000001</v>
      </c>
      <c r="CU57" s="196">
        <v>1.8</v>
      </c>
      <c r="CV57" s="196">
        <v>0.35</v>
      </c>
      <c r="CW57" s="196">
        <v>4.8899999999999997</v>
      </c>
      <c r="CX57" s="196">
        <v>0.46</v>
      </c>
      <c r="CY57" s="196">
        <v>0.92</v>
      </c>
      <c r="CZ57" s="196">
        <v>0.18</v>
      </c>
      <c r="DA57" s="196">
        <v>5.0999999999999996</v>
      </c>
      <c r="DB57" s="196">
        <v>1.4</v>
      </c>
      <c r="DC57" s="196">
        <v>0.75</v>
      </c>
      <c r="DD57" s="196">
        <v>0.15</v>
      </c>
      <c r="DE57" s="196">
        <v>1.97</v>
      </c>
      <c r="DF57" s="196">
        <v>0.56000000000000005</v>
      </c>
      <c r="DG57" s="196">
        <v>0.42</v>
      </c>
      <c r="DH57" s="196">
        <v>0.11</v>
      </c>
      <c r="DI57" s="196">
        <v>1.56</v>
      </c>
      <c r="DJ57" s="196">
        <v>0.33</v>
      </c>
      <c r="DK57" s="196">
        <v>0.19500000000000001</v>
      </c>
      <c r="DL57" s="196">
        <v>6.6000000000000003E-2</v>
      </c>
      <c r="DM57" s="196">
        <v>3</v>
      </c>
      <c r="DN57" s="196">
        <v>1.3</v>
      </c>
      <c r="DO57" s="196">
        <v>1.36</v>
      </c>
      <c r="DP57" s="196">
        <v>0.2</v>
      </c>
      <c r="DQ57" s="196">
        <v>0.65</v>
      </c>
      <c r="DR57" s="196">
        <v>0.48</v>
      </c>
      <c r="DS57" s="196">
        <v>1.1299999999999999</v>
      </c>
      <c r="DT57" s="196">
        <v>0.36</v>
      </c>
      <c r="DU57" s="196">
        <v>0.42</v>
      </c>
      <c r="DV57" s="196">
        <v>0.31</v>
      </c>
      <c r="DW57" s="196">
        <v>33</v>
      </c>
      <c r="DX57" s="197">
        <v>-4.2</v>
      </c>
      <c r="DY57" s="164">
        <v>48.856999999999999</v>
      </c>
      <c r="DZ57" s="164">
        <v>2.4430000000000001</v>
      </c>
      <c r="EA57" s="164">
        <v>11.914999999999999</v>
      </c>
      <c r="EB57" s="164">
        <v>1.7010000000000001</v>
      </c>
      <c r="EC57" s="164">
        <v>9.8000000000000007</v>
      </c>
      <c r="ED57" s="164">
        <v>0.36899999999999999</v>
      </c>
      <c r="EE57" s="164">
        <v>11.326000000000001</v>
      </c>
      <c r="EF57" s="164">
        <v>10.506</v>
      </c>
      <c r="EG57" s="164">
        <v>1.9</v>
      </c>
      <c r="EH57" s="164">
        <v>0.47</v>
      </c>
      <c r="EI57" s="164">
        <v>0.23</v>
      </c>
      <c r="EJ57" s="164">
        <v>0</v>
      </c>
      <c r="EK57" s="164">
        <v>11.331</v>
      </c>
      <c r="EL57" s="164">
        <v>11.33</v>
      </c>
      <c r="EM57">
        <f t="shared" si="0"/>
        <v>1647.644304311179</v>
      </c>
      <c r="EN57">
        <f t="shared" si="1"/>
        <v>1581.2325377266593</v>
      </c>
    </row>
    <row r="58" spans="1:144" x14ac:dyDescent="0.35">
      <c r="A58" s="192" t="s">
        <v>960</v>
      </c>
      <c r="B58" s="192">
        <v>50</v>
      </c>
      <c r="C58" s="192">
        <v>908</v>
      </c>
      <c r="D58" t="s">
        <v>967</v>
      </c>
      <c r="F58" s="193">
        <v>6.0909000000000004</v>
      </c>
      <c r="G58" s="194">
        <v>93.8</v>
      </c>
      <c r="H58" s="194">
        <v>9.1</v>
      </c>
      <c r="I58" s="194">
        <v>153</v>
      </c>
      <c r="J58" s="194">
        <v>10</v>
      </c>
      <c r="K58" s="146">
        <v>0.69</v>
      </c>
      <c r="L58" s="146">
        <v>0.26</v>
      </c>
      <c r="M58" s="146">
        <v>0.62</v>
      </c>
      <c r="N58" s="146">
        <v>0.55000000000000004</v>
      </c>
      <c r="O58" s="146">
        <v>7.2999999999999995E-2</v>
      </c>
      <c r="P58" s="146">
        <v>4.1000000000000002E-2</v>
      </c>
      <c r="Q58" s="146">
        <v>1.47</v>
      </c>
      <c r="R58" s="146">
        <v>0.12</v>
      </c>
      <c r="S58" s="146">
        <v>3.4000000000000002E-2</v>
      </c>
      <c r="T58" s="146">
        <v>0.04</v>
      </c>
      <c r="U58" s="146">
        <v>0.09</v>
      </c>
      <c r="V58" s="146">
        <v>5.0999999999999997E-2</v>
      </c>
      <c r="W58" s="146">
        <v>9.4999999999999998E-3</v>
      </c>
      <c r="X58" s="146">
        <v>9.1999999999999998E-3</v>
      </c>
      <c r="Y58" s="146"/>
      <c r="Z58" s="146"/>
      <c r="AA58" s="146"/>
      <c r="AB58" s="146"/>
      <c r="AC58" s="146"/>
      <c r="AD58" s="146"/>
      <c r="AE58" s="146"/>
      <c r="AG58" s="195">
        <v>2.3936000000000002</v>
      </c>
      <c r="AH58" s="195">
        <v>11.072100000000001</v>
      </c>
      <c r="AI58" s="195">
        <v>0.23719999999999999</v>
      </c>
      <c r="AJ58" s="195">
        <v>7.8131000000000004</v>
      </c>
      <c r="AK58" s="195">
        <v>0.43209999999999998</v>
      </c>
      <c r="AL58" s="195">
        <v>2.4411999999999998</v>
      </c>
      <c r="AM58" s="195">
        <v>49.270400000000002</v>
      </c>
      <c r="AN58" s="195">
        <v>8.2525999999999993</v>
      </c>
      <c r="AO58" s="195">
        <v>15.2866</v>
      </c>
      <c r="AP58" s="195">
        <v>0.45029999999999998</v>
      </c>
      <c r="AQ58" s="195">
        <v>0.27290909090909093</v>
      </c>
      <c r="AR58" s="195">
        <v>0.1429</v>
      </c>
      <c r="AS58" s="195">
        <v>1.43E-2</v>
      </c>
      <c r="AT58" s="195">
        <v>1.2434782608695653E-2</v>
      </c>
      <c r="AU58" s="195">
        <v>97.806299999999993</v>
      </c>
      <c r="AV58" s="195">
        <v>39.421300000000002</v>
      </c>
      <c r="AW58" s="195">
        <v>41.5199</v>
      </c>
      <c r="AX58" s="195">
        <v>19.724499999999999</v>
      </c>
      <c r="AY58" s="195">
        <v>0.03</v>
      </c>
      <c r="AZ58" s="195">
        <v>2.2700000000000001E-2</v>
      </c>
      <c r="BA58" s="195">
        <v>0.2271</v>
      </c>
      <c r="BB58" s="195">
        <v>0.2656</v>
      </c>
      <c r="BC58" s="195">
        <v>2.7E-2</v>
      </c>
      <c r="BD58" s="195">
        <v>0.26600000000000001</v>
      </c>
      <c r="BE58" s="195">
        <v>101.50409999999999</v>
      </c>
      <c r="BF58" s="195">
        <v>0.78957204909096046</v>
      </c>
      <c r="BG58" s="196">
        <v>6</v>
      </c>
      <c r="BH58" s="196">
        <v>1.4</v>
      </c>
      <c r="BI58" s="196">
        <v>0.48</v>
      </c>
      <c r="BJ58" s="196">
        <v>0.64</v>
      </c>
      <c r="BK58" s="196">
        <v>1193</v>
      </c>
      <c r="BL58" s="196">
        <v>79</v>
      </c>
      <c r="BM58" s="196">
        <v>29.4</v>
      </c>
      <c r="BN58" s="196">
        <v>2.4</v>
      </c>
      <c r="BO58" s="196">
        <v>244</v>
      </c>
      <c r="BP58" s="196">
        <v>22</v>
      </c>
      <c r="BQ58" s="196">
        <v>194</v>
      </c>
      <c r="BR58" s="196">
        <v>27</v>
      </c>
      <c r="BS58" s="196">
        <v>45.4</v>
      </c>
      <c r="BT58" s="196">
        <v>4.9000000000000004</v>
      </c>
      <c r="BU58" s="196">
        <v>99</v>
      </c>
      <c r="BV58" s="196">
        <v>10</v>
      </c>
      <c r="BW58" s="196">
        <v>7.85</v>
      </c>
      <c r="BX58" s="196">
        <v>0.71</v>
      </c>
      <c r="BY58" s="196">
        <v>337</v>
      </c>
      <c r="BZ58" s="196">
        <v>29</v>
      </c>
      <c r="CA58" s="196">
        <v>25.7</v>
      </c>
      <c r="CB58" s="196">
        <v>2.4</v>
      </c>
      <c r="CC58" s="196">
        <v>140</v>
      </c>
      <c r="CD58" s="196">
        <v>15</v>
      </c>
      <c r="CE58" s="196">
        <v>12.4</v>
      </c>
      <c r="CF58" s="196">
        <v>1.8</v>
      </c>
      <c r="CG58" s="196">
        <v>6.6000000000000003E-2</v>
      </c>
      <c r="CH58" s="196">
        <v>3.1E-2</v>
      </c>
      <c r="CI58" s="196">
        <v>108.4</v>
      </c>
      <c r="CJ58" s="196">
        <v>8.3000000000000007</v>
      </c>
      <c r="CK58" s="196">
        <v>11.03</v>
      </c>
      <c r="CL58" s="196">
        <v>0.93</v>
      </c>
      <c r="CM58" s="196">
        <v>27.4</v>
      </c>
      <c r="CN58" s="196">
        <v>2.2000000000000002</v>
      </c>
      <c r="CO58" s="196">
        <v>3.89</v>
      </c>
      <c r="CP58" s="196">
        <v>0.47</v>
      </c>
      <c r="CQ58" s="196">
        <v>20.399999999999999</v>
      </c>
      <c r="CR58" s="196">
        <v>1.8</v>
      </c>
      <c r="CS58" s="196">
        <v>6.1</v>
      </c>
      <c r="CT58" s="196">
        <v>1.1000000000000001</v>
      </c>
      <c r="CU58" s="196">
        <v>1.96</v>
      </c>
      <c r="CV58" s="196">
        <v>0.49</v>
      </c>
      <c r="CW58" s="196">
        <v>6.5</v>
      </c>
      <c r="CX58" s="196">
        <v>1.5</v>
      </c>
      <c r="CY58" s="196">
        <v>0.96</v>
      </c>
      <c r="CZ58" s="196">
        <v>0.23</v>
      </c>
      <c r="DA58" s="196">
        <v>5.6</v>
      </c>
      <c r="DB58" s="196">
        <v>1</v>
      </c>
      <c r="DC58" s="196">
        <v>0.96</v>
      </c>
      <c r="DD58" s="196">
        <v>0.19</v>
      </c>
      <c r="DE58" s="196">
        <v>2.94</v>
      </c>
      <c r="DF58" s="196">
        <v>0.44</v>
      </c>
      <c r="DG58" s="196">
        <v>0.42</v>
      </c>
      <c r="DH58" s="196">
        <v>0.12</v>
      </c>
      <c r="DI58" s="196">
        <v>2.34</v>
      </c>
      <c r="DJ58" s="196">
        <v>0.55000000000000004</v>
      </c>
      <c r="DK58" s="196">
        <v>0.23300000000000001</v>
      </c>
      <c r="DL58" s="196">
        <v>7.1999999999999995E-2</v>
      </c>
      <c r="DM58" s="196">
        <v>3.92</v>
      </c>
      <c r="DN58" s="196">
        <v>0.99</v>
      </c>
      <c r="DO58" s="196">
        <v>0.81</v>
      </c>
      <c r="DP58" s="196">
        <v>0.26</v>
      </c>
      <c r="DQ58" s="196">
        <v>0.95</v>
      </c>
      <c r="DR58" s="196">
        <v>0.21</v>
      </c>
      <c r="DS58" s="196">
        <v>0.85</v>
      </c>
      <c r="DT58" s="196">
        <v>0.19</v>
      </c>
      <c r="DU58" s="196">
        <v>0.3</v>
      </c>
      <c r="DV58" s="196">
        <v>0.1</v>
      </c>
      <c r="DW58" s="196">
        <v>36</v>
      </c>
      <c r="DX58" s="197">
        <v>10.81</v>
      </c>
      <c r="DY58" s="164">
        <v>52.383000000000003</v>
      </c>
      <c r="DZ58" s="164">
        <v>2.83</v>
      </c>
      <c r="EA58" s="164">
        <v>12.837</v>
      </c>
      <c r="EB58" s="164">
        <v>1.6339999999999999</v>
      </c>
      <c r="EC58" s="164">
        <v>9.8559999999999999</v>
      </c>
      <c r="ED58" s="164">
        <v>0.438</v>
      </c>
      <c r="EE58" s="164">
        <v>6.8760000000000003</v>
      </c>
      <c r="EF58" s="164">
        <v>9.0150000000000006</v>
      </c>
      <c r="EG58" s="164">
        <v>2.7749999999999999</v>
      </c>
      <c r="EH58" s="164">
        <v>0.501</v>
      </c>
      <c r="EI58" s="164">
        <v>0.27500000000000002</v>
      </c>
      <c r="EJ58" s="164">
        <v>0</v>
      </c>
      <c r="EK58" s="164">
        <v>11.327</v>
      </c>
      <c r="EL58" s="164">
        <v>11.33</v>
      </c>
      <c r="EM58">
        <f t="shared" si="0"/>
        <v>715.21376393094613</v>
      </c>
      <c r="EN58">
        <f t="shared" si="1"/>
        <v>801.89905138574511</v>
      </c>
    </row>
    <row r="59" spans="1:144" x14ac:dyDescent="0.35">
      <c r="A59" s="192" t="s">
        <v>960</v>
      </c>
      <c r="B59" s="192">
        <v>50</v>
      </c>
      <c r="C59" s="192">
        <v>908</v>
      </c>
      <c r="D59" t="s">
        <v>968</v>
      </c>
      <c r="F59" s="193">
        <v>15.685</v>
      </c>
      <c r="G59" s="194">
        <v>128.69999999999999</v>
      </c>
      <c r="H59" s="194">
        <v>6.9</v>
      </c>
      <c r="I59" s="194">
        <v>127.3</v>
      </c>
      <c r="J59" s="194">
        <v>7.8</v>
      </c>
      <c r="K59" s="146">
        <v>0.9</v>
      </c>
      <c r="L59" s="146">
        <v>0.21</v>
      </c>
      <c r="M59" s="146">
        <v>0.22</v>
      </c>
      <c r="N59" s="146">
        <v>0.19</v>
      </c>
      <c r="O59" s="146">
        <v>8.5999999999999993E-2</v>
      </c>
      <c r="P59" s="146">
        <v>2.8000000000000001E-2</v>
      </c>
      <c r="Q59" s="146">
        <v>1.45</v>
      </c>
      <c r="R59" s="146">
        <v>0.16</v>
      </c>
      <c r="S59" s="146">
        <v>5.7000000000000002E-2</v>
      </c>
      <c r="T59" s="146">
        <v>2.4E-2</v>
      </c>
      <c r="U59" s="146">
        <v>0.182</v>
      </c>
      <c r="V59" s="146">
        <v>3.3000000000000002E-2</v>
      </c>
      <c r="W59" s="146">
        <v>1.9E-2</v>
      </c>
      <c r="X59" s="146">
        <v>8.8000000000000005E-3</v>
      </c>
      <c r="Y59" s="146">
        <v>1.2999999999999999E-2</v>
      </c>
      <c r="Z59" s="146">
        <v>5.8999999999999999E-3</v>
      </c>
      <c r="AA59" s="146"/>
      <c r="AB59" s="146"/>
      <c r="AC59" s="146"/>
      <c r="AD59" s="146"/>
      <c r="AE59" s="146"/>
      <c r="AG59" s="195">
        <v>1.9398</v>
      </c>
      <c r="AH59" s="195">
        <v>11.922800000000001</v>
      </c>
      <c r="AI59" s="195">
        <v>0.2505</v>
      </c>
      <c r="AJ59" s="195">
        <v>10.6891</v>
      </c>
      <c r="AK59" s="195">
        <v>0.47510000000000002</v>
      </c>
      <c r="AL59" s="195">
        <v>2.6335999999999999</v>
      </c>
      <c r="AM59" s="195">
        <v>49.081699999999998</v>
      </c>
      <c r="AN59" s="195">
        <v>9.7684999999999995</v>
      </c>
      <c r="AO59" s="195">
        <v>11.2125</v>
      </c>
      <c r="AP59" s="195">
        <v>0.34620000000000001</v>
      </c>
      <c r="AQ59" s="195">
        <v>0.20981818181818182</v>
      </c>
      <c r="AR59" s="195">
        <v>0.32050000000000001</v>
      </c>
      <c r="AS59" s="195">
        <v>1.5599999999999999E-2</v>
      </c>
      <c r="AT59" s="195">
        <v>1.3565217391304348E-2</v>
      </c>
      <c r="AU59" s="195">
        <v>98.656000000000006</v>
      </c>
      <c r="AV59" s="195">
        <v>40.9283</v>
      </c>
      <c r="AW59" s="195">
        <v>47.856000000000002</v>
      </c>
      <c r="AX59" s="195">
        <v>11.958600000000001</v>
      </c>
      <c r="AY59" s="195">
        <v>3.5299999999999998E-2</v>
      </c>
      <c r="AZ59" s="195">
        <v>8.3000000000000001E-3</v>
      </c>
      <c r="BA59" s="195">
        <v>0.2374</v>
      </c>
      <c r="BB59" s="195">
        <v>0.39789999999999998</v>
      </c>
      <c r="BC59" s="195">
        <v>0.1022</v>
      </c>
      <c r="BD59" s="195">
        <v>0.16500000000000001</v>
      </c>
      <c r="BE59" s="195">
        <v>101.6891</v>
      </c>
      <c r="BF59" s="195">
        <v>0.87704957298407216</v>
      </c>
      <c r="BG59" s="196">
        <v>4.3</v>
      </c>
      <c r="BH59" s="196">
        <v>0.54</v>
      </c>
      <c r="BI59" s="196">
        <v>1.26</v>
      </c>
      <c r="BJ59" s="196">
        <v>0.75</v>
      </c>
      <c r="BK59" s="196">
        <v>1151</v>
      </c>
      <c r="BL59" s="196">
        <v>39</v>
      </c>
      <c r="BM59" s="196">
        <v>29.5</v>
      </c>
      <c r="BN59" s="196">
        <v>1.8</v>
      </c>
      <c r="BO59" s="196">
        <v>302</v>
      </c>
      <c r="BP59" s="196">
        <v>18</v>
      </c>
      <c r="BQ59" s="196">
        <v>834</v>
      </c>
      <c r="BR59" s="196">
        <v>59</v>
      </c>
      <c r="BS59" s="196">
        <v>52.6</v>
      </c>
      <c r="BT59" s="196">
        <v>3.2</v>
      </c>
      <c r="BU59" s="196">
        <v>203</v>
      </c>
      <c r="BV59" s="196">
        <v>13</v>
      </c>
      <c r="BW59" s="196">
        <v>9.5399999999999991</v>
      </c>
      <c r="BX59" s="196">
        <v>0.63</v>
      </c>
      <c r="BY59" s="196">
        <v>353</v>
      </c>
      <c r="BZ59" s="196">
        <v>14</v>
      </c>
      <c r="CA59" s="196">
        <v>21.6</v>
      </c>
      <c r="CB59" s="196">
        <v>1.2</v>
      </c>
      <c r="CC59" s="196">
        <v>141.4</v>
      </c>
      <c r="CD59" s="196">
        <v>8.6</v>
      </c>
      <c r="CE59" s="196">
        <v>18.2</v>
      </c>
      <c r="CF59" s="196">
        <v>1.4</v>
      </c>
      <c r="CG59" s="196">
        <v>9.6000000000000002E-2</v>
      </c>
      <c r="CH59" s="196">
        <v>2.1999999999999999E-2</v>
      </c>
      <c r="CI59" s="196">
        <v>126.7</v>
      </c>
      <c r="CJ59" s="196">
        <v>6.5</v>
      </c>
      <c r="CK59" s="196">
        <v>13.87</v>
      </c>
      <c r="CL59" s="196">
        <v>0.88</v>
      </c>
      <c r="CM59" s="196">
        <v>33.6</v>
      </c>
      <c r="CN59" s="196">
        <v>1.4</v>
      </c>
      <c r="CO59" s="196">
        <v>4.43</v>
      </c>
      <c r="CP59" s="196">
        <v>0.32</v>
      </c>
      <c r="CQ59" s="196">
        <v>20.399999999999999</v>
      </c>
      <c r="CR59" s="196">
        <v>1.8</v>
      </c>
      <c r="CS59" s="196">
        <v>5.18</v>
      </c>
      <c r="CT59" s="196">
        <v>0.64</v>
      </c>
      <c r="CU59" s="196">
        <v>1.76</v>
      </c>
      <c r="CV59" s="196">
        <v>0.19</v>
      </c>
      <c r="CW59" s="196">
        <v>4.7</v>
      </c>
      <c r="CX59" s="196">
        <v>0.47</v>
      </c>
      <c r="CY59" s="196">
        <v>0.74299999999999999</v>
      </c>
      <c r="CZ59" s="196">
        <v>7.6999999999999999E-2</v>
      </c>
      <c r="DA59" s="196">
        <v>4.22</v>
      </c>
      <c r="DB59" s="196">
        <v>0.53</v>
      </c>
      <c r="DC59" s="196">
        <v>0.78600000000000003</v>
      </c>
      <c r="DD59" s="196">
        <v>7.9000000000000001E-2</v>
      </c>
      <c r="DE59" s="196">
        <v>2.21</v>
      </c>
      <c r="DF59" s="196">
        <v>0.22</v>
      </c>
      <c r="DG59" s="196">
        <v>0.29699999999999999</v>
      </c>
      <c r="DH59" s="196">
        <v>4.9000000000000002E-2</v>
      </c>
      <c r="DI59" s="196">
        <v>1.85</v>
      </c>
      <c r="DJ59" s="196">
        <v>0.3</v>
      </c>
      <c r="DK59" s="196">
        <v>0.22700000000000001</v>
      </c>
      <c r="DL59" s="196">
        <v>0.04</v>
      </c>
      <c r="DM59" s="196">
        <v>3.66</v>
      </c>
      <c r="DN59" s="196">
        <v>0.68</v>
      </c>
      <c r="DO59" s="196">
        <v>1.05</v>
      </c>
      <c r="DP59" s="196">
        <v>0.17</v>
      </c>
      <c r="DQ59" s="196">
        <v>0.95</v>
      </c>
      <c r="DR59" s="196">
        <v>0.22</v>
      </c>
      <c r="DS59" s="196">
        <v>1.1299999999999999</v>
      </c>
      <c r="DT59" s="196">
        <v>0.14000000000000001</v>
      </c>
      <c r="DU59" s="196">
        <v>0.39900000000000002</v>
      </c>
      <c r="DV59" s="196">
        <v>8.1000000000000003E-2</v>
      </c>
      <c r="DW59" s="196">
        <v>39</v>
      </c>
      <c r="DX59" s="197">
        <v>-6.96</v>
      </c>
      <c r="DY59" s="164">
        <v>48.982999999999997</v>
      </c>
      <c r="DZ59" s="164">
        <v>2.488</v>
      </c>
      <c r="EA59" s="164">
        <v>11.262</v>
      </c>
      <c r="EB59" s="164">
        <v>1.7010000000000001</v>
      </c>
      <c r="EC59" s="164">
        <v>9.8030000000000008</v>
      </c>
      <c r="ED59" s="164">
        <v>0.34899999999999998</v>
      </c>
      <c r="EE59" s="164">
        <v>12.284000000000001</v>
      </c>
      <c r="EF59" s="164">
        <v>10.141</v>
      </c>
      <c r="EG59" s="164">
        <v>1.8320000000000001</v>
      </c>
      <c r="EH59" s="164">
        <v>0.44900000000000001</v>
      </c>
      <c r="EI59" s="164">
        <v>0.23699999999999999</v>
      </c>
      <c r="EJ59" s="164">
        <v>0</v>
      </c>
      <c r="EK59" s="164">
        <v>11.334</v>
      </c>
      <c r="EL59" s="164">
        <v>11.33</v>
      </c>
      <c r="EM59">
        <f t="shared" si="0"/>
        <v>1604.1008491243404</v>
      </c>
      <c r="EN59">
        <f t="shared" si="1"/>
        <v>1499.7203151873041</v>
      </c>
    </row>
    <row r="60" spans="1:144" x14ac:dyDescent="0.35">
      <c r="A60" s="192" t="s">
        <v>960</v>
      </c>
      <c r="B60" s="192">
        <v>50</v>
      </c>
      <c r="C60" s="192">
        <v>908</v>
      </c>
      <c r="D60" t="s">
        <v>969</v>
      </c>
      <c r="F60" s="193">
        <v>19.89</v>
      </c>
      <c r="G60" s="194">
        <v>122.9</v>
      </c>
      <c r="H60" s="194">
        <v>4.0999999999999996</v>
      </c>
      <c r="I60" s="194">
        <v>131</v>
      </c>
      <c r="J60" s="194">
        <v>10</v>
      </c>
      <c r="K60" s="146">
        <v>0.83</v>
      </c>
      <c r="L60" s="146">
        <v>0.2</v>
      </c>
      <c r="M60" s="146"/>
      <c r="N60" s="146"/>
      <c r="O60" s="146">
        <v>8.3000000000000004E-2</v>
      </c>
      <c r="P60" s="146">
        <v>3.1E-2</v>
      </c>
      <c r="Q60" s="146">
        <v>1.52</v>
      </c>
      <c r="R60" s="146">
        <v>0.16</v>
      </c>
      <c r="S60" s="146">
        <v>4.5999999999999999E-2</v>
      </c>
      <c r="T60" s="146">
        <v>2.1999999999999999E-2</v>
      </c>
      <c r="U60" s="146">
        <v>0.13600000000000001</v>
      </c>
      <c r="V60" s="146">
        <v>4.3999999999999997E-2</v>
      </c>
      <c r="W60" s="146">
        <v>2.06E-2</v>
      </c>
      <c r="X60" s="146">
        <v>8.0000000000000002E-3</v>
      </c>
      <c r="Y60" s="146">
        <v>1.35E-2</v>
      </c>
      <c r="Z60" s="146">
        <v>5.1999999999999998E-3</v>
      </c>
      <c r="AA60" s="146"/>
      <c r="AB60" s="146"/>
      <c r="AC60" s="146"/>
      <c r="AD60" s="146"/>
      <c r="AE60" s="146"/>
      <c r="AG60" s="195">
        <v>2.0996999999999999</v>
      </c>
      <c r="AH60" s="195">
        <v>11.7501</v>
      </c>
      <c r="AI60" s="195">
        <v>0.27600000000000002</v>
      </c>
      <c r="AJ60" s="195">
        <v>10.1988</v>
      </c>
      <c r="AK60" s="195">
        <v>0.5111</v>
      </c>
      <c r="AL60" s="195">
        <v>2.4927000000000001</v>
      </c>
      <c r="AM60" s="195">
        <v>49.374200000000002</v>
      </c>
      <c r="AN60" s="195">
        <v>10.2348</v>
      </c>
      <c r="AO60" s="195">
        <v>11.2301</v>
      </c>
      <c r="AP60" s="195">
        <v>0.29210000000000003</v>
      </c>
      <c r="AQ60" s="195">
        <v>0.17703030303030307</v>
      </c>
      <c r="AR60" s="195">
        <v>0.2288</v>
      </c>
      <c r="AS60" s="195">
        <v>2.01E-2</v>
      </c>
      <c r="AT60" s="195">
        <v>1.7478260869565217E-2</v>
      </c>
      <c r="AU60" s="195">
        <v>98.708600000000004</v>
      </c>
      <c r="AV60" s="195">
        <v>41.0503</v>
      </c>
      <c r="AW60" s="195">
        <v>47.547499999999999</v>
      </c>
      <c r="AX60" s="195">
        <v>12.1227</v>
      </c>
      <c r="AY60" s="195">
        <v>3.8800000000000001E-2</v>
      </c>
      <c r="AZ60" s="195">
        <v>9.5999999999999992E-3</v>
      </c>
      <c r="BA60" s="195">
        <v>0.23699999999999999</v>
      </c>
      <c r="BB60" s="195">
        <v>0.39829999999999999</v>
      </c>
      <c r="BC60" s="195">
        <v>6.4699999999999994E-2</v>
      </c>
      <c r="BD60" s="195">
        <v>0.17580000000000001</v>
      </c>
      <c r="BE60" s="195">
        <v>101.64490000000001</v>
      </c>
      <c r="BF60" s="195">
        <v>0.874866040747865</v>
      </c>
      <c r="BG60" s="196">
        <v>4.01</v>
      </c>
      <c r="BH60" s="196">
        <v>0.49</v>
      </c>
      <c r="BI60" s="196">
        <v>0.67</v>
      </c>
      <c r="BJ60" s="196">
        <v>0.55000000000000004</v>
      </c>
      <c r="BK60" s="196">
        <v>1283</v>
      </c>
      <c r="BL60" s="196">
        <v>59</v>
      </c>
      <c r="BM60" s="196">
        <v>26.61</v>
      </c>
      <c r="BN60" s="196">
        <v>0.9</v>
      </c>
      <c r="BO60" s="196">
        <v>258</v>
      </c>
      <c r="BP60" s="196">
        <v>13</v>
      </c>
      <c r="BQ60" s="196">
        <v>675</v>
      </c>
      <c r="BR60" s="196">
        <v>34</v>
      </c>
      <c r="BS60" s="196">
        <v>56.8</v>
      </c>
      <c r="BT60" s="196">
        <v>4</v>
      </c>
      <c r="BU60" s="196">
        <v>257</v>
      </c>
      <c r="BV60" s="196">
        <v>17</v>
      </c>
      <c r="BW60" s="196">
        <v>9.09</v>
      </c>
      <c r="BX60" s="196">
        <v>0.55000000000000004</v>
      </c>
      <c r="BY60" s="196">
        <v>343</v>
      </c>
      <c r="BZ60" s="196">
        <v>13</v>
      </c>
      <c r="CA60" s="196">
        <v>20.8</v>
      </c>
      <c r="CB60" s="196">
        <v>1.1000000000000001</v>
      </c>
      <c r="CC60" s="196">
        <v>141.69999999999999</v>
      </c>
      <c r="CD60" s="196">
        <v>7.3</v>
      </c>
      <c r="CE60" s="196">
        <v>12.51</v>
      </c>
      <c r="CF60" s="196">
        <v>0.82</v>
      </c>
      <c r="CG60" s="196">
        <v>7.6999999999999999E-2</v>
      </c>
      <c r="CH60" s="196">
        <v>2.1000000000000001E-2</v>
      </c>
      <c r="CI60" s="196">
        <v>111.6</v>
      </c>
      <c r="CJ60" s="196">
        <v>7.1</v>
      </c>
      <c r="CK60" s="196">
        <v>12.12</v>
      </c>
      <c r="CL60" s="196">
        <v>0.65</v>
      </c>
      <c r="CM60" s="196">
        <v>30.1</v>
      </c>
      <c r="CN60" s="196">
        <v>1.4</v>
      </c>
      <c r="CO60" s="196">
        <v>4.2</v>
      </c>
      <c r="CP60" s="196">
        <v>0.28000000000000003</v>
      </c>
      <c r="CQ60" s="196">
        <v>20.7</v>
      </c>
      <c r="CR60" s="196">
        <v>1.5</v>
      </c>
      <c r="CS60" s="196">
        <v>5.58</v>
      </c>
      <c r="CT60" s="196">
        <v>0.57999999999999996</v>
      </c>
      <c r="CU60" s="196">
        <v>1.74</v>
      </c>
      <c r="CV60" s="196">
        <v>0.2</v>
      </c>
      <c r="CW60" s="196">
        <v>4.5199999999999996</v>
      </c>
      <c r="CX60" s="196">
        <v>0.64</v>
      </c>
      <c r="CY60" s="196">
        <v>0.755</v>
      </c>
      <c r="CZ60" s="196">
        <v>7.8E-2</v>
      </c>
      <c r="DA60" s="196">
        <v>4.43</v>
      </c>
      <c r="DB60" s="196">
        <v>0.49</v>
      </c>
      <c r="DC60" s="196">
        <v>0.84599999999999997</v>
      </c>
      <c r="DD60" s="196">
        <v>9.0999999999999998E-2</v>
      </c>
      <c r="DE60" s="196">
        <v>2.2000000000000002</v>
      </c>
      <c r="DF60" s="196">
        <v>0.33</v>
      </c>
      <c r="DG60" s="196">
        <v>0.222</v>
      </c>
      <c r="DH60" s="196">
        <v>4.8000000000000001E-2</v>
      </c>
      <c r="DI60" s="196">
        <v>1.39</v>
      </c>
      <c r="DJ60" s="196">
        <v>0.28000000000000003</v>
      </c>
      <c r="DK60" s="196">
        <v>0.23400000000000001</v>
      </c>
      <c r="DL60" s="196">
        <v>4.2000000000000003E-2</v>
      </c>
      <c r="DM60" s="196">
        <v>3.46</v>
      </c>
      <c r="DN60" s="196">
        <v>0.44</v>
      </c>
      <c r="DO60" s="196">
        <v>0.69199999999999995</v>
      </c>
      <c r="DP60" s="196">
        <v>9.6000000000000002E-2</v>
      </c>
      <c r="DQ60" s="196">
        <v>0.97</v>
      </c>
      <c r="DR60" s="196">
        <v>0.22</v>
      </c>
      <c r="DS60" s="196">
        <v>0.99</v>
      </c>
      <c r="DT60" s="196">
        <v>0.15</v>
      </c>
      <c r="DU60" s="196">
        <v>0.30599999999999999</v>
      </c>
      <c r="DV60" s="196">
        <v>7.3999999999999996E-2</v>
      </c>
      <c r="DW60" s="196">
        <v>42</v>
      </c>
      <c r="DX60" s="197">
        <v>-5.04</v>
      </c>
      <c r="DY60" s="164">
        <v>49.353000000000002</v>
      </c>
      <c r="DZ60" s="164">
        <v>2.3940000000000001</v>
      </c>
      <c r="EA60" s="164">
        <v>11.285</v>
      </c>
      <c r="EB60" s="164">
        <v>1.708</v>
      </c>
      <c r="EC60" s="164">
        <v>9.8019999999999996</v>
      </c>
      <c r="ED60" s="164">
        <v>0.29699999999999999</v>
      </c>
      <c r="EE60" s="164">
        <v>12.079000000000001</v>
      </c>
      <c r="EF60" s="164">
        <v>9.8279999999999994</v>
      </c>
      <c r="EG60" s="164">
        <v>2.0169999999999999</v>
      </c>
      <c r="EH60" s="164">
        <v>0.49099999999999999</v>
      </c>
      <c r="EI60" s="164">
        <v>0.26500000000000001</v>
      </c>
      <c r="EJ60" s="164">
        <v>0</v>
      </c>
      <c r="EK60" s="164">
        <v>11.339</v>
      </c>
      <c r="EL60" s="164">
        <v>11.33</v>
      </c>
      <c r="EM60">
        <f t="shared" si="0"/>
        <v>1145.1428214653638</v>
      </c>
      <c r="EN60">
        <f t="shared" si="1"/>
        <v>1090.1968978154644</v>
      </c>
    </row>
    <row r="61" spans="1:144" x14ac:dyDescent="0.35">
      <c r="A61" s="192" t="s">
        <v>960</v>
      </c>
      <c r="B61" s="192">
        <v>50</v>
      </c>
      <c r="C61" s="192">
        <v>919</v>
      </c>
      <c r="D61" t="s">
        <v>970</v>
      </c>
      <c r="F61" s="193">
        <v>19.629000000000001</v>
      </c>
      <c r="G61" s="194">
        <v>140.19999999999999</v>
      </c>
      <c r="H61" s="194">
        <v>4.5</v>
      </c>
      <c r="I61" s="194">
        <v>120.2</v>
      </c>
      <c r="J61" s="194">
        <v>5.9</v>
      </c>
      <c r="K61" s="146">
        <v>0.89</v>
      </c>
      <c r="L61" s="146">
        <v>0.25</v>
      </c>
      <c r="M61" s="146">
        <v>0.12</v>
      </c>
      <c r="N61" s="146">
        <v>0.13</v>
      </c>
      <c r="O61" s="146">
        <v>0.06</v>
      </c>
      <c r="P61" s="146">
        <v>2.1000000000000001E-2</v>
      </c>
      <c r="Q61" s="146">
        <v>1.62</v>
      </c>
      <c r="R61" s="146">
        <v>0.18</v>
      </c>
      <c r="S61" s="146"/>
      <c r="T61" s="146"/>
      <c r="U61" s="146">
        <v>0.25</v>
      </c>
      <c r="V61" s="146">
        <v>5.5E-2</v>
      </c>
      <c r="W61" s="146">
        <v>2.1999999999999999E-2</v>
      </c>
      <c r="X61" s="146">
        <v>9.7999999999999997E-3</v>
      </c>
      <c r="Y61" s="146">
        <v>1.01E-2</v>
      </c>
      <c r="Z61" s="146">
        <v>6.4999999999999997E-3</v>
      </c>
      <c r="AA61" s="146">
        <v>3.3702999999999999</v>
      </c>
      <c r="AB61" s="146">
        <v>0.56200000000000006</v>
      </c>
      <c r="AC61" s="146">
        <v>3.5999999999999997E-2</v>
      </c>
      <c r="AD61" s="146">
        <v>0.28799999999999998</v>
      </c>
      <c r="AE61" s="146">
        <v>5.0999999999999997E-2</v>
      </c>
      <c r="AG61" s="195">
        <v>2.1076000000000001</v>
      </c>
      <c r="AH61" s="195">
        <v>13.1479</v>
      </c>
      <c r="AI61" s="195">
        <v>0.24979999999999999</v>
      </c>
      <c r="AJ61" s="195">
        <v>11.2904</v>
      </c>
      <c r="AK61" s="195">
        <v>0.53129999999999999</v>
      </c>
      <c r="AL61" s="195">
        <v>2.7688999999999999</v>
      </c>
      <c r="AM61" s="195">
        <v>50.255200000000002</v>
      </c>
      <c r="AN61" s="195">
        <v>8.2571999999999992</v>
      </c>
      <c r="AO61" s="195">
        <v>9.5457000000000001</v>
      </c>
      <c r="AP61" s="195">
        <v>0.2868</v>
      </c>
      <c r="AQ61" s="195">
        <v>0.17381818181818182</v>
      </c>
      <c r="AR61" s="195">
        <v>0.31</v>
      </c>
      <c r="AS61" s="195">
        <v>2.52E-2</v>
      </c>
      <c r="AT61" s="195">
        <v>2.1913043478260872E-2</v>
      </c>
      <c r="AU61" s="195">
        <v>98.775999999999996</v>
      </c>
      <c r="AV61" s="195">
        <v>40.676699999999997</v>
      </c>
      <c r="AW61" s="195">
        <v>47.078000000000003</v>
      </c>
      <c r="AX61" s="195">
        <v>11.693899999999999</v>
      </c>
      <c r="AY61" s="195">
        <v>5.4199999999999998E-2</v>
      </c>
      <c r="AZ61" s="195">
        <v>1.3100000000000001E-2</v>
      </c>
      <c r="BA61" s="195">
        <v>0.2306</v>
      </c>
      <c r="BB61" s="195">
        <v>0.41499999999999998</v>
      </c>
      <c r="BC61" s="195">
        <v>0.124</v>
      </c>
      <c r="BD61" s="195">
        <v>0.1593</v>
      </c>
      <c r="BE61" s="195">
        <v>100.4449</v>
      </c>
      <c r="BF61" s="195">
        <v>0.87769432285002313</v>
      </c>
      <c r="BG61" s="196">
        <v>4.4800000000000004</v>
      </c>
      <c r="BH61" s="196">
        <v>0.71</v>
      </c>
      <c r="BK61" s="196">
        <v>1405</v>
      </c>
      <c r="BL61" s="196">
        <v>48</v>
      </c>
      <c r="BM61" s="196">
        <v>31.4</v>
      </c>
      <c r="BN61" s="196">
        <v>1.3</v>
      </c>
      <c r="BO61" s="196">
        <v>312</v>
      </c>
      <c r="BP61" s="196">
        <v>13</v>
      </c>
      <c r="BQ61" s="196">
        <v>509</v>
      </c>
      <c r="BR61" s="196">
        <v>24</v>
      </c>
      <c r="BS61" s="196">
        <v>46.8</v>
      </c>
      <c r="BT61" s="196">
        <v>2.2999999999999998</v>
      </c>
      <c r="BU61" s="196">
        <v>159.5</v>
      </c>
      <c r="BV61" s="196">
        <v>9.6999999999999993</v>
      </c>
      <c r="BW61" s="196">
        <v>10.31</v>
      </c>
      <c r="BX61" s="196">
        <v>0.51</v>
      </c>
      <c r="BY61" s="196">
        <v>385</v>
      </c>
      <c r="BZ61" s="196">
        <v>15</v>
      </c>
      <c r="CA61" s="196">
        <v>23.9</v>
      </c>
      <c r="CB61" s="196">
        <v>1.1000000000000001</v>
      </c>
      <c r="CC61" s="196">
        <v>154.5</v>
      </c>
      <c r="CD61" s="196">
        <v>7.1</v>
      </c>
      <c r="CE61" s="196">
        <v>17.57</v>
      </c>
      <c r="CF61" s="196">
        <v>0.97</v>
      </c>
      <c r="CG61" s="196">
        <v>0.106</v>
      </c>
      <c r="CH61" s="196">
        <v>2.8000000000000001E-2</v>
      </c>
      <c r="CI61" s="196">
        <v>149.5</v>
      </c>
      <c r="CJ61" s="196">
        <v>7.7</v>
      </c>
      <c r="CK61" s="196">
        <v>15.45</v>
      </c>
      <c r="CL61" s="196">
        <v>0.62</v>
      </c>
      <c r="CM61" s="196">
        <v>36</v>
      </c>
      <c r="CN61" s="196">
        <v>1.7</v>
      </c>
      <c r="CO61" s="196">
        <v>5.05</v>
      </c>
      <c r="CP61" s="196">
        <v>0.41</v>
      </c>
      <c r="CQ61" s="196">
        <v>23.4</v>
      </c>
      <c r="CR61" s="196">
        <v>1.9</v>
      </c>
      <c r="CS61" s="196">
        <v>5.74</v>
      </c>
      <c r="CT61" s="196">
        <v>0.67</v>
      </c>
      <c r="CU61" s="196">
        <v>1.97</v>
      </c>
      <c r="CV61" s="196">
        <v>0.24</v>
      </c>
      <c r="CW61" s="196">
        <v>5.76</v>
      </c>
      <c r="CX61" s="196">
        <v>0.78</v>
      </c>
      <c r="CY61" s="196">
        <v>0.83699999999999997</v>
      </c>
      <c r="CZ61" s="196">
        <v>9.4E-2</v>
      </c>
      <c r="DA61" s="196">
        <v>5.05</v>
      </c>
      <c r="DB61" s="196">
        <v>0.48</v>
      </c>
      <c r="DC61" s="196">
        <v>0.93</v>
      </c>
      <c r="DD61" s="196">
        <v>0.11</v>
      </c>
      <c r="DE61" s="196">
        <v>2.5499999999999998</v>
      </c>
      <c r="DF61" s="196">
        <v>0.27</v>
      </c>
      <c r="DG61" s="196">
        <v>0.33500000000000002</v>
      </c>
      <c r="DH61" s="196">
        <v>6.9000000000000006E-2</v>
      </c>
      <c r="DI61" s="196">
        <v>2.13</v>
      </c>
      <c r="DJ61" s="196">
        <v>0.31</v>
      </c>
      <c r="DK61" s="196">
        <v>0.33400000000000002</v>
      </c>
      <c r="DL61" s="196">
        <v>5.8999999999999997E-2</v>
      </c>
      <c r="DM61" s="196">
        <v>4.28</v>
      </c>
      <c r="DN61" s="196">
        <v>0.62</v>
      </c>
      <c r="DO61" s="196">
        <v>1.1000000000000001</v>
      </c>
      <c r="DP61" s="196">
        <v>0.12</v>
      </c>
      <c r="DQ61" s="196">
        <v>1.19</v>
      </c>
      <c r="DR61" s="196">
        <v>0.25</v>
      </c>
      <c r="DS61" s="196">
        <v>1.29</v>
      </c>
      <c r="DT61" s="196">
        <v>0.14000000000000001</v>
      </c>
      <c r="DU61" s="196">
        <v>0.42799999999999999</v>
      </c>
      <c r="DV61" s="196">
        <v>0.08</v>
      </c>
      <c r="DW61" s="196">
        <v>45</v>
      </c>
      <c r="DX61" s="197">
        <v>-14.84</v>
      </c>
      <c r="DY61" s="164">
        <v>49.031999999999996</v>
      </c>
      <c r="DZ61" s="164">
        <v>2.4159999999999999</v>
      </c>
      <c r="EA61" s="164">
        <v>11.471</v>
      </c>
      <c r="EB61" s="164">
        <v>1.6870000000000001</v>
      </c>
      <c r="EC61" s="164">
        <v>9.8170000000000002</v>
      </c>
      <c r="ED61" s="164">
        <v>0.29499999999999998</v>
      </c>
      <c r="EE61" s="164">
        <v>12.385</v>
      </c>
      <c r="EF61" s="164">
        <v>9.9390000000000001</v>
      </c>
      <c r="EG61" s="164">
        <v>1.839</v>
      </c>
      <c r="EH61" s="164">
        <v>0.46400000000000002</v>
      </c>
      <c r="EI61" s="164">
        <v>0.218</v>
      </c>
      <c r="EJ61" s="164">
        <v>0</v>
      </c>
      <c r="EK61" s="164">
        <v>11.335000000000001</v>
      </c>
      <c r="EL61" s="164">
        <v>11.33</v>
      </c>
      <c r="EM61">
        <f t="shared" si="0"/>
        <v>1551.5484032091904</v>
      </c>
      <c r="EN61">
        <f t="shared" si="1"/>
        <v>1351.052249398459</v>
      </c>
    </row>
    <row r="62" spans="1:144" x14ac:dyDescent="0.35">
      <c r="A62" s="192" t="s">
        <v>960</v>
      </c>
      <c r="B62" s="192">
        <v>50</v>
      </c>
      <c r="C62" s="192">
        <v>908</v>
      </c>
      <c r="D62" t="s">
        <v>971</v>
      </c>
      <c r="F62" s="193">
        <v>21.815000000000001</v>
      </c>
      <c r="G62" s="194">
        <v>125.3</v>
      </c>
      <c r="H62" s="194">
        <v>5.3</v>
      </c>
      <c r="I62" s="194">
        <v>114.9</v>
      </c>
      <c r="J62" s="194">
        <v>6.4</v>
      </c>
      <c r="K62" s="146">
        <v>0.69</v>
      </c>
      <c r="L62" s="146">
        <v>0.16</v>
      </c>
      <c r="M62" s="146">
        <v>9.9000000000000005E-2</v>
      </c>
      <c r="N62" s="146">
        <v>9.7000000000000003E-2</v>
      </c>
      <c r="O62" s="146">
        <v>9.0999999999999998E-2</v>
      </c>
      <c r="P62" s="146">
        <v>2.9000000000000001E-2</v>
      </c>
      <c r="Q62" s="146">
        <v>1.32</v>
      </c>
      <c r="R62" s="146">
        <v>0.12</v>
      </c>
      <c r="S62" s="146"/>
      <c r="T62" s="146"/>
      <c r="U62" s="146">
        <v>0.13700000000000001</v>
      </c>
      <c r="V62" s="146">
        <v>4.1000000000000002E-2</v>
      </c>
      <c r="W62" s="146">
        <v>1.6199999999999999E-2</v>
      </c>
      <c r="X62" s="146">
        <v>6.3E-3</v>
      </c>
      <c r="Y62" s="146">
        <v>1.5599999999999999E-2</v>
      </c>
      <c r="Z62" s="146">
        <v>5.7000000000000002E-3</v>
      </c>
      <c r="AA62" s="146"/>
      <c r="AB62" s="146"/>
      <c r="AC62" s="146"/>
      <c r="AD62" s="146"/>
      <c r="AE62" s="146"/>
      <c r="AG62" s="195">
        <v>1.9833000000000001</v>
      </c>
      <c r="AH62" s="195">
        <v>12.1859</v>
      </c>
      <c r="AI62" s="195">
        <v>0.21659999999999999</v>
      </c>
      <c r="AJ62" s="195">
        <v>11.1905</v>
      </c>
      <c r="AK62" s="195">
        <v>0.3614</v>
      </c>
      <c r="AL62" s="195">
        <v>2.5084</v>
      </c>
      <c r="AM62" s="195">
        <v>49.329099999999997</v>
      </c>
      <c r="AN62" s="195">
        <v>11.477499999999999</v>
      </c>
      <c r="AO62" s="195">
        <v>10.354200000000001</v>
      </c>
      <c r="AP62" s="195">
        <v>0.36709999999999998</v>
      </c>
      <c r="AQ62" s="195">
        <v>0.22248484848484848</v>
      </c>
      <c r="AR62" s="195">
        <v>0.26190000000000002</v>
      </c>
      <c r="AS62" s="195">
        <v>8.8000000000000005E-3</v>
      </c>
      <c r="AT62" s="195">
        <v>7.6521739130434793E-3</v>
      </c>
      <c r="AU62" s="195">
        <v>100.24460000000001</v>
      </c>
      <c r="AV62" s="195">
        <v>40.971400000000003</v>
      </c>
      <c r="AW62" s="195">
        <v>47.902200000000001</v>
      </c>
      <c r="AX62" s="195">
        <v>11.7331</v>
      </c>
      <c r="AY62" s="195">
        <v>4.87E-2</v>
      </c>
      <c r="AZ62" s="195">
        <v>1.37E-2</v>
      </c>
      <c r="BA62" s="195">
        <v>0.24660000000000001</v>
      </c>
      <c r="BB62" s="195">
        <v>0.41210000000000002</v>
      </c>
      <c r="BC62" s="195">
        <v>7.8399999999999997E-2</v>
      </c>
      <c r="BD62" s="195">
        <v>0.18379999999999999</v>
      </c>
      <c r="BE62" s="195">
        <v>101.5898</v>
      </c>
      <c r="BF62" s="195">
        <v>0.87919021424455901</v>
      </c>
      <c r="BG62" s="196">
        <v>3.96</v>
      </c>
      <c r="BH62" s="196">
        <v>0.42</v>
      </c>
      <c r="BI62" s="196">
        <v>1.48</v>
      </c>
      <c r="BJ62" s="196">
        <v>0.78</v>
      </c>
      <c r="BK62" s="196">
        <v>1146</v>
      </c>
      <c r="BL62" s="196">
        <v>41</v>
      </c>
      <c r="BM62" s="196">
        <v>29.2</v>
      </c>
      <c r="BN62" s="196">
        <v>1.1000000000000001</v>
      </c>
      <c r="BO62" s="196">
        <v>293</v>
      </c>
      <c r="BP62" s="196">
        <v>14</v>
      </c>
      <c r="BQ62" s="196">
        <v>768</v>
      </c>
      <c r="BR62" s="196">
        <v>33</v>
      </c>
      <c r="BS62" s="196">
        <v>52.1</v>
      </c>
      <c r="BT62" s="196">
        <v>2.7</v>
      </c>
      <c r="BU62" s="196">
        <v>219</v>
      </c>
      <c r="BV62" s="196">
        <v>13</v>
      </c>
      <c r="BW62" s="196">
        <v>6.89</v>
      </c>
      <c r="BX62" s="196">
        <v>0.53</v>
      </c>
      <c r="BY62" s="196">
        <v>297</v>
      </c>
      <c r="BZ62" s="196">
        <v>13</v>
      </c>
      <c r="CA62" s="196">
        <v>21.4</v>
      </c>
      <c r="CB62" s="196">
        <v>1.1000000000000001</v>
      </c>
      <c r="CC62" s="196">
        <v>123.1</v>
      </c>
      <c r="CD62" s="196">
        <v>5.6</v>
      </c>
      <c r="CE62" s="196">
        <v>10.3</v>
      </c>
      <c r="CF62" s="196">
        <v>0.65</v>
      </c>
      <c r="CG62" s="196">
        <v>7.1999999999999995E-2</v>
      </c>
      <c r="CH62" s="196">
        <v>2.1999999999999999E-2</v>
      </c>
      <c r="CI62" s="196">
        <v>85.6</v>
      </c>
      <c r="CJ62" s="196">
        <v>4</v>
      </c>
      <c r="CK62" s="196">
        <v>9.67</v>
      </c>
      <c r="CL62" s="196">
        <v>0.65</v>
      </c>
      <c r="CM62" s="196">
        <v>26.4</v>
      </c>
      <c r="CN62" s="196">
        <v>1.4</v>
      </c>
      <c r="CO62" s="196">
        <v>4.03</v>
      </c>
      <c r="CP62" s="196">
        <v>0.33</v>
      </c>
      <c r="CQ62" s="196">
        <v>19.3</v>
      </c>
      <c r="CR62" s="196">
        <v>1.4</v>
      </c>
      <c r="CS62" s="196">
        <v>5.28</v>
      </c>
      <c r="CT62" s="196">
        <v>0.66</v>
      </c>
      <c r="CU62" s="196">
        <v>1.88</v>
      </c>
      <c r="CV62" s="196">
        <v>0.22</v>
      </c>
      <c r="CW62" s="196">
        <v>4.88</v>
      </c>
      <c r="CX62" s="196">
        <v>0.61</v>
      </c>
      <c r="CY62" s="196">
        <v>0.81299999999999994</v>
      </c>
      <c r="CZ62" s="196">
        <v>8.5000000000000006E-2</v>
      </c>
      <c r="DA62" s="196">
        <v>4.83</v>
      </c>
      <c r="DB62" s="196">
        <v>0.38</v>
      </c>
      <c r="DC62" s="196">
        <v>0.89900000000000002</v>
      </c>
      <c r="DD62" s="196">
        <v>8.7999999999999995E-2</v>
      </c>
      <c r="DE62" s="196">
        <v>1.97</v>
      </c>
      <c r="DF62" s="196">
        <v>0.22</v>
      </c>
      <c r="DG62" s="196">
        <v>0.252</v>
      </c>
      <c r="DH62" s="196">
        <v>3.1E-2</v>
      </c>
      <c r="DI62" s="196">
        <v>1.75</v>
      </c>
      <c r="DJ62" s="196">
        <v>0.28999999999999998</v>
      </c>
      <c r="DK62" s="196">
        <v>0.23200000000000001</v>
      </c>
      <c r="DL62" s="196">
        <v>4.9000000000000002E-2</v>
      </c>
      <c r="DM62" s="196">
        <v>3.48</v>
      </c>
      <c r="DN62" s="196">
        <v>0.52</v>
      </c>
      <c r="DO62" s="196">
        <v>0.63200000000000001</v>
      </c>
      <c r="DP62" s="196">
        <v>9.9000000000000005E-2</v>
      </c>
      <c r="DQ62" s="196">
        <v>0.88</v>
      </c>
      <c r="DR62" s="196">
        <v>0.17</v>
      </c>
      <c r="DS62" s="196">
        <v>0.63100000000000001</v>
      </c>
      <c r="DT62" s="196">
        <v>7.2999999999999995E-2</v>
      </c>
      <c r="DU62" s="196">
        <v>0.25800000000000001</v>
      </c>
      <c r="DV62" s="196">
        <v>5.3999999999999999E-2</v>
      </c>
      <c r="DW62" s="196">
        <v>48</v>
      </c>
      <c r="DX62" s="197">
        <v>-4.7</v>
      </c>
      <c r="DY62" s="164">
        <v>48.398000000000003</v>
      </c>
      <c r="DZ62" s="164">
        <v>2.3690000000000002</v>
      </c>
      <c r="EA62" s="164">
        <v>11.509</v>
      </c>
      <c r="EB62" s="164">
        <v>1.718</v>
      </c>
      <c r="EC62" s="164">
        <v>9.7910000000000004</v>
      </c>
      <c r="ED62" s="164">
        <v>0.36299999999999999</v>
      </c>
      <c r="EE62" s="164">
        <v>12.362</v>
      </c>
      <c r="EF62" s="164">
        <v>10.6</v>
      </c>
      <c r="EG62" s="164">
        <v>1.873</v>
      </c>
      <c r="EH62" s="164">
        <v>0.34100000000000003</v>
      </c>
      <c r="EI62" s="164">
        <v>0.20499999999999999</v>
      </c>
      <c r="EJ62" s="164">
        <v>0</v>
      </c>
      <c r="EK62" s="164">
        <v>11.337</v>
      </c>
      <c r="EL62" s="164">
        <v>11.33</v>
      </c>
      <c r="EM62">
        <f t="shared" si="0"/>
        <v>1310.8081509693127</v>
      </c>
      <c r="EN62">
        <f t="shared" si="1"/>
        <v>1251.965760238121</v>
      </c>
    </row>
    <row r="63" spans="1:144" x14ac:dyDescent="0.35">
      <c r="A63" s="192" t="s">
        <v>960</v>
      </c>
      <c r="B63" s="192">
        <v>50</v>
      </c>
      <c r="C63" s="192">
        <v>908</v>
      </c>
      <c r="D63" t="s">
        <v>972</v>
      </c>
      <c r="F63" s="193">
        <v>22.347000000000001</v>
      </c>
      <c r="G63" s="194">
        <v>100.5</v>
      </c>
      <c r="H63" s="194">
        <v>3.9</v>
      </c>
      <c r="I63" s="194">
        <v>122.1</v>
      </c>
      <c r="J63" s="194">
        <v>5.5</v>
      </c>
      <c r="K63" s="146">
        <v>0.62</v>
      </c>
      <c r="L63" s="146">
        <v>0.15</v>
      </c>
      <c r="M63" s="146"/>
      <c r="N63" s="146"/>
      <c r="O63" s="146">
        <v>0.115</v>
      </c>
      <c r="P63" s="146">
        <v>3.2000000000000001E-2</v>
      </c>
      <c r="Q63" s="146">
        <v>1.2</v>
      </c>
      <c r="R63" s="146">
        <v>0.14000000000000001</v>
      </c>
      <c r="S63" s="146">
        <v>3.5000000000000003E-2</v>
      </c>
      <c r="T63" s="146">
        <v>1.7999999999999999E-2</v>
      </c>
      <c r="U63" s="146">
        <v>0.155</v>
      </c>
      <c r="V63" s="146">
        <v>4.1000000000000002E-2</v>
      </c>
      <c r="W63" s="146">
        <v>1.11E-2</v>
      </c>
      <c r="X63" s="146">
        <v>5.8999999999999999E-3</v>
      </c>
      <c r="Y63" s="146"/>
      <c r="Z63" s="146"/>
      <c r="AA63" s="146"/>
      <c r="AB63" s="146"/>
      <c r="AC63" s="146"/>
      <c r="AD63" s="146"/>
      <c r="AE63" s="146"/>
      <c r="AG63" s="195">
        <v>1.7712000000000001</v>
      </c>
      <c r="AH63" s="195">
        <v>11.549099999999999</v>
      </c>
      <c r="AI63" s="195">
        <v>0.15429999999999999</v>
      </c>
      <c r="AJ63" s="195">
        <v>11.6035</v>
      </c>
      <c r="AK63" s="195">
        <v>0.38090000000000002</v>
      </c>
      <c r="AL63" s="195">
        <v>2.2993999999999999</v>
      </c>
      <c r="AM63" s="195">
        <v>49.130299999999998</v>
      </c>
      <c r="AN63" s="195">
        <v>10.177</v>
      </c>
      <c r="AO63" s="195">
        <v>11.0345</v>
      </c>
      <c r="AP63" s="195">
        <v>0.31819999999999998</v>
      </c>
      <c r="AQ63" s="195">
        <v>0.19284848484848485</v>
      </c>
      <c r="AR63" s="195">
        <v>0.38040000000000002</v>
      </c>
      <c r="AS63" s="195">
        <v>1.46E-2</v>
      </c>
      <c r="AT63" s="195">
        <v>1.2695652173913045E-2</v>
      </c>
      <c r="AU63" s="195">
        <v>98.813500000000005</v>
      </c>
      <c r="AV63" s="195">
        <v>40.8842</v>
      </c>
      <c r="AW63" s="195">
        <v>47.354199999999999</v>
      </c>
      <c r="AX63" s="195">
        <v>11.8071</v>
      </c>
      <c r="AY63" s="195">
        <v>4.6600000000000003E-2</v>
      </c>
      <c r="AZ63" s="195">
        <v>2.2499999999999999E-2</v>
      </c>
      <c r="BA63" s="195">
        <v>0.27910000000000001</v>
      </c>
      <c r="BB63" s="195">
        <v>0.41039999999999999</v>
      </c>
      <c r="BC63" s="195">
        <v>9.4100000000000003E-2</v>
      </c>
      <c r="BD63" s="195">
        <v>0.17810000000000001</v>
      </c>
      <c r="BE63" s="195">
        <v>101.07640000000001</v>
      </c>
      <c r="BF63" s="195">
        <v>0.87728754190580638</v>
      </c>
      <c r="BG63" s="196">
        <v>4.1399999999999997</v>
      </c>
      <c r="BH63" s="196">
        <v>0.46</v>
      </c>
      <c r="BK63" s="196">
        <v>1000</v>
      </c>
      <c r="BL63" s="196">
        <v>25</v>
      </c>
      <c r="BM63" s="196">
        <v>32.1</v>
      </c>
      <c r="BN63" s="196">
        <v>1.3</v>
      </c>
      <c r="BO63" s="196">
        <v>299</v>
      </c>
      <c r="BP63" s="196">
        <v>11</v>
      </c>
      <c r="BQ63" s="196">
        <v>819</v>
      </c>
      <c r="BR63" s="196">
        <v>31</v>
      </c>
      <c r="BS63" s="196">
        <v>55.5</v>
      </c>
      <c r="BT63" s="196">
        <v>2.8</v>
      </c>
      <c r="BU63" s="196">
        <v>247</v>
      </c>
      <c r="BV63" s="196">
        <v>12</v>
      </c>
      <c r="BW63" s="196">
        <v>7.72</v>
      </c>
      <c r="BX63" s="196">
        <v>0.55000000000000004</v>
      </c>
      <c r="BY63" s="196">
        <v>293</v>
      </c>
      <c r="BZ63" s="196">
        <v>12</v>
      </c>
      <c r="CA63" s="196">
        <v>19.48</v>
      </c>
      <c r="CB63" s="196">
        <v>0.78</v>
      </c>
      <c r="CC63" s="196">
        <v>111.8</v>
      </c>
      <c r="CD63" s="196">
        <v>4.7</v>
      </c>
      <c r="CE63" s="196">
        <v>13.25</v>
      </c>
      <c r="CF63" s="196">
        <v>0.84</v>
      </c>
      <c r="CG63" s="196">
        <v>7.3999999999999996E-2</v>
      </c>
      <c r="CH63" s="196">
        <v>1.7999999999999999E-2</v>
      </c>
      <c r="CI63" s="196">
        <v>100.6</v>
      </c>
      <c r="CJ63" s="196">
        <v>5.7</v>
      </c>
      <c r="CK63" s="196">
        <v>10.93</v>
      </c>
      <c r="CL63" s="196">
        <v>0.52</v>
      </c>
      <c r="CM63" s="196">
        <v>26.46</v>
      </c>
      <c r="CN63" s="196">
        <v>0.9</v>
      </c>
      <c r="CO63" s="196">
        <v>3.77</v>
      </c>
      <c r="CP63" s="196">
        <v>0.2</v>
      </c>
      <c r="CQ63" s="196">
        <v>17</v>
      </c>
      <c r="CR63" s="196">
        <v>1.1000000000000001</v>
      </c>
      <c r="CS63" s="196">
        <v>4.08</v>
      </c>
      <c r="CT63" s="196">
        <v>0.45</v>
      </c>
      <c r="CU63" s="196">
        <v>1.43</v>
      </c>
      <c r="CV63" s="196">
        <v>0.16</v>
      </c>
      <c r="CW63" s="196">
        <v>4.1100000000000003</v>
      </c>
      <c r="CX63" s="196">
        <v>0.45</v>
      </c>
      <c r="CY63" s="196">
        <v>0.69</v>
      </c>
      <c r="CZ63" s="196">
        <v>9.6000000000000002E-2</v>
      </c>
      <c r="DA63" s="196">
        <v>4.18</v>
      </c>
      <c r="DB63" s="196">
        <v>0.47</v>
      </c>
      <c r="DC63" s="196">
        <v>0.755</v>
      </c>
      <c r="DD63" s="196">
        <v>8.5000000000000006E-2</v>
      </c>
      <c r="DE63" s="196">
        <v>2.19</v>
      </c>
      <c r="DF63" s="196">
        <v>0.2</v>
      </c>
      <c r="DG63" s="196">
        <v>0.28100000000000003</v>
      </c>
      <c r="DH63" s="196">
        <v>5.1999999999999998E-2</v>
      </c>
      <c r="DI63" s="196">
        <v>1.69</v>
      </c>
      <c r="DJ63" s="196">
        <v>0.24</v>
      </c>
      <c r="DK63" s="196">
        <v>0.19900000000000001</v>
      </c>
      <c r="DL63" s="196">
        <v>4.7E-2</v>
      </c>
      <c r="DM63" s="196">
        <v>3.13</v>
      </c>
      <c r="DN63" s="196">
        <v>0.49</v>
      </c>
      <c r="DO63" s="196">
        <v>0.73</v>
      </c>
      <c r="DP63" s="196">
        <v>0.1</v>
      </c>
      <c r="DQ63" s="196">
        <v>0.92</v>
      </c>
      <c r="DR63" s="196">
        <v>0.15</v>
      </c>
      <c r="DS63" s="196">
        <v>0.94</v>
      </c>
      <c r="DT63" s="196">
        <v>0.12</v>
      </c>
      <c r="DU63" s="196">
        <v>0.28000000000000003</v>
      </c>
      <c r="DV63" s="196">
        <v>0.05</v>
      </c>
      <c r="DW63" s="196">
        <v>51</v>
      </c>
      <c r="DX63" s="197">
        <v>-6.08</v>
      </c>
      <c r="DY63" s="164">
        <v>49.009</v>
      </c>
      <c r="DZ63" s="164">
        <v>2.1859999999999999</v>
      </c>
      <c r="EA63" s="164">
        <v>10.978</v>
      </c>
      <c r="EB63" s="164">
        <v>1.74</v>
      </c>
      <c r="EC63" s="164">
        <v>9.7739999999999991</v>
      </c>
      <c r="ED63" s="164">
        <v>0.32200000000000001</v>
      </c>
      <c r="EE63" s="164">
        <v>12.256</v>
      </c>
      <c r="EF63" s="164">
        <v>11.069000000000001</v>
      </c>
      <c r="EG63" s="164">
        <v>1.6839999999999999</v>
      </c>
      <c r="EH63" s="164">
        <v>0.36199999999999999</v>
      </c>
      <c r="EI63" s="164">
        <v>0.14699999999999999</v>
      </c>
      <c r="EJ63" s="164">
        <v>0</v>
      </c>
      <c r="EK63" s="164">
        <v>11.339</v>
      </c>
      <c r="EL63" s="164">
        <v>11.33</v>
      </c>
      <c r="EM63">
        <f t="shared" si="0"/>
        <v>1903.9000405831484</v>
      </c>
      <c r="EN63">
        <f t="shared" si="1"/>
        <v>1794.7775646522891</v>
      </c>
    </row>
    <row r="64" spans="1:144" x14ac:dyDescent="0.35">
      <c r="A64" s="192" t="s">
        <v>960</v>
      </c>
      <c r="B64" s="192">
        <v>50</v>
      </c>
      <c r="C64" s="192">
        <v>908</v>
      </c>
      <c r="D64" t="s">
        <v>973</v>
      </c>
      <c r="F64" s="193">
        <v>12.137</v>
      </c>
      <c r="G64" s="194">
        <v>135</v>
      </c>
      <c r="H64" s="194">
        <v>8.3000000000000007</v>
      </c>
      <c r="I64" s="194">
        <v>148</v>
      </c>
      <c r="J64" s="194">
        <v>12</v>
      </c>
      <c r="K64" s="146">
        <v>0.73</v>
      </c>
      <c r="L64" s="146">
        <v>0.26</v>
      </c>
      <c r="M64" s="146">
        <v>0.26</v>
      </c>
      <c r="N64" s="146">
        <v>0.2</v>
      </c>
      <c r="O64" s="146">
        <v>0.125</v>
      </c>
      <c r="P64" s="146">
        <v>4.2000000000000003E-2</v>
      </c>
      <c r="Q64" s="146">
        <v>1.31</v>
      </c>
      <c r="R64" s="146">
        <v>0.15</v>
      </c>
      <c r="S64" s="146"/>
      <c r="T64" s="146"/>
      <c r="U64" s="146">
        <v>0.16300000000000001</v>
      </c>
      <c r="V64" s="146">
        <v>0.04</v>
      </c>
      <c r="W64" s="146">
        <v>1.54E-2</v>
      </c>
      <c r="X64" s="146">
        <v>7.3000000000000001E-3</v>
      </c>
      <c r="Y64" s="146">
        <v>1.44E-2</v>
      </c>
      <c r="Z64" s="146">
        <v>7.3000000000000001E-3</v>
      </c>
      <c r="AA64" s="146">
        <v>2.7742</v>
      </c>
      <c r="AB64" s="146">
        <v>0.36299999999999999</v>
      </c>
      <c r="AC64" s="146">
        <v>0.03</v>
      </c>
      <c r="AD64" s="146">
        <v>0.23400000000000001</v>
      </c>
      <c r="AE64" s="146">
        <v>3.5000000000000003E-2</v>
      </c>
      <c r="AG64" s="195">
        <v>2.1423999999999999</v>
      </c>
      <c r="AH64" s="195">
        <v>11.3772</v>
      </c>
      <c r="AI64" s="195">
        <v>0.32450000000000001</v>
      </c>
      <c r="AJ64" s="195">
        <v>9.1079000000000008</v>
      </c>
      <c r="AK64" s="195">
        <v>0.4304</v>
      </c>
      <c r="AL64" s="195">
        <v>2.4144999999999999</v>
      </c>
      <c r="AM64" s="195">
        <v>48.205399999999997</v>
      </c>
      <c r="AN64" s="195">
        <v>10.9062</v>
      </c>
      <c r="AO64" s="195">
        <v>14.464</v>
      </c>
      <c r="AP64" s="195">
        <v>0.42749999999999999</v>
      </c>
      <c r="AQ64" s="195">
        <v>0.25909090909090909</v>
      </c>
      <c r="AR64" s="195">
        <v>0.26350000000000001</v>
      </c>
      <c r="AS64" s="195">
        <v>1.7399999999999999E-2</v>
      </c>
      <c r="AT64" s="195">
        <v>1.5130434782608696E-2</v>
      </c>
      <c r="AU64" s="195">
        <v>100.08069999999999</v>
      </c>
      <c r="AV64" s="195">
        <v>40.186500000000002</v>
      </c>
      <c r="AW64" s="195">
        <v>44.745199999999997</v>
      </c>
      <c r="AX64" s="195">
        <v>15.4575</v>
      </c>
      <c r="AY64" s="195">
        <v>4.1500000000000002E-2</v>
      </c>
      <c r="AZ64" s="195">
        <v>1.6199999999999999E-2</v>
      </c>
      <c r="BA64" s="195">
        <v>0.2414</v>
      </c>
      <c r="BB64" s="195">
        <v>0.31409999999999999</v>
      </c>
      <c r="BC64" s="195">
        <v>5.8599999999999999E-2</v>
      </c>
      <c r="BD64" s="195">
        <v>0.21510000000000001</v>
      </c>
      <c r="BE64" s="195">
        <v>101.27589999999999</v>
      </c>
      <c r="BF64" s="195">
        <v>0.83766094137920977</v>
      </c>
      <c r="BG64" s="196">
        <v>5.48</v>
      </c>
      <c r="BH64" s="196">
        <v>0.81</v>
      </c>
      <c r="BI64" s="196">
        <v>1.77</v>
      </c>
      <c r="BJ64" s="196">
        <v>0.95</v>
      </c>
      <c r="BK64" s="196">
        <v>1257</v>
      </c>
      <c r="BL64" s="196">
        <v>60</v>
      </c>
      <c r="BM64" s="196">
        <v>36.9</v>
      </c>
      <c r="BN64" s="196">
        <v>1.7</v>
      </c>
      <c r="BO64" s="196">
        <v>460</v>
      </c>
      <c r="BP64" s="196">
        <v>36</v>
      </c>
      <c r="BQ64" s="196">
        <v>671</v>
      </c>
      <c r="BR64" s="196">
        <v>42</v>
      </c>
      <c r="BS64" s="196">
        <v>55.8</v>
      </c>
      <c r="BT64" s="196">
        <v>3.5</v>
      </c>
      <c r="BU64" s="196">
        <v>148</v>
      </c>
      <c r="BV64" s="196">
        <v>12</v>
      </c>
      <c r="BW64" s="196">
        <v>7.9</v>
      </c>
      <c r="BX64" s="196">
        <v>0.55000000000000004</v>
      </c>
      <c r="BY64" s="196">
        <v>318</v>
      </c>
      <c r="BZ64" s="196">
        <v>16</v>
      </c>
      <c r="CA64" s="196">
        <v>26.8</v>
      </c>
      <c r="CB64" s="196">
        <v>1.7</v>
      </c>
      <c r="CC64" s="196">
        <v>121.2</v>
      </c>
      <c r="CD64" s="196">
        <v>7.5</v>
      </c>
      <c r="CE64" s="196">
        <v>12.8</v>
      </c>
      <c r="CF64" s="196">
        <v>1.2</v>
      </c>
      <c r="CG64" s="196">
        <v>0.107</v>
      </c>
      <c r="CH64" s="196">
        <v>2.5000000000000001E-2</v>
      </c>
      <c r="CI64" s="196">
        <v>110</v>
      </c>
      <c r="CJ64" s="196">
        <v>9.3000000000000007</v>
      </c>
      <c r="CK64" s="196">
        <v>11.31</v>
      </c>
      <c r="CL64" s="196">
        <v>0.7</v>
      </c>
      <c r="CM64" s="196">
        <v>28.3</v>
      </c>
      <c r="CN64" s="196">
        <v>2</v>
      </c>
      <c r="CO64" s="196">
        <v>4.3</v>
      </c>
      <c r="CP64" s="196">
        <v>0.36</v>
      </c>
      <c r="CQ64" s="196">
        <v>19.399999999999999</v>
      </c>
      <c r="CR64" s="196">
        <v>1.7</v>
      </c>
      <c r="CS64" s="196">
        <v>4.79</v>
      </c>
      <c r="CT64" s="196">
        <v>0.57999999999999996</v>
      </c>
      <c r="CU64" s="196">
        <v>1.7</v>
      </c>
      <c r="CV64" s="196">
        <v>0.19</v>
      </c>
      <c r="CW64" s="196">
        <v>5.97</v>
      </c>
      <c r="CX64" s="196">
        <v>0.78</v>
      </c>
      <c r="CY64" s="196">
        <v>0.86399999999999999</v>
      </c>
      <c r="CZ64" s="196">
        <v>9.2999999999999999E-2</v>
      </c>
      <c r="DA64" s="196">
        <v>5.53</v>
      </c>
      <c r="DB64" s="196">
        <v>0.68</v>
      </c>
      <c r="DC64" s="196">
        <v>1.0900000000000001</v>
      </c>
      <c r="DD64" s="196">
        <v>0.13</v>
      </c>
      <c r="DE64" s="196">
        <v>3.06</v>
      </c>
      <c r="DF64" s="196">
        <v>0.44</v>
      </c>
      <c r="DG64" s="196">
        <v>0.435</v>
      </c>
      <c r="DH64" s="196">
        <v>7.3999999999999996E-2</v>
      </c>
      <c r="DI64" s="196">
        <v>2.56</v>
      </c>
      <c r="DJ64" s="196">
        <v>0.39</v>
      </c>
      <c r="DK64" s="196">
        <v>0.34899999999999998</v>
      </c>
      <c r="DL64" s="196">
        <v>6.7000000000000004E-2</v>
      </c>
      <c r="DM64" s="196">
        <v>3.19</v>
      </c>
      <c r="DN64" s="196">
        <v>0.56999999999999995</v>
      </c>
      <c r="DO64" s="196">
        <v>0.65</v>
      </c>
      <c r="DP64" s="196">
        <v>0.12</v>
      </c>
      <c r="DQ64" s="196">
        <v>1.1000000000000001</v>
      </c>
      <c r="DR64" s="196">
        <v>0.23</v>
      </c>
      <c r="DS64" s="196">
        <v>0.88</v>
      </c>
      <c r="DT64" s="196">
        <v>0.13</v>
      </c>
      <c r="DU64" s="196">
        <v>0.29499999999999998</v>
      </c>
      <c r="DV64" s="196">
        <v>6.4000000000000001E-2</v>
      </c>
      <c r="DW64" s="196">
        <v>54</v>
      </c>
      <c r="DX64" s="197">
        <v>10.199999999999999</v>
      </c>
      <c r="DY64" s="164">
        <v>49.609000000000002</v>
      </c>
      <c r="DZ64" s="164">
        <v>2.7120000000000002</v>
      </c>
      <c r="EA64" s="164">
        <v>12.778</v>
      </c>
      <c r="EB64" s="164">
        <v>1.6870000000000001</v>
      </c>
      <c r="EC64" s="164">
        <v>9.8040000000000003</v>
      </c>
      <c r="ED64" s="164">
        <v>0.42099999999999999</v>
      </c>
      <c r="EE64" s="164">
        <v>9.0220000000000002</v>
      </c>
      <c r="EF64" s="164">
        <v>10.153</v>
      </c>
      <c r="EG64" s="164">
        <v>2.4060000000000001</v>
      </c>
      <c r="EH64" s="164">
        <v>0.48299999999999998</v>
      </c>
      <c r="EI64" s="164">
        <v>0.36399999999999999</v>
      </c>
      <c r="EJ64" s="164">
        <v>0</v>
      </c>
      <c r="EK64" s="164">
        <v>11.321999999999999</v>
      </c>
      <c r="EL64" s="164">
        <v>11.33</v>
      </c>
      <c r="EM64">
        <f t="shared" si="0"/>
        <v>1318.8161427278119</v>
      </c>
      <c r="EN64">
        <f t="shared" si="1"/>
        <v>1468.6148582715055</v>
      </c>
    </row>
    <row r="65" spans="1:144" x14ac:dyDescent="0.35">
      <c r="A65" s="192" t="s">
        <v>960</v>
      </c>
      <c r="B65" s="192">
        <v>50</v>
      </c>
      <c r="C65" s="192">
        <v>908</v>
      </c>
      <c r="D65" t="s">
        <v>974</v>
      </c>
      <c r="F65" s="193">
        <v>6.8505000000000003</v>
      </c>
      <c r="G65" s="194">
        <v>125</v>
      </c>
      <c r="H65" s="194">
        <v>10</v>
      </c>
      <c r="I65" s="194">
        <v>121</v>
      </c>
      <c r="J65" s="194">
        <v>12</v>
      </c>
      <c r="K65" s="146">
        <v>0.73</v>
      </c>
      <c r="L65" s="146">
        <v>0.24</v>
      </c>
      <c r="M65" s="146">
        <v>0.23</v>
      </c>
      <c r="N65" s="146">
        <v>0.27</v>
      </c>
      <c r="O65" s="146">
        <v>0.11700000000000001</v>
      </c>
      <c r="P65" s="146">
        <v>3.6999999999999998E-2</v>
      </c>
      <c r="Q65" s="146">
        <v>1.66</v>
      </c>
      <c r="R65" s="146">
        <v>0.25</v>
      </c>
      <c r="S65" s="146">
        <v>4.1000000000000002E-2</v>
      </c>
      <c r="T65" s="146">
        <v>3.4000000000000002E-2</v>
      </c>
      <c r="U65" s="146">
        <v>0.17699999999999999</v>
      </c>
      <c r="V65" s="146">
        <v>4.8000000000000001E-2</v>
      </c>
      <c r="W65" s="146">
        <v>2.0400000000000001E-2</v>
      </c>
      <c r="X65" s="146">
        <v>8.6999999999999994E-3</v>
      </c>
      <c r="Y65" s="146">
        <v>8.3000000000000001E-3</v>
      </c>
      <c r="Z65" s="146">
        <v>8.3000000000000001E-3</v>
      </c>
      <c r="AA65" s="146"/>
      <c r="AB65" s="146"/>
      <c r="AC65" s="146"/>
      <c r="AD65" s="146"/>
      <c r="AE65" s="146"/>
      <c r="AG65" s="195">
        <v>2.3555999999999999</v>
      </c>
      <c r="AH65" s="195">
        <v>12.6357</v>
      </c>
      <c r="AI65" s="195">
        <v>0.2833</v>
      </c>
      <c r="AJ65" s="195">
        <v>11.1524</v>
      </c>
      <c r="AK65" s="195">
        <v>0.53710000000000002</v>
      </c>
      <c r="AL65" s="195">
        <v>2.8391000000000002</v>
      </c>
      <c r="AM65" s="195">
        <v>49.372199999999999</v>
      </c>
      <c r="AN65" s="195">
        <v>8.3855000000000004</v>
      </c>
      <c r="AO65" s="195">
        <v>10.238899999999999</v>
      </c>
      <c r="AP65" s="195">
        <v>0.34129999999999999</v>
      </c>
      <c r="AQ65" s="195">
        <v>0.20684848484848486</v>
      </c>
      <c r="AR65" s="195">
        <v>0.25309999999999999</v>
      </c>
      <c r="AS65" s="195">
        <v>1.89E-2</v>
      </c>
      <c r="AT65" s="195">
        <v>1.6434782608695655E-2</v>
      </c>
      <c r="AU65" s="195">
        <v>98.412999999999997</v>
      </c>
      <c r="AV65" s="195">
        <v>40.672699999999999</v>
      </c>
      <c r="AW65" s="195">
        <v>47.231099999999998</v>
      </c>
      <c r="AX65" s="195">
        <v>12.3344</v>
      </c>
      <c r="AY65" s="195">
        <v>4.3299999999999998E-2</v>
      </c>
      <c r="AZ65" s="195">
        <v>1.5299999999999999E-2</v>
      </c>
      <c r="BA65" s="195">
        <v>0.246</v>
      </c>
      <c r="BB65" s="195">
        <v>0.39279999999999998</v>
      </c>
      <c r="BC65" s="195">
        <v>6.7100000000000007E-2</v>
      </c>
      <c r="BD65" s="195">
        <v>0.1426</v>
      </c>
      <c r="BE65" s="195">
        <v>101.1451</v>
      </c>
      <c r="BF65" s="195">
        <v>0.87221612969187379</v>
      </c>
      <c r="BG65" s="196">
        <v>4.8</v>
      </c>
      <c r="BH65" s="196">
        <v>1.1000000000000001</v>
      </c>
      <c r="BK65" s="196">
        <v>1470</v>
      </c>
      <c r="BL65" s="196">
        <v>140</v>
      </c>
      <c r="BM65" s="196">
        <v>26.5</v>
      </c>
      <c r="BN65" s="196">
        <v>2</v>
      </c>
      <c r="BO65" s="196">
        <v>299</v>
      </c>
      <c r="BP65" s="196">
        <v>27</v>
      </c>
      <c r="BQ65" s="196">
        <v>432</v>
      </c>
      <c r="BR65" s="196">
        <v>44</v>
      </c>
      <c r="BS65" s="196">
        <v>45.2</v>
      </c>
      <c r="BT65" s="196">
        <v>6.3</v>
      </c>
      <c r="BU65" s="196">
        <v>160</v>
      </c>
      <c r="BV65" s="196">
        <v>23</v>
      </c>
      <c r="BW65" s="196">
        <v>9.8000000000000007</v>
      </c>
      <c r="BX65" s="196">
        <v>1</v>
      </c>
      <c r="BY65" s="196">
        <v>370</v>
      </c>
      <c r="BZ65" s="196">
        <v>25</v>
      </c>
      <c r="CA65" s="196">
        <v>21.4</v>
      </c>
      <c r="CB65" s="196">
        <v>2.4</v>
      </c>
      <c r="CC65" s="196">
        <v>149</v>
      </c>
      <c r="CD65" s="196">
        <v>19</v>
      </c>
      <c r="CE65" s="196">
        <v>18.600000000000001</v>
      </c>
      <c r="CF65" s="196">
        <v>2.2000000000000002</v>
      </c>
      <c r="CG65" s="196">
        <v>0.11600000000000001</v>
      </c>
      <c r="CH65" s="196">
        <v>2.9000000000000001E-2</v>
      </c>
      <c r="CI65" s="196">
        <v>131</v>
      </c>
      <c r="CJ65" s="196">
        <v>15</v>
      </c>
      <c r="CK65" s="196">
        <v>15.3</v>
      </c>
      <c r="CL65" s="196">
        <v>1.9</v>
      </c>
      <c r="CM65" s="196">
        <v>38.6</v>
      </c>
      <c r="CN65" s="196">
        <v>4.9000000000000004</v>
      </c>
      <c r="CO65" s="196">
        <v>5.13</v>
      </c>
      <c r="CP65" s="196">
        <v>0.52</v>
      </c>
      <c r="CQ65" s="196">
        <v>21.7</v>
      </c>
      <c r="CR65" s="196">
        <v>2.1</v>
      </c>
      <c r="CS65" s="196">
        <v>5.3</v>
      </c>
      <c r="CT65" s="196">
        <v>0.91</v>
      </c>
      <c r="CU65" s="196">
        <v>1.8</v>
      </c>
      <c r="CV65" s="196">
        <v>0.16</v>
      </c>
      <c r="CW65" s="196">
        <v>4.88</v>
      </c>
      <c r="CX65" s="196">
        <v>0.79</v>
      </c>
      <c r="CY65" s="196">
        <v>0.79700000000000004</v>
      </c>
      <c r="CZ65" s="196">
        <v>8.8999999999999996E-2</v>
      </c>
      <c r="DA65" s="196">
        <v>4.3</v>
      </c>
      <c r="DB65" s="196">
        <v>0.79</v>
      </c>
      <c r="DC65" s="196">
        <v>0.8</v>
      </c>
      <c r="DD65" s="196">
        <v>0.17</v>
      </c>
      <c r="DE65" s="196">
        <v>2.25</v>
      </c>
      <c r="DF65" s="196">
        <v>0.34</v>
      </c>
      <c r="DG65" s="196">
        <v>0.30599999999999999</v>
      </c>
      <c r="DH65" s="196">
        <v>8.7999999999999995E-2</v>
      </c>
      <c r="DI65" s="196">
        <v>1.52</v>
      </c>
      <c r="DJ65" s="196">
        <v>0.34</v>
      </c>
      <c r="DK65" s="196">
        <v>0.252</v>
      </c>
      <c r="DL65" s="196">
        <v>7.0999999999999994E-2</v>
      </c>
      <c r="DM65" s="196">
        <v>3.49</v>
      </c>
      <c r="DN65" s="196">
        <v>0.68</v>
      </c>
      <c r="DO65" s="196">
        <v>1.02</v>
      </c>
      <c r="DP65" s="196">
        <v>0.19</v>
      </c>
      <c r="DQ65" s="196">
        <v>0.89</v>
      </c>
      <c r="DR65" s="196">
        <v>0.28000000000000003</v>
      </c>
      <c r="DS65" s="196">
        <v>0.96</v>
      </c>
      <c r="DT65" s="196">
        <v>0.15</v>
      </c>
      <c r="DU65" s="196">
        <v>0.45</v>
      </c>
      <c r="DV65" s="196">
        <v>0.13</v>
      </c>
      <c r="DW65" s="196">
        <v>57</v>
      </c>
      <c r="DX65" s="197">
        <v>-10.56</v>
      </c>
      <c r="DY65" s="164">
        <v>48.85</v>
      </c>
      <c r="DZ65" s="164">
        <v>2.589</v>
      </c>
      <c r="EA65" s="164">
        <v>11.522</v>
      </c>
      <c r="EB65" s="164">
        <v>1.7370000000000001</v>
      </c>
      <c r="EC65" s="164">
        <v>9.7720000000000002</v>
      </c>
      <c r="ED65" s="164">
        <v>0.34599999999999997</v>
      </c>
      <c r="EE65" s="164">
        <v>11.597</v>
      </c>
      <c r="EF65" s="164">
        <v>10.236000000000001</v>
      </c>
      <c r="EG65" s="164">
        <v>2.1480000000000001</v>
      </c>
      <c r="EH65" s="164">
        <v>0.49</v>
      </c>
      <c r="EI65" s="164">
        <v>0.25800000000000001</v>
      </c>
      <c r="EJ65" s="164">
        <v>0</v>
      </c>
      <c r="EK65" s="164">
        <v>11.335000000000001</v>
      </c>
      <c r="EL65" s="164">
        <v>11.33</v>
      </c>
      <c r="EM65">
        <f t="shared" si="0"/>
        <v>1266.7641962975681</v>
      </c>
      <c r="EN65">
        <f t="shared" si="1"/>
        <v>1145.7707998349929</v>
      </c>
    </row>
    <row r="66" spans="1:144" x14ac:dyDescent="0.35">
      <c r="A66" s="192" t="s">
        <v>975</v>
      </c>
      <c r="B66" s="192">
        <v>50</v>
      </c>
      <c r="C66" s="192">
        <v>908</v>
      </c>
      <c r="D66" t="s">
        <v>976</v>
      </c>
      <c r="F66" s="193">
        <v>18.646999999999998</v>
      </c>
      <c r="G66" s="194">
        <v>148.5</v>
      </c>
      <c r="H66" s="194">
        <v>6.3</v>
      </c>
      <c r="I66" s="194">
        <v>129</v>
      </c>
      <c r="J66" s="194">
        <v>6.6</v>
      </c>
      <c r="K66" s="146">
        <v>0.85</v>
      </c>
      <c r="L66" s="146">
        <v>0.21</v>
      </c>
      <c r="M66" s="146">
        <v>0.13</v>
      </c>
      <c r="N66" s="146">
        <v>0.15</v>
      </c>
      <c r="O66" s="146">
        <v>0.1</v>
      </c>
      <c r="P66" s="146">
        <v>3.5000000000000003E-2</v>
      </c>
      <c r="Q66" s="146">
        <v>1.88</v>
      </c>
      <c r="R66" s="146">
        <v>0.2</v>
      </c>
      <c r="S66" s="146"/>
      <c r="T66" s="146"/>
      <c r="U66" s="146">
        <v>0.161</v>
      </c>
      <c r="V66" s="146">
        <v>3.2000000000000001E-2</v>
      </c>
      <c r="W66" s="146">
        <v>1.7600000000000001E-2</v>
      </c>
      <c r="X66" s="146">
        <v>9.4999999999999998E-3</v>
      </c>
      <c r="Y66" s="146">
        <v>2.1100000000000001E-2</v>
      </c>
      <c r="Z66" s="146">
        <v>7.3000000000000001E-3</v>
      </c>
      <c r="AA66" s="146">
        <v>12.519</v>
      </c>
      <c r="AB66" s="146">
        <v>0.40400000000000003</v>
      </c>
      <c r="AC66" s="146">
        <v>1.4E-2</v>
      </c>
      <c r="AD66" s="146">
        <v>0.28699999999999998</v>
      </c>
      <c r="AE66" s="146">
        <v>2.1999999999999999E-2</v>
      </c>
      <c r="AG66" s="195">
        <v>2.2130999999999998</v>
      </c>
      <c r="AH66" s="195">
        <v>12.1091</v>
      </c>
      <c r="AI66" s="195">
        <v>0.29399999999999998</v>
      </c>
      <c r="AJ66" s="195">
        <v>10.769399999999999</v>
      </c>
      <c r="AK66" s="195">
        <v>0.46629999999999999</v>
      </c>
      <c r="AL66" s="195">
        <v>2.5243000000000002</v>
      </c>
      <c r="AM66" s="195">
        <v>49.338999999999999</v>
      </c>
      <c r="AN66" s="195">
        <v>9.4948999999999995</v>
      </c>
      <c r="AO66" s="195">
        <v>11.275499999999999</v>
      </c>
      <c r="AP66" s="195">
        <v>0.35709999999999997</v>
      </c>
      <c r="AQ66" s="195">
        <v>0.21642424242424241</v>
      </c>
      <c r="AR66" s="195">
        <v>0.26790000000000003</v>
      </c>
      <c r="AS66" s="195">
        <v>1.6199999999999999E-2</v>
      </c>
      <c r="AT66" s="195">
        <v>1.4086956521739131E-2</v>
      </c>
      <c r="AU66" s="195">
        <v>99.126599999999996</v>
      </c>
      <c r="AV66" s="195">
        <v>40.6327</v>
      </c>
      <c r="AW66" s="195">
        <v>46.466099999999997</v>
      </c>
      <c r="AX66" s="195">
        <v>13.061299999999999</v>
      </c>
      <c r="AY66" s="195">
        <v>4.3799999999999999E-2</v>
      </c>
      <c r="AZ66" s="195">
        <v>9.1999999999999998E-3</v>
      </c>
      <c r="BA66" s="195">
        <v>0.2681</v>
      </c>
      <c r="BB66" s="195">
        <v>0.36070000000000002</v>
      </c>
      <c r="BC66" s="195">
        <v>8.09E-2</v>
      </c>
      <c r="BD66" s="195">
        <v>0.18490000000000001</v>
      </c>
      <c r="BE66" s="195">
        <v>101.10769999999999</v>
      </c>
      <c r="BF66" s="195">
        <v>0.8637869339909956</v>
      </c>
      <c r="BG66" s="196">
        <v>4.45</v>
      </c>
      <c r="BH66" s="196">
        <v>0.4</v>
      </c>
      <c r="BI66" s="196">
        <v>0.21</v>
      </c>
      <c r="BJ66" s="196">
        <v>0.28999999999999998</v>
      </c>
      <c r="BK66" s="196">
        <v>1180</v>
      </c>
      <c r="BL66" s="196">
        <v>39</v>
      </c>
      <c r="BM66" s="196">
        <v>31.46</v>
      </c>
      <c r="BN66" s="196">
        <v>0.99</v>
      </c>
      <c r="BO66" s="196">
        <v>310</v>
      </c>
      <c r="BP66" s="196">
        <v>10</v>
      </c>
      <c r="BQ66" s="196">
        <v>561</v>
      </c>
      <c r="BR66" s="196">
        <v>24</v>
      </c>
      <c r="BS66" s="196">
        <v>57.7</v>
      </c>
      <c r="BT66" s="196">
        <v>2.6</v>
      </c>
      <c r="BU66" s="196">
        <v>207.1</v>
      </c>
      <c r="BV66" s="196">
        <v>9</v>
      </c>
      <c r="BW66" s="196">
        <v>9.31</v>
      </c>
      <c r="BX66" s="196">
        <v>0.49</v>
      </c>
      <c r="BY66" s="196">
        <v>359</v>
      </c>
      <c r="BZ66" s="196">
        <v>13</v>
      </c>
      <c r="CA66" s="196">
        <v>21.8</v>
      </c>
      <c r="CB66" s="196">
        <v>1</v>
      </c>
      <c r="CC66" s="196">
        <v>138.6</v>
      </c>
      <c r="CD66" s="196">
        <v>5.9</v>
      </c>
      <c r="CE66" s="196">
        <v>14.66</v>
      </c>
      <c r="CF66" s="196">
        <v>0.95</v>
      </c>
      <c r="CG66" s="196">
        <v>8.8999999999999996E-2</v>
      </c>
      <c r="CH66" s="196">
        <v>2.3E-2</v>
      </c>
      <c r="CI66" s="196">
        <v>115.9</v>
      </c>
      <c r="CJ66" s="196">
        <v>7</v>
      </c>
      <c r="CK66" s="196">
        <v>12.59</v>
      </c>
      <c r="CL66" s="196">
        <v>0.65</v>
      </c>
      <c r="CM66" s="196">
        <v>31.5</v>
      </c>
      <c r="CN66" s="196">
        <v>1.2</v>
      </c>
      <c r="CO66" s="196">
        <v>4.37</v>
      </c>
      <c r="CP66" s="196">
        <v>0.24</v>
      </c>
      <c r="CQ66" s="196">
        <v>20.7</v>
      </c>
      <c r="CR66" s="196">
        <v>1.4</v>
      </c>
      <c r="CS66" s="196">
        <v>5.2</v>
      </c>
      <c r="CT66" s="196">
        <v>0.62</v>
      </c>
      <c r="CU66" s="196">
        <v>1.85</v>
      </c>
      <c r="CV66" s="196">
        <v>0.18</v>
      </c>
      <c r="CW66" s="196">
        <v>5.13</v>
      </c>
      <c r="CX66" s="196">
        <v>0.6</v>
      </c>
      <c r="CY66" s="196">
        <v>0.84299999999999997</v>
      </c>
      <c r="CZ66" s="196">
        <v>8.1000000000000003E-2</v>
      </c>
      <c r="DA66" s="196">
        <v>4.8</v>
      </c>
      <c r="DB66" s="196">
        <v>0.49</v>
      </c>
      <c r="DC66" s="196">
        <v>1.02</v>
      </c>
      <c r="DD66" s="196">
        <v>0.1</v>
      </c>
      <c r="DE66" s="196">
        <v>2.4</v>
      </c>
      <c r="DF66" s="196">
        <v>0.25</v>
      </c>
      <c r="DG66" s="196">
        <v>0.26300000000000001</v>
      </c>
      <c r="DH66" s="196">
        <v>5.1999999999999998E-2</v>
      </c>
      <c r="DI66" s="196">
        <v>1.61</v>
      </c>
      <c r="DJ66" s="196">
        <v>0.22</v>
      </c>
      <c r="DK66" s="196">
        <v>0.24</v>
      </c>
      <c r="DL66" s="196">
        <v>4.2000000000000003E-2</v>
      </c>
      <c r="DM66" s="196">
        <v>3.83</v>
      </c>
      <c r="DN66" s="196">
        <v>0.55000000000000004</v>
      </c>
      <c r="DO66" s="196">
        <v>0.71599999999999997</v>
      </c>
      <c r="DP66" s="196">
        <v>8.7999999999999995E-2</v>
      </c>
      <c r="DQ66" s="196">
        <v>1.04</v>
      </c>
      <c r="DR66" s="196">
        <v>0.2</v>
      </c>
      <c r="DS66" s="196">
        <v>1.01</v>
      </c>
      <c r="DT66" s="196">
        <v>0.11</v>
      </c>
      <c r="DU66" s="196">
        <v>0.32800000000000001</v>
      </c>
      <c r="DV66" s="196">
        <v>6.2E-2</v>
      </c>
      <c r="DW66" s="196">
        <v>60</v>
      </c>
      <c r="DX66" s="197">
        <v>-3.83</v>
      </c>
      <c r="DY66" s="164">
        <v>49.24</v>
      </c>
      <c r="DZ66" s="164">
        <v>2.444</v>
      </c>
      <c r="EA66" s="164">
        <v>11.722</v>
      </c>
      <c r="EB66" s="164">
        <v>1.73</v>
      </c>
      <c r="EC66" s="164">
        <v>9.7780000000000005</v>
      </c>
      <c r="ED66" s="164">
        <v>0.36</v>
      </c>
      <c r="EE66" s="164">
        <v>10.913</v>
      </c>
      <c r="EF66" s="164">
        <v>10.451000000000001</v>
      </c>
      <c r="EG66" s="164">
        <v>2.1419999999999999</v>
      </c>
      <c r="EH66" s="164">
        <v>0.45100000000000001</v>
      </c>
      <c r="EI66" s="164">
        <v>0.28499999999999998</v>
      </c>
      <c r="EJ66" s="164">
        <v>0</v>
      </c>
      <c r="EK66" s="164">
        <v>11.336</v>
      </c>
      <c r="EL66" s="164">
        <v>11.33</v>
      </c>
      <c r="EM66">
        <f t="shared" si="0"/>
        <v>1340.8381200636845</v>
      </c>
      <c r="EN66">
        <f t="shared" si="1"/>
        <v>1291.378330023774</v>
      </c>
    </row>
    <row r="67" spans="1:144" x14ac:dyDescent="0.35">
      <c r="A67" s="192" t="s">
        <v>975</v>
      </c>
      <c r="B67" s="192">
        <v>50</v>
      </c>
      <c r="C67" s="192">
        <v>908</v>
      </c>
      <c r="D67" t="s">
        <v>977</v>
      </c>
      <c r="F67" s="193">
        <v>21.372</v>
      </c>
      <c r="G67" s="194">
        <v>139.30000000000001</v>
      </c>
      <c r="H67" s="194">
        <v>6.2</v>
      </c>
      <c r="I67" s="194">
        <v>109.2</v>
      </c>
      <c r="J67" s="194">
        <v>5.6</v>
      </c>
      <c r="K67" s="146">
        <v>0.8</v>
      </c>
      <c r="L67" s="146">
        <v>0.16</v>
      </c>
      <c r="M67" s="146">
        <v>0.12</v>
      </c>
      <c r="N67" s="146">
        <v>0.15</v>
      </c>
      <c r="O67" s="146">
        <v>9.2999999999999999E-2</v>
      </c>
      <c r="P67" s="146">
        <v>2.1999999999999999E-2</v>
      </c>
      <c r="Q67" s="146">
        <v>1.61</v>
      </c>
      <c r="R67" s="146">
        <v>0.13</v>
      </c>
      <c r="S67" s="146"/>
      <c r="T67" s="146"/>
      <c r="U67" s="146">
        <v>0.157</v>
      </c>
      <c r="V67" s="146">
        <v>3.6999999999999998E-2</v>
      </c>
      <c r="W67" s="146">
        <v>1.3299999999999999E-2</v>
      </c>
      <c r="X67" s="146">
        <v>6.7000000000000002E-3</v>
      </c>
      <c r="Y67" s="146">
        <v>1.5299999999999999E-2</v>
      </c>
      <c r="Z67" s="146">
        <v>6.1000000000000004E-3</v>
      </c>
      <c r="AA67" s="146">
        <v>6.1115000000000004</v>
      </c>
      <c r="AB67" s="146">
        <v>0.46600000000000003</v>
      </c>
      <c r="AC67" s="146">
        <v>2.3E-2</v>
      </c>
      <c r="AD67" s="146">
        <v>0.26900000000000002</v>
      </c>
      <c r="AE67" s="146">
        <v>3.7999999999999999E-2</v>
      </c>
      <c r="AG67" s="195">
        <v>2.0535999999999999</v>
      </c>
      <c r="AH67" s="195">
        <v>12.652699999999999</v>
      </c>
      <c r="AI67" s="195">
        <v>0.27479999999999999</v>
      </c>
      <c r="AJ67" s="195">
        <v>11.763</v>
      </c>
      <c r="AK67" s="195">
        <v>0.4995</v>
      </c>
      <c r="AL67" s="195">
        <v>2.5484</v>
      </c>
      <c r="AM67" s="195">
        <v>48.889299999999999</v>
      </c>
      <c r="AN67" s="195">
        <v>10.0909</v>
      </c>
      <c r="AO67" s="195">
        <v>10.08</v>
      </c>
      <c r="AP67" s="195">
        <v>0.3478</v>
      </c>
      <c r="AQ67" s="195">
        <v>0.2107878787878788</v>
      </c>
      <c r="AR67" s="195">
        <v>0.27889999999999998</v>
      </c>
      <c r="AS67" s="195">
        <v>1.7999999999999999E-2</v>
      </c>
      <c r="AT67" s="195">
        <v>1.5652173913043479E-2</v>
      </c>
      <c r="AU67" s="195">
        <v>99.496799999999993</v>
      </c>
      <c r="AV67" s="195">
        <v>40.7012</v>
      </c>
      <c r="AW67" s="195">
        <v>47.3825</v>
      </c>
      <c r="AX67" s="195">
        <v>11.736700000000001</v>
      </c>
      <c r="AY67" s="195">
        <v>5.4600000000000003E-2</v>
      </c>
      <c r="AZ67" s="195">
        <v>1.3299999999999999E-2</v>
      </c>
      <c r="BA67" s="195">
        <v>0.2671</v>
      </c>
      <c r="BB67" s="195">
        <v>0.39190000000000003</v>
      </c>
      <c r="BC67" s="195">
        <v>8.1199999999999994E-2</v>
      </c>
      <c r="BD67" s="195">
        <v>0.16300000000000001</v>
      </c>
      <c r="BE67" s="195">
        <v>100.7915</v>
      </c>
      <c r="BF67" s="195">
        <v>0.87799391421476924</v>
      </c>
      <c r="BG67" s="196">
        <v>4.3899999999999997</v>
      </c>
      <c r="BH67" s="196">
        <v>0.47</v>
      </c>
      <c r="BI67" s="196">
        <v>0.73</v>
      </c>
      <c r="BJ67" s="196">
        <v>0.5</v>
      </c>
      <c r="BK67" s="196">
        <v>1229</v>
      </c>
      <c r="BL67" s="196">
        <v>33</v>
      </c>
      <c r="BM67" s="196">
        <v>31.5</v>
      </c>
      <c r="BN67" s="196">
        <v>1.1000000000000001</v>
      </c>
      <c r="BO67" s="196">
        <v>341</v>
      </c>
      <c r="BP67" s="196">
        <v>12</v>
      </c>
      <c r="BQ67" s="196">
        <v>604</v>
      </c>
      <c r="BR67" s="196">
        <v>24</v>
      </c>
      <c r="BS67" s="196">
        <v>51.3</v>
      </c>
      <c r="BT67" s="196">
        <v>2.2000000000000002</v>
      </c>
      <c r="BU67" s="196">
        <v>190.6</v>
      </c>
      <c r="BV67" s="196">
        <v>8.6</v>
      </c>
      <c r="BW67" s="196">
        <v>9.83</v>
      </c>
      <c r="BX67" s="196">
        <v>0.6</v>
      </c>
      <c r="BY67" s="196">
        <v>344.6</v>
      </c>
      <c r="BZ67" s="196">
        <v>9.8000000000000007</v>
      </c>
      <c r="CA67" s="196">
        <v>20.75</v>
      </c>
      <c r="CB67" s="196">
        <v>0.82</v>
      </c>
      <c r="CC67" s="196">
        <v>136.19999999999999</v>
      </c>
      <c r="CD67" s="196">
        <v>4.4000000000000004</v>
      </c>
      <c r="CE67" s="196">
        <v>15.88</v>
      </c>
      <c r="CF67" s="196">
        <v>0.74</v>
      </c>
      <c r="CG67" s="196">
        <v>9.9000000000000005E-2</v>
      </c>
      <c r="CH67" s="196">
        <v>1.7999999999999999E-2</v>
      </c>
      <c r="CI67" s="196">
        <v>126</v>
      </c>
      <c r="CJ67" s="196">
        <v>5.7</v>
      </c>
      <c r="CK67" s="196">
        <v>13.48</v>
      </c>
      <c r="CL67" s="196">
        <v>0.69</v>
      </c>
      <c r="CM67" s="196">
        <v>31.4</v>
      </c>
      <c r="CN67" s="196">
        <v>1.3</v>
      </c>
      <c r="CO67" s="196">
        <v>4.6500000000000004</v>
      </c>
      <c r="CP67" s="196">
        <v>0.36</v>
      </c>
      <c r="CQ67" s="196">
        <v>19.2</v>
      </c>
      <c r="CR67" s="196">
        <v>1.1000000000000001</v>
      </c>
      <c r="CS67" s="196">
        <v>5.33</v>
      </c>
      <c r="CT67" s="196">
        <v>0.51</v>
      </c>
      <c r="CU67" s="196">
        <v>1.74</v>
      </c>
      <c r="CV67" s="196">
        <v>0.16</v>
      </c>
      <c r="CW67" s="196">
        <v>5.2</v>
      </c>
      <c r="CX67" s="196">
        <v>0.5</v>
      </c>
      <c r="CY67" s="196">
        <v>0.77400000000000002</v>
      </c>
      <c r="CZ67" s="196">
        <v>8.4000000000000005E-2</v>
      </c>
      <c r="DA67" s="196">
        <v>4.58</v>
      </c>
      <c r="DB67" s="196">
        <v>0.42</v>
      </c>
      <c r="DC67" s="196">
        <v>0.81499999999999995</v>
      </c>
      <c r="DD67" s="196">
        <v>9.1999999999999998E-2</v>
      </c>
      <c r="DE67" s="196">
        <v>2.2599999999999998</v>
      </c>
      <c r="DF67" s="196">
        <v>0.32</v>
      </c>
      <c r="DG67" s="196">
        <v>0.29199999999999998</v>
      </c>
      <c r="DH67" s="196">
        <v>0.05</v>
      </c>
      <c r="DI67" s="196">
        <v>1.78</v>
      </c>
      <c r="DJ67" s="196">
        <v>0.3</v>
      </c>
      <c r="DK67" s="196">
        <v>0.223</v>
      </c>
      <c r="DL67" s="196">
        <v>4.5999999999999999E-2</v>
      </c>
      <c r="DM67" s="196">
        <v>3.81</v>
      </c>
      <c r="DN67" s="196">
        <v>0.56999999999999995</v>
      </c>
      <c r="DO67" s="196">
        <v>0.84</v>
      </c>
      <c r="DP67" s="196">
        <v>0.12</v>
      </c>
      <c r="DQ67" s="196">
        <v>0.98</v>
      </c>
      <c r="DR67" s="196">
        <v>0.16</v>
      </c>
      <c r="DS67" s="196">
        <v>1.06</v>
      </c>
      <c r="DT67" s="196">
        <v>0.13</v>
      </c>
      <c r="DU67" s="196">
        <v>0.374</v>
      </c>
      <c r="DV67" s="196">
        <v>8.4000000000000005E-2</v>
      </c>
      <c r="DW67" s="196">
        <v>63</v>
      </c>
      <c r="DX67" s="197">
        <v>-7.97</v>
      </c>
      <c r="DY67" s="164">
        <v>48.058999999999997</v>
      </c>
      <c r="DZ67" s="164">
        <v>2.35</v>
      </c>
      <c r="EA67" s="164">
        <v>11.67</v>
      </c>
      <c r="EB67" s="164">
        <v>1.742</v>
      </c>
      <c r="EC67" s="164">
        <v>9.7669999999999995</v>
      </c>
      <c r="ED67" s="164">
        <v>0.34699999999999998</v>
      </c>
      <c r="EE67" s="164">
        <v>12.095000000000001</v>
      </c>
      <c r="EF67" s="164">
        <v>10.9</v>
      </c>
      <c r="EG67" s="164">
        <v>1.8939999999999999</v>
      </c>
      <c r="EH67" s="164">
        <v>0.46100000000000002</v>
      </c>
      <c r="EI67" s="164">
        <v>0.253</v>
      </c>
      <c r="EJ67" s="164">
        <v>0</v>
      </c>
      <c r="EK67" s="164">
        <v>11.335000000000001</v>
      </c>
      <c r="EL67" s="164">
        <v>11.33</v>
      </c>
      <c r="EM67">
        <f t="shared" ref="EM67:EM122" si="2">AR67*10000*(32.065/64.066)</f>
        <v>1395.8930634033652</v>
      </c>
      <c r="EN67">
        <f t="shared" ref="EN67:EN122" si="3">EM67*(1/(1-DX67/100))</f>
        <v>1292.8527029761651</v>
      </c>
    </row>
    <row r="68" spans="1:144" x14ac:dyDescent="0.35">
      <c r="A68" s="192" t="s">
        <v>975</v>
      </c>
      <c r="B68" s="192">
        <v>50</v>
      </c>
      <c r="C68" s="192">
        <v>908</v>
      </c>
      <c r="D68" t="s">
        <v>978</v>
      </c>
      <c r="F68" s="193">
        <v>16.547999999999998</v>
      </c>
      <c r="G68" s="194">
        <v>137.6</v>
      </c>
      <c r="H68" s="194">
        <v>6.1</v>
      </c>
      <c r="I68" s="194">
        <v>123.9</v>
      </c>
      <c r="J68" s="194">
        <v>8.3000000000000007</v>
      </c>
      <c r="K68" s="146">
        <v>0.63</v>
      </c>
      <c r="L68" s="146">
        <v>0.21</v>
      </c>
      <c r="M68" s="146">
        <v>0.16</v>
      </c>
      <c r="N68" s="146">
        <v>0.16</v>
      </c>
      <c r="O68" s="146">
        <v>8.6999999999999994E-2</v>
      </c>
      <c r="P68" s="146">
        <v>4.2000000000000003E-2</v>
      </c>
      <c r="Q68" s="146">
        <v>1.43</v>
      </c>
      <c r="R68" s="146">
        <v>0.14000000000000001</v>
      </c>
      <c r="S68" s="146"/>
      <c r="T68" s="146"/>
      <c r="U68" s="146">
        <v>0.14699999999999999</v>
      </c>
      <c r="V68" s="146">
        <v>3.3000000000000002E-2</v>
      </c>
      <c r="W68" s="146">
        <v>1.8200000000000001E-2</v>
      </c>
      <c r="X68" s="146">
        <v>9.5999999999999992E-3</v>
      </c>
      <c r="Y68" s="146">
        <v>2.0400000000000001E-2</v>
      </c>
      <c r="Z68" s="146">
        <v>8.5000000000000006E-3</v>
      </c>
      <c r="AA68" s="146"/>
      <c r="AB68" s="146"/>
      <c r="AC68" s="146"/>
      <c r="AD68" s="146"/>
      <c r="AE68" s="146"/>
      <c r="AG68" s="195">
        <v>2.0729000000000002</v>
      </c>
      <c r="AH68" s="195">
        <v>11.817600000000001</v>
      </c>
      <c r="AI68" s="195">
        <v>0.21940000000000001</v>
      </c>
      <c r="AJ68" s="195">
        <v>11.281700000000001</v>
      </c>
      <c r="AK68" s="195">
        <v>0.45850000000000002</v>
      </c>
      <c r="AL68" s="195">
        <v>2.2925</v>
      </c>
      <c r="AM68" s="195">
        <v>49.0886</v>
      </c>
      <c r="AN68" s="195">
        <v>11.0159</v>
      </c>
      <c r="AO68" s="195">
        <v>11.1463</v>
      </c>
      <c r="AP68" s="195">
        <v>0.34439999999999998</v>
      </c>
      <c r="AQ68" s="195">
        <v>0.20872727272727273</v>
      </c>
      <c r="AR68" s="195">
        <v>0.26150000000000001</v>
      </c>
      <c r="AS68" s="195">
        <v>1.8700000000000001E-2</v>
      </c>
      <c r="AT68" s="195">
        <v>1.6260869565217394E-2</v>
      </c>
      <c r="AU68" s="195">
        <v>100.018</v>
      </c>
      <c r="AV68" s="195">
        <v>41.055700000000002</v>
      </c>
      <c r="AW68" s="195">
        <v>46.648899999999998</v>
      </c>
      <c r="AX68" s="195">
        <v>12.8231</v>
      </c>
      <c r="AY68" s="195">
        <v>5.2299999999999999E-2</v>
      </c>
      <c r="AZ68" s="195">
        <v>1.7299999999999999E-2</v>
      </c>
      <c r="BA68" s="195">
        <v>0.28899999999999998</v>
      </c>
      <c r="BB68" s="195">
        <v>0.3271</v>
      </c>
      <c r="BC68" s="195">
        <v>7.5700000000000003E-2</v>
      </c>
      <c r="BD68" s="195">
        <v>0.19439999999999999</v>
      </c>
      <c r="BE68" s="195">
        <v>101.4836</v>
      </c>
      <c r="BF68" s="195">
        <v>0.86639318654363695</v>
      </c>
      <c r="BG68" s="196">
        <v>4.78</v>
      </c>
      <c r="BH68" s="196">
        <v>0.61</v>
      </c>
      <c r="BI68" s="196">
        <v>0.61</v>
      </c>
      <c r="BJ68" s="196">
        <v>0.45</v>
      </c>
      <c r="BK68" s="196">
        <v>1236</v>
      </c>
      <c r="BL68" s="196">
        <v>45</v>
      </c>
      <c r="BM68" s="196">
        <v>35.9</v>
      </c>
      <c r="BN68" s="196">
        <v>1.4</v>
      </c>
      <c r="BO68" s="196">
        <v>354</v>
      </c>
      <c r="BP68" s="196">
        <v>16</v>
      </c>
      <c r="BQ68" s="196">
        <v>585</v>
      </c>
      <c r="BR68" s="196">
        <v>31</v>
      </c>
      <c r="BS68" s="196">
        <v>55.5</v>
      </c>
      <c r="BT68" s="196">
        <v>3.2</v>
      </c>
      <c r="BU68" s="196">
        <v>210</v>
      </c>
      <c r="BV68" s="196">
        <v>11</v>
      </c>
      <c r="BW68" s="196">
        <v>7.44</v>
      </c>
      <c r="BX68" s="196">
        <v>0.51</v>
      </c>
      <c r="BY68" s="196">
        <v>312</v>
      </c>
      <c r="BZ68" s="196">
        <v>11</v>
      </c>
      <c r="CA68" s="196">
        <v>19.600000000000001</v>
      </c>
      <c r="CB68" s="196">
        <v>1</v>
      </c>
      <c r="CC68" s="196">
        <v>132.80000000000001</v>
      </c>
      <c r="CD68" s="196">
        <v>5.6</v>
      </c>
      <c r="CE68" s="196">
        <v>13.28</v>
      </c>
      <c r="CF68" s="196">
        <v>0.81</v>
      </c>
      <c r="CG68" s="196">
        <v>9.0999999999999998E-2</v>
      </c>
      <c r="CH68" s="196">
        <v>2.5000000000000001E-2</v>
      </c>
      <c r="CI68" s="196">
        <v>100.6</v>
      </c>
      <c r="CJ68" s="196">
        <v>7.3</v>
      </c>
      <c r="CK68" s="196">
        <v>11.12</v>
      </c>
      <c r="CL68" s="196">
        <v>0.7</v>
      </c>
      <c r="CM68" s="196">
        <v>29.1</v>
      </c>
      <c r="CN68" s="196">
        <v>1.4</v>
      </c>
      <c r="CO68" s="196">
        <v>4.08</v>
      </c>
      <c r="CP68" s="196">
        <v>0.35</v>
      </c>
      <c r="CQ68" s="196">
        <v>18.100000000000001</v>
      </c>
      <c r="CR68" s="196">
        <v>1.4</v>
      </c>
      <c r="CS68" s="196">
        <v>5.31</v>
      </c>
      <c r="CT68" s="196">
        <v>0.53</v>
      </c>
      <c r="CU68" s="196">
        <v>1.6</v>
      </c>
      <c r="CV68" s="196">
        <v>0.17</v>
      </c>
      <c r="CW68" s="196">
        <v>4.1900000000000004</v>
      </c>
      <c r="CX68" s="196">
        <v>0.64</v>
      </c>
      <c r="CY68" s="196">
        <v>0.754</v>
      </c>
      <c r="CZ68" s="196">
        <v>9.1999999999999998E-2</v>
      </c>
      <c r="DA68" s="196">
        <v>4</v>
      </c>
      <c r="DB68" s="196">
        <v>0.41</v>
      </c>
      <c r="DC68" s="196">
        <v>0.78500000000000003</v>
      </c>
      <c r="DD68" s="196">
        <v>9.2999999999999999E-2</v>
      </c>
      <c r="DE68" s="196">
        <v>2.0499999999999998</v>
      </c>
      <c r="DF68" s="196">
        <v>0.22</v>
      </c>
      <c r="DG68" s="196">
        <v>0.29899999999999999</v>
      </c>
      <c r="DH68" s="196">
        <v>4.7E-2</v>
      </c>
      <c r="DI68" s="196">
        <v>1.66</v>
      </c>
      <c r="DJ68" s="196">
        <v>0.26</v>
      </c>
      <c r="DK68" s="196">
        <v>0.24099999999999999</v>
      </c>
      <c r="DL68" s="196">
        <v>6.5000000000000002E-2</v>
      </c>
      <c r="DM68" s="196">
        <v>4.3</v>
      </c>
      <c r="DN68" s="196">
        <v>0.75</v>
      </c>
      <c r="DO68" s="196">
        <v>0.88</v>
      </c>
      <c r="DP68" s="196">
        <v>0.12</v>
      </c>
      <c r="DQ68" s="196">
        <v>0.81</v>
      </c>
      <c r="DR68" s="196">
        <v>0.19</v>
      </c>
      <c r="DS68" s="196">
        <v>0.77</v>
      </c>
      <c r="DT68" s="196">
        <v>0.13</v>
      </c>
      <c r="DU68" s="196">
        <v>0.316</v>
      </c>
      <c r="DV68" s="196">
        <v>5.8999999999999997E-2</v>
      </c>
      <c r="DW68" s="196">
        <v>66</v>
      </c>
      <c r="DX68" s="197">
        <v>-0.5</v>
      </c>
      <c r="DY68" s="164">
        <v>48.790999999999997</v>
      </c>
      <c r="DZ68" s="164">
        <v>2.2690000000000001</v>
      </c>
      <c r="EA68" s="164">
        <v>11.698</v>
      </c>
      <c r="EB68" s="164">
        <v>1.7649999999999999</v>
      </c>
      <c r="EC68" s="164">
        <v>9.7439999999999998</v>
      </c>
      <c r="ED68" s="164">
        <v>0.34300000000000003</v>
      </c>
      <c r="EE68" s="164">
        <v>11.002000000000001</v>
      </c>
      <c r="EF68" s="164">
        <v>11.170999999999999</v>
      </c>
      <c r="EG68" s="164">
        <v>2.052</v>
      </c>
      <c r="EH68" s="164">
        <v>0.45400000000000001</v>
      </c>
      <c r="EI68" s="164">
        <v>0.217</v>
      </c>
      <c r="EJ68" s="164">
        <v>0</v>
      </c>
      <c r="EK68" s="164">
        <v>11.332000000000001</v>
      </c>
      <c r="EL68" s="164">
        <v>11.33</v>
      </c>
      <c r="EM68">
        <f t="shared" si="2"/>
        <v>1308.8061530296879</v>
      </c>
      <c r="EN68">
        <f t="shared" si="3"/>
        <v>1302.2946796315305</v>
      </c>
    </row>
    <row r="69" spans="1:144" x14ac:dyDescent="0.35">
      <c r="A69" s="192" t="s">
        <v>975</v>
      </c>
      <c r="B69" s="192">
        <v>50</v>
      </c>
      <c r="C69" s="192">
        <v>919</v>
      </c>
      <c r="D69" t="s">
        <v>979</v>
      </c>
      <c r="F69" s="193">
        <v>20.11</v>
      </c>
      <c r="G69" s="194">
        <v>123.3</v>
      </c>
      <c r="H69" s="194">
        <v>5.7</v>
      </c>
      <c r="I69" s="194">
        <v>130.1</v>
      </c>
      <c r="J69" s="194">
        <v>5.9</v>
      </c>
      <c r="K69" s="146">
        <v>0.86</v>
      </c>
      <c r="L69" s="146">
        <v>0.21</v>
      </c>
      <c r="M69" s="146"/>
      <c r="N69" s="146"/>
      <c r="O69" s="146">
        <v>0.09</v>
      </c>
      <c r="P69" s="146">
        <v>2.9000000000000001E-2</v>
      </c>
      <c r="Q69" s="146">
        <v>1.54</v>
      </c>
      <c r="R69" s="146">
        <v>0.18</v>
      </c>
      <c r="S69" s="146">
        <v>3.6999999999999998E-2</v>
      </c>
      <c r="T69" s="146">
        <v>2.1999999999999999E-2</v>
      </c>
      <c r="U69" s="146">
        <v>0.14099999999999999</v>
      </c>
      <c r="V69" s="146">
        <v>0.04</v>
      </c>
      <c r="W69" s="146"/>
      <c r="X69" s="146"/>
      <c r="Y69" s="146">
        <v>1.7600000000000001E-2</v>
      </c>
      <c r="Z69" s="146">
        <v>7.4000000000000003E-3</v>
      </c>
      <c r="AA69" s="146"/>
      <c r="AB69" s="146"/>
      <c r="AC69" s="146"/>
      <c r="AD69" s="146"/>
      <c r="AE69" s="146"/>
      <c r="AG69" s="195">
        <v>1.5082</v>
      </c>
      <c r="AH69" s="195">
        <v>12.676600000000001</v>
      </c>
      <c r="AI69" s="195">
        <v>0.3241</v>
      </c>
      <c r="AJ69" s="195">
        <v>11.5297</v>
      </c>
      <c r="AK69" s="195">
        <v>0.3422</v>
      </c>
      <c r="AL69" s="195">
        <v>2.6259000000000001</v>
      </c>
      <c r="AM69" s="195">
        <v>48.243400000000001</v>
      </c>
      <c r="AN69" s="195">
        <v>8.2413000000000007</v>
      </c>
      <c r="AO69" s="195">
        <v>11.9993</v>
      </c>
      <c r="AP69" s="195">
        <v>0.41699999999999998</v>
      </c>
      <c r="AQ69" s="195">
        <v>0.25272727272727274</v>
      </c>
      <c r="AR69" s="195">
        <v>0.2414</v>
      </c>
      <c r="AS69" s="195">
        <v>1.14E-2</v>
      </c>
      <c r="AT69" s="195">
        <v>9.91304347826087E-3</v>
      </c>
      <c r="AU69" s="195">
        <v>98.160499999999999</v>
      </c>
      <c r="AV69" s="195">
        <v>40.870199999999997</v>
      </c>
      <c r="AW69" s="195">
        <v>47.851100000000002</v>
      </c>
      <c r="AX69" s="195">
        <v>11.6485</v>
      </c>
      <c r="AY69" s="195">
        <v>6.83E-2</v>
      </c>
      <c r="AZ69" s="195">
        <v>1.44E-2</v>
      </c>
      <c r="BA69" s="195">
        <v>0.25850000000000001</v>
      </c>
      <c r="BB69" s="195">
        <v>0.42420000000000002</v>
      </c>
      <c r="BC69" s="195">
        <v>0.1004</v>
      </c>
      <c r="BD69" s="195">
        <v>0.16339999999999999</v>
      </c>
      <c r="BE69" s="195">
        <v>101.3989</v>
      </c>
      <c r="BF69" s="195">
        <v>0.87984393940884364</v>
      </c>
      <c r="BG69" s="196">
        <v>4.8899999999999997</v>
      </c>
      <c r="BH69" s="196">
        <v>0.59</v>
      </c>
      <c r="BI69" s="196">
        <v>1.08</v>
      </c>
      <c r="BJ69" s="196">
        <v>0.65</v>
      </c>
      <c r="BK69" s="196">
        <v>1570</v>
      </c>
      <c r="BL69" s="196">
        <v>47</v>
      </c>
      <c r="BM69" s="196">
        <v>34.9</v>
      </c>
      <c r="BN69" s="196">
        <v>1.2</v>
      </c>
      <c r="BO69" s="196">
        <v>356</v>
      </c>
      <c r="BP69" s="196">
        <v>12</v>
      </c>
      <c r="BQ69" s="196">
        <v>1153</v>
      </c>
      <c r="BR69" s="196">
        <v>38</v>
      </c>
      <c r="BS69" s="196">
        <v>53.9</v>
      </c>
      <c r="BT69" s="196">
        <v>2.1</v>
      </c>
      <c r="BU69" s="196">
        <v>169.1</v>
      </c>
      <c r="BV69" s="196">
        <v>8.1999999999999993</v>
      </c>
      <c r="BW69" s="196">
        <v>6.19</v>
      </c>
      <c r="BX69" s="196">
        <v>0.38</v>
      </c>
      <c r="BY69" s="196">
        <v>317</v>
      </c>
      <c r="BZ69" s="196">
        <v>13</v>
      </c>
      <c r="CA69" s="196">
        <v>23.1</v>
      </c>
      <c r="CB69" s="196">
        <v>1.1000000000000001</v>
      </c>
      <c r="CC69" s="196">
        <v>136.6</v>
      </c>
      <c r="CD69" s="196">
        <v>5.7</v>
      </c>
      <c r="CE69" s="196">
        <v>11.47</v>
      </c>
      <c r="CF69" s="196">
        <v>0.6</v>
      </c>
      <c r="CG69" s="196">
        <v>7.6999999999999999E-2</v>
      </c>
      <c r="CH69" s="196">
        <v>2.1999999999999999E-2</v>
      </c>
      <c r="CI69" s="196">
        <v>90.9</v>
      </c>
      <c r="CJ69" s="196">
        <v>5.6</v>
      </c>
      <c r="CK69" s="196">
        <v>10.73</v>
      </c>
      <c r="CL69" s="196">
        <v>0.54</v>
      </c>
      <c r="CM69" s="196">
        <v>27.4</v>
      </c>
      <c r="CN69" s="196">
        <v>1.1000000000000001</v>
      </c>
      <c r="CO69" s="196">
        <v>4.0599999999999996</v>
      </c>
      <c r="CP69" s="196">
        <v>0.22</v>
      </c>
      <c r="CQ69" s="196">
        <v>20.100000000000001</v>
      </c>
      <c r="CR69" s="196">
        <v>1.3</v>
      </c>
      <c r="CS69" s="196">
        <v>5.46</v>
      </c>
      <c r="CT69" s="196">
        <v>0.55000000000000004</v>
      </c>
      <c r="CU69" s="196">
        <v>1.9</v>
      </c>
      <c r="CV69" s="196">
        <v>0.19</v>
      </c>
      <c r="CW69" s="196">
        <v>5.48</v>
      </c>
      <c r="CX69" s="196">
        <v>0.5</v>
      </c>
      <c r="CY69" s="196">
        <v>0.92</v>
      </c>
      <c r="CZ69" s="196">
        <v>0.11</v>
      </c>
      <c r="DA69" s="196">
        <v>4.6100000000000003</v>
      </c>
      <c r="DB69" s="196">
        <v>0.54</v>
      </c>
      <c r="DC69" s="196">
        <v>1.0109999999999999</v>
      </c>
      <c r="DD69" s="196">
        <v>8.4000000000000005E-2</v>
      </c>
      <c r="DE69" s="196">
        <v>2.4900000000000002</v>
      </c>
      <c r="DF69" s="196">
        <v>0.23</v>
      </c>
      <c r="DG69" s="196">
        <v>0.254</v>
      </c>
      <c r="DH69" s="196">
        <v>4.9000000000000002E-2</v>
      </c>
      <c r="DI69" s="196">
        <v>2.12</v>
      </c>
      <c r="DJ69" s="196">
        <v>0.27</v>
      </c>
      <c r="DK69" s="196">
        <v>0.27700000000000002</v>
      </c>
      <c r="DL69" s="196">
        <v>4.3999999999999997E-2</v>
      </c>
      <c r="DM69" s="196">
        <v>3.43</v>
      </c>
      <c r="DN69" s="196">
        <v>0.5</v>
      </c>
      <c r="DO69" s="196">
        <v>0.69</v>
      </c>
      <c r="DP69" s="196">
        <v>0.13</v>
      </c>
      <c r="DQ69" s="196">
        <v>1.1100000000000001</v>
      </c>
      <c r="DR69" s="196">
        <v>0.18</v>
      </c>
      <c r="DS69" s="196">
        <v>0.78600000000000003</v>
      </c>
      <c r="DT69" s="196">
        <v>9.7000000000000003E-2</v>
      </c>
      <c r="DU69" s="196">
        <v>0.23200000000000001</v>
      </c>
      <c r="DV69" s="196">
        <v>6.2E-2</v>
      </c>
      <c r="DW69" s="196">
        <v>69</v>
      </c>
      <c r="DX69" s="197">
        <v>-11.03</v>
      </c>
      <c r="DY69" s="164">
        <v>48.262999999999998</v>
      </c>
      <c r="DZ69" s="164">
        <v>2.4089999999999998</v>
      </c>
      <c r="EA69" s="164">
        <v>11.627000000000001</v>
      </c>
      <c r="EB69" s="164">
        <v>1.655</v>
      </c>
      <c r="EC69" s="164">
        <v>9.8450000000000006</v>
      </c>
      <c r="ED69" s="164">
        <v>0.41</v>
      </c>
      <c r="EE69" s="164">
        <v>12.694000000000001</v>
      </c>
      <c r="EF69" s="164">
        <v>10.644</v>
      </c>
      <c r="EG69" s="164">
        <v>1.383</v>
      </c>
      <c r="EH69" s="164">
        <v>0.314</v>
      </c>
      <c r="EI69" s="164">
        <v>0.29699999999999999</v>
      </c>
      <c r="EJ69" s="164">
        <v>0</v>
      </c>
      <c r="EK69" s="164">
        <v>11.334</v>
      </c>
      <c r="EL69" s="164">
        <v>11.33</v>
      </c>
      <c r="EM69">
        <f t="shared" si="2"/>
        <v>1208.2057565635437</v>
      </c>
      <c r="EN69">
        <f t="shared" si="3"/>
        <v>1088.1795519801349</v>
      </c>
    </row>
    <row r="70" spans="1:144" x14ac:dyDescent="0.35">
      <c r="A70" s="192" t="s">
        <v>975</v>
      </c>
      <c r="B70" s="192">
        <v>50</v>
      </c>
      <c r="C70" s="192">
        <v>919</v>
      </c>
      <c r="D70" t="s">
        <v>980</v>
      </c>
      <c r="F70" s="193">
        <v>15.727</v>
      </c>
      <c r="G70" s="194">
        <v>105</v>
      </c>
      <c r="H70" s="194">
        <v>4.3</v>
      </c>
      <c r="I70" s="194">
        <v>123.6</v>
      </c>
      <c r="J70" s="194">
        <v>4.5999999999999996</v>
      </c>
      <c r="K70" s="146">
        <v>0.75</v>
      </c>
      <c r="L70" s="146">
        <v>0.2</v>
      </c>
      <c r="M70" s="146"/>
      <c r="N70" s="146"/>
      <c r="O70" s="146">
        <v>6.9000000000000006E-2</v>
      </c>
      <c r="P70" s="146">
        <v>3.5999999999999997E-2</v>
      </c>
      <c r="Q70" s="146">
        <v>1.67</v>
      </c>
      <c r="R70" s="146">
        <v>0.2</v>
      </c>
      <c r="S70" s="146"/>
      <c r="T70" s="146"/>
      <c r="U70" s="146">
        <v>0.20100000000000001</v>
      </c>
      <c r="V70" s="146">
        <v>5.2999999999999999E-2</v>
      </c>
      <c r="W70" s="146">
        <v>2.4E-2</v>
      </c>
      <c r="X70" s="146">
        <v>1.2E-2</v>
      </c>
      <c r="Y70" s="146">
        <v>2.4199999999999999E-2</v>
      </c>
      <c r="Z70" s="146">
        <v>8.9999999999999993E-3</v>
      </c>
      <c r="AA70" s="146"/>
      <c r="AB70" s="146"/>
      <c r="AC70" s="146"/>
      <c r="AD70" s="146"/>
      <c r="AE70" s="146"/>
      <c r="AG70" s="195">
        <v>1.9055</v>
      </c>
      <c r="AH70" s="195">
        <v>12.903600000000001</v>
      </c>
      <c r="AI70" s="195">
        <v>0.35460000000000003</v>
      </c>
      <c r="AJ70" s="195">
        <v>11.0609</v>
      </c>
      <c r="AK70" s="195">
        <v>0.50780000000000003</v>
      </c>
      <c r="AL70" s="195">
        <v>2.6402000000000001</v>
      </c>
      <c r="AM70" s="195">
        <v>49.888100000000001</v>
      </c>
      <c r="AN70" s="195">
        <v>8.6167999999999996</v>
      </c>
      <c r="AO70" s="195">
        <v>10.869400000000001</v>
      </c>
      <c r="AP70" s="195">
        <v>0.3296</v>
      </c>
      <c r="AQ70" s="195">
        <v>0.19975757575757577</v>
      </c>
      <c r="AR70" s="195">
        <v>0.2671</v>
      </c>
      <c r="AS70" s="195">
        <v>1.8499999999999999E-2</v>
      </c>
      <c r="AT70" s="195">
        <v>1.6086956521739131E-2</v>
      </c>
      <c r="AU70" s="195">
        <v>99.362099999999998</v>
      </c>
      <c r="AV70" s="195">
        <v>40.937399999999997</v>
      </c>
      <c r="AW70" s="195">
        <v>47.4375</v>
      </c>
      <c r="AX70" s="195">
        <v>11.013500000000001</v>
      </c>
      <c r="AY70" s="195">
        <v>4.02E-2</v>
      </c>
      <c r="AZ70" s="195">
        <v>1.24E-2</v>
      </c>
      <c r="BA70" s="195">
        <v>0.2326</v>
      </c>
      <c r="BB70" s="195">
        <v>0.4264</v>
      </c>
      <c r="BC70" s="195">
        <v>0.1535</v>
      </c>
      <c r="BD70" s="195">
        <v>0.17150000000000001</v>
      </c>
      <c r="BE70" s="195">
        <v>100.425</v>
      </c>
      <c r="BF70" s="195">
        <v>0.88476287606321868</v>
      </c>
      <c r="BG70" s="196">
        <v>3.86</v>
      </c>
      <c r="BH70" s="196">
        <v>0.42</v>
      </c>
      <c r="BI70" s="196">
        <v>0.65</v>
      </c>
      <c r="BJ70" s="196">
        <v>0.64</v>
      </c>
      <c r="BK70" s="196">
        <v>1620</v>
      </c>
      <c r="BL70" s="196">
        <v>46</v>
      </c>
      <c r="BM70" s="196">
        <v>33.299999999999997</v>
      </c>
      <c r="BN70" s="196">
        <v>1.2</v>
      </c>
      <c r="BO70" s="196">
        <v>323</v>
      </c>
      <c r="BP70" s="196">
        <v>13</v>
      </c>
      <c r="BQ70" s="196">
        <v>601</v>
      </c>
      <c r="BR70" s="196">
        <v>25</v>
      </c>
      <c r="BS70" s="196">
        <v>53.7</v>
      </c>
      <c r="BT70" s="196">
        <v>2.5</v>
      </c>
      <c r="BU70" s="196">
        <v>198.5</v>
      </c>
      <c r="BV70" s="196">
        <v>7.4</v>
      </c>
      <c r="BW70" s="196">
        <v>9.65</v>
      </c>
      <c r="BX70" s="196">
        <v>0.71</v>
      </c>
      <c r="BY70" s="196">
        <v>353</v>
      </c>
      <c r="BZ70" s="196">
        <v>12</v>
      </c>
      <c r="CA70" s="196">
        <v>23.2</v>
      </c>
      <c r="CB70" s="196">
        <v>1.2</v>
      </c>
      <c r="CC70" s="196">
        <v>142.4</v>
      </c>
      <c r="CD70" s="196">
        <v>3.3</v>
      </c>
      <c r="CE70" s="196">
        <v>14.66</v>
      </c>
      <c r="CF70" s="196">
        <v>0.66</v>
      </c>
      <c r="CG70" s="196">
        <v>9.7000000000000003E-2</v>
      </c>
      <c r="CH70" s="196">
        <v>2.3E-2</v>
      </c>
      <c r="CI70" s="196">
        <v>127.9</v>
      </c>
      <c r="CJ70" s="196">
        <v>6.8</v>
      </c>
      <c r="CK70" s="196">
        <v>12.92</v>
      </c>
      <c r="CL70" s="196">
        <v>0.56000000000000005</v>
      </c>
      <c r="CM70" s="196">
        <v>31.4</v>
      </c>
      <c r="CN70" s="196">
        <v>1.5</v>
      </c>
      <c r="CO70" s="196">
        <v>4.51</v>
      </c>
      <c r="CP70" s="196">
        <v>0.33</v>
      </c>
      <c r="CQ70" s="196">
        <v>19.399999999999999</v>
      </c>
      <c r="CR70" s="196">
        <v>1.3</v>
      </c>
      <c r="CS70" s="196">
        <v>4.78</v>
      </c>
      <c r="CT70" s="196">
        <v>0.9</v>
      </c>
      <c r="CU70" s="196">
        <v>1.77</v>
      </c>
      <c r="CV70" s="196">
        <v>0.18</v>
      </c>
      <c r="CW70" s="196">
        <v>4.8</v>
      </c>
      <c r="CX70" s="196">
        <v>0.83</v>
      </c>
      <c r="CY70" s="196">
        <v>0.79400000000000004</v>
      </c>
      <c r="CZ70" s="196">
        <v>9.5000000000000001E-2</v>
      </c>
      <c r="DA70" s="196">
        <v>4.83</v>
      </c>
      <c r="DB70" s="196">
        <v>0.46</v>
      </c>
      <c r="DC70" s="196">
        <v>0.79</v>
      </c>
      <c r="DD70" s="196">
        <v>0.11</v>
      </c>
      <c r="DE70" s="196">
        <v>2.2999999999999998</v>
      </c>
      <c r="DF70" s="196">
        <v>0.31</v>
      </c>
      <c r="DG70" s="196">
        <v>0.28100000000000003</v>
      </c>
      <c r="DH70" s="196">
        <v>4.3999999999999997E-2</v>
      </c>
      <c r="DI70" s="196">
        <v>1.66</v>
      </c>
      <c r="DJ70" s="196">
        <v>0.31</v>
      </c>
      <c r="DK70" s="196">
        <v>0.255</v>
      </c>
      <c r="DL70" s="196">
        <v>6.7000000000000004E-2</v>
      </c>
      <c r="DM70" s="196">
        <v>3.21</v>
      </c>
      <c r="DN70" s="196">
        <v>0.56999999999999995</v>
      </c>
      <c r="DO70" s="196">
        <v>0.88</v>
      </c>
      <c r="DP70" s="196">
        <v>0.12</v>
      </c>
      <c r="DQ70" s="196">
        <v>1.26</v>
      </c>
      <c r="DR70" s="196">
        <v>0.25</v>
      </c>
      <c r="DS70" s="196">
        <v>1.01</v>
      </c>
      <c r="DT70" s="196">
        <v>0.14000000000000001</v>
      </c>
      <c r="DU70" s="196">
        <v>0.313</v>
      </c>
      <c r="DV70" s="196">
        <v>6.5000000000000002E-2</v>
      </c>
      <c r="DW70" s="196">
        <v>72</v>
      </c>
      <c r="DX70" s="197">
        <v>-14.58</v>
      </c>
      <c r="DY70" s="164">
        <v>48.703000000000003</v>
      </c>
      <c r="DZ70" s="164">
        <v>2.306</v>
      </c>
      <c r="EA70" s="164">
        <v>11.27</v>
      </c>
      <c r="EB70" s="164">
        <v>1.6679999999999999</v>
      </c>
      <c r="EC70" s="164">
        <v>9.8360000000000003</v>
      </c>
      <c r="ED70" s="164">
        <v>0.32600000000000001</v>
      </c>
      <c r="EE70" s="164">
        <v>13.292</v>
      </c>
      <c r="EF70" s="164">
        <v>9.7449999999999992</v>
      </c>
      <c r="EG70" s="164">
        <v>1.6639999999999999</v>
      </c>
      <c r="EH70" s="164">
        <v>0.44400000000000001</v>
      </c>
      <c r="EI70" s="164">
        <v>0.31</v>
      </c>
      <c r="EJ70" s="164">
        <v>0</v>
      </c>
      <c r="EK70" s="164">
        <v>11.337</v>
      </c>
      <c r="EL70" s="164">
        <v>11.33</v>
      </c>
      <c r="EM70">
        <f t="shared" si="2"/>
        <v>1336.8341241844346</v>
      </c>
      <c r="EN70">
        <f t="shared" si="3"/>
        <v>1166.7255403948636</v>
      </c>
    </row>
    <row r="71" spans="1:144" x14ac:dyDescent="0.35">
      <c r="A71" s="192" t="s">
        <v>975</v>
      </c>
      <c r="B71" s="192">
        <v>50</v>
      </c>
      <c r="C71" s="192">
        <v>919</v>
      </c>
      <c r="D71" t="s">
        <v>981</v>
      </c>
      <c r="F71" s="193">
        <v>14.72</v>
      </c>
      <c r="G71" s="194">
        <v>136.19999999999999</v>
      </c>
      <c r="H71" s="194">
        <v>7.1</v>
      </c>
      <c r="I71" s="194">
        <v>137.6</v>
      </c>
      <c r="J71" s="194">
        <v>9.5</v>
      </c>
      <c r="K71" s="146">
        <v>0.72</v>
      </c>
      <c r="L71" s="146">
        <v>0.24</v>
      </c>
      <c r="M71" s="146">
        <v>0.14000000000000001</v>
      </c>
      <c r="N71" s="146">
        <v>0.2</v>
      </c>
      <c r="O71" s="146">
        <v>0.13300000000000001</v>
      </c>
      <c r="P71" s="146">
        <v>5.5E-2</v>
      </c>
      <c r="Q71" s="146">
        <v>1.67</v>
      </c>
      <c r="R71" s="146">
        <v>0.2</v>
      </c>
      <c r="S71" s="146">
        <v>4.1000000000000002E-2</v>
      </c>
      <c r="T71" s="146">
        <v>2.3E-2</v>
      </c>
      <c r="U71" s="146">
        <v>0.24199999999999999</v>
      </c>
      <c r="V71" s="146">
        <v>5.2999999999999999E-2</v>
      </c>
      <c r="W71" s="146">
        <v>1.8100000000000002E-2</v>
      </c>
      <c r="X71" s="146">
        <v>7.6E-3</v>
      </c>
      <c r="Y71" s="146">
        <v>1.66E-2</v>
      </c>
      <c r="Z71" s="146">
        <v>7.4000000000000003E-3</v>
      </c>
      <c r="AA71" s="146"/>
      <c r="AB71" s="146"/>
      <c r="AC71" s="146"/>
      <c r="AD71" s="146"/>
      <c r="AE71" s="146"/>
      <c r="AG71" s="195">
        <v>2.0417999999999998</v>
      </c>
      <c r="AH71" s="195">
        <v>12.919</v>
      </c>
      <c r="AI71" s="195">
        <v>0.33129999999999998</v>
      </c>
      <c r="AJ71" s="195">
        <v>11.754300000000001</v>
      </c>
      <c r="AK71" s="195">
        <v>0.43159999999999998</v>
      </c>
      <c r="AL71" s="195">
        <v>2.6577000000000002</v>
      </c>
      <c r="AM71" s="195">
        <v>48.6248</v>
      </c>
      <c r="AN71" s="195">
        <v>8.2105999999999995</v>
      </c>
      <c r="AO71" s="195">
        <v>10.5991</v>
      </c>
      <c r="AP71" s="195">
        <v>0.3629</v>
      </c>
      <c r="AQ71" s="195">
        <v>0.21993939393939396</v>
      </c>
      <c r="AR71" s="195">
        <v>0.15809999999999999</v>
      </c>
      <c r="AS71" s="195">
        <v>1.2200000000000001E-2</v>
      </c>
      <c r="AT71" s="195">
        <v>1.0608695652173915E-2</v>
      </c>
      <c r="AU71" s="195">
        <v>98.103300000000004</v>
      </c>
      <c r="AV71" s="195">
        <v>40.901699999999998</v>
      </c>
      <c r="AW71" s="195">
        <v>47.224899999999998</v>
      </c>
      <c r="AX71" s="195">
        <v>11.329499999999999</v>
      </c>
      <c r="AY71" s="195">
        <v>4.8099999999999997E-2</v>
      </c>
      <c r="AZ71" s="195">
        <v>1.18E-2</v>
      </c>
      <c r="BA71" s="195">
        <v>0.24</v>
      </c>
      <c r="BB71" s="195">
        <v>0.41070000000000001</v>
      </c>
      <c r="BC71" s="195">
        <v>7.8399999999999997E-2</v>
      </c>
      <c r="BD71" s="195">
        <v>0.1837</v>
      </c>
      <c r="BE71" s="195">
        <v>100.4289</v>
      </c>
      <c r="BF71" s="195">
        <v>0.88137833299876822</v>
      </c>
      <c r="BG71" s="196">
        <v>4.1399999999999997</v>
      </c>
      <c r="BH71" s="196">
        <v>0.34</v>
      </c>
      <c r="BI71" s="196">
        <v>1.6</v>
      </c>
      <c r="BJ71" s="196">
        <v>1.3</v>
      </c>
      <c r="BK71" s="196">
        <v>1287</v>
      </c>
      <c r="BL71" s="196">
        <v>41</v>
      </c>
      <c r="BM71" s="196">
        <v>35.4</v>
      </c>
      <c r="BN71" s="196">
        <v>1.5</v>
      </c>
      <c r="BO71" s="196">
        <v>348</v>
      </c>
      <c r="BP71" s="196">
        <v>14</v>
      </c>
      <c r="BQ71" s="196">
        <v>682</v>
      </c>
      <c r="BR71" s="196">
        <v>29</v>
      </c>
      <c r="BS71" s="196">
        <v>55.8</v>
      </c>
      <c r="BT71" s="196">
        <v>2.6</v>
      </c>
      <c r="BU71" s="196">
        <v>149.69999999999999</v>
      </c>
      <c r="BV71" s="196">
        <v>7.7</v>
      </c>
      <c r="BW71" s="196">
        <v>9.67</v>
      </c>
      <c r="BX71" s="196">
        <v>0.6</v>
      </c>
      <c r="BY71" s="196">
        <v>389</v>
      </c>
      <c r="BZ71" s="196">
        <v>18</v>
      </c>
      <c r="CA71" s="196">
        <v>25</v>
      </c>
      <c r="CB71" s="196">
        <v>1.4</v>
      </c>
      <c r="CC71" s="196">
        <v>159.6</v>
      </c>
      <c r="CD71" s="196">
        <v>7.8</v>
      </c>
      <c r="CE71" s="196">
        <v>19.25</v>
      </c>
      <c r="CF71" s="196">
        <v>0.69</v>
      </c>
      <c r="CG71" s="196">
        <v>9.7000000000000003E-2</v>
      </c>
      <c r="CH71" s="196">
        <v>2.9000000000000001E-2</v>
      </c>
      <c r="CI71" s="196">
        <v>130.1</v>
      </c>
      <c r="CJ71" s="196">
        <v>5.3</v>
      </c>
      <c r="CK71" s="196">
        <v>16.149999999999999</v>
      </c>
      <c r="CL71" s="196">
        <v>0.78</v>
      </c>
      <c r="CM71" s="196">
        <v>37.799999999999997</v>
      </c>
      <c r="CN71" s="196">
        <v>1.6</v>
      </c>
      <c r="CO71" s="196">
        <v>4.95</v>
      </c>
      <c r="CP71" s="196">
        <v>0.33</v>
      </c>
      <c r="CQ71" s="196">
        <v>24.8</v>
      </c>
      <c r="CR71" s="196">
        <v>1.8</v>
      </c>
      <c r="CS71" s="196">
        <v>6.14</v>
      </c>
      <c r="CT71" s="196">
        <v>0.79</v>
      </c>
      <c r="CU71" s="196">
        <v>2.08</v>
      </c>
      <c r="CV71" s="196">
        <v>0.28000000000000003</v>
      </c>
      <c r="CW71" s="196">
        <v>6.01</v>
      </c>
      <c r="CX71" s="196">
        <v>0.78</v>
      </c>
      <c r="CY71" s="196">
        <v>0.876</v>
      </c>
      <c r="CZ71" s="196">
        <v>9.2999999999999999E-2</v>
      </c>
      <c r="DA71" s="196">
        <v>5.19</v>
      </c>
      <c r="DB71" s="196">
        <v>0.67</v>
      </c>
      <c r="DC71" s="196">
        <v>0.80600000000000005</v>
      </c>
      <c r="DD71" s="196">
        <v>9.4E-2</v>
      </c>
      <c r="DE71" s="196">
        <v>2.65</v>
      </c>
      <c r="DF71" s="196">
        <v>0.43</v>
      </c>
      <c r="DG71" s="196">
        <v>0.32300000000000001</v>
      </c>
      <c r="DH71" s="196">
        <v>0.06</v>
      </c>
      <c r="DI71" s="196">
        <v>2.2999999999999998</v>
      </c>
      <c r="DJ71" s="196">
        <v>0.32</v>
      </c>
      <c r="DK71" s="196">
        <v>0.251</v>
      </c>
      <c r="DL71" s="196">
        <v>4.4999999999999998E-2</v>
      </c>
      <c r="DM71" s="196">
        <v>4.13</v>
      </c>
      <c r="DN71" s="196">
        <v>0.63</v>
      </c>
      <c r="DO71" s="196">
        <v>1</v>
      </c>
      <c r="DP71" s="196">
        <v>0.15</v>
      </c>
      <c r="DQ71" s="196">
        <v>1.1000000000000001</v>
      </c>
      <c r="DR71" s="196">
        <v>0.25</v>
      </c>
      <c r="DS71" s="196">
        <v>1.35</v>
      </c>
      <c r="DT71" s="196">
        <v>0.16</v>
      </c>
      <c r="DU71" s="196">
        <v>0.439</v>
      </c>
      <c r="DV71" s="196">
        <v>9.9000000000000005E-2</v>
      </c>
      <c r="DW71" s="196">
        <v>75</v>
      </c>
      <c r="DX71" s="197">
        <v>-13.44</v>
      </c>
      <c r="DY71" s="164">
        <v>48.139000000000003</v>
      </c>
      <c r="DZ71" s="164">
        <v>2.37</v>
      </c>
      <c r="EA71" s="164">
        <v>11.522</v>
      </c>
      <c r="EB71" s="164">
        <v>1.7150000000000001</v>
      </c>
      <c r="EC71" s="164">
        <v>9.7899999999999991</v>
      </c>
      <c r="ED71" s="164">
        <v>0.36099999999999999</v>
      </c>
      <c r="EE71" s="164">
        <v>12.590999999999999</v>
      </c>
      <c r="EF71" s="164">
        <v>10.564</v>
      </c>
      <c r="EG71" s="164">
        <v>1.821</v>
      </c>
      <c r="EH71" s="164">
        <v>0.38500000000000001</v>
      </c>
      <c r="EI71" s="164">
        <v>0.29499999999999998</v>
      </c>
      <c r="EJ71" s="164">
        <v>0</v>
      </c>
      <c r="EK71" s="164">
        <v>11.333</v>
      </c>
      <c r="EL71" s="164">
        <v>11.33</v>
      </c>
      <c r="EM71">
        <f t="shared" si="2"/>
        <v>791.28968563668707</v>
      </c>
      <c r="EN71">
        <f t="shared" si="3"/>
        <v>697.54027295194555</v>
      </c>
    </row>
    <row r="72" spans="1:144" x14ac:dyDescent="0.35">
      <c r="A72" s="192" t="s">
        <v>975</v>
      </c>
      <c r="B72" s="192">
        <v>50</v>
      </c>
      <c r="C72" s="192">
        <v>919</v>
      </c>
      <c r="D72" t="s">
        <v>982</v>
      </c>
      <c r="F72" s="193">
        <v>19.556999999999999</v>
      </c>
      <c r="G72" s="194">
        <v>169.8</v>
      </c>
      <c r="H72" s="194">
        <v>7.4</v>
      </c>
      <c r="I72" s="194">
        <v>120</v>
      </c>
      <c r="J72" s="194">
        <v>9.1999999999999993</v>
      </c>
      <c r="K72" s="146">
        <v>0.98</v>
      </c>
      <c r="L72" s="146">
        <v>0.23</v>
      </c>
      <c r="M72" s="146">
        <v>3.7999999999999999E-2</v>
      </c>
      <c r="N72" s="146">
        <v>7.8E-2</v>
      </c>
      <c r="O72" s="146">
        <v>0.129</v>
      </c>
      <c r="P72" s="146">
        <v>4.8000000000000001E-2</v>
      </c>
      <c r="Q72" s="146">
        <v>2.19</v>
      </c>
      <c r="R72" s="146">
        <v>0.2</v>
      </c>
      <c r="S72" s="146">
        <v>8.2000000000000003E-2</v>
      </c>
      <c r="T72" s="146">
        <v>8.1000000000000003E-2</v>
      </c>
      <c r="U72" s="146">
        <v>0.26200000000000001</v>
      </c>
      <c r="V72" s="146">
        <v>5.2999999999999999E-2</v>
      </c>
      <c r="W72" s="146">
        <v>7.6999999999999999E-2</v>
      </c>
      <c r="X72" s="146">
        <v>1.7999999999999999E-2</v>
      </c>
      <c r="Y72" s="146">
        <v>1.8100000000000002E-2</v>
      </c>
      <c r="Z72" s="146">
        <v>6.7999999999999996E-3</v>
      </c>
      <c r="AA72" s="146"/>
      <c r="AB72" s="146"/>
      <c r="AC72" s="146"/>
      <c r="AD72" s="146"/>
      <c r="AE72" s="146"/>
      <c r="AG72" s="195">
        <v>2.3828</v>
      </c>
      <c r="AH72" s="195">
        <v>12.6678</v>
      </c>
      <c r="AI72" s="195">
        <v>0.31709999999999999</v>
      </c>
      <c r="AJ72" s="195">
        <v>9.8897999999999993</v>
      </c>
      <c r="AK72" s="195">
        <v>0.55700000000000005</v>
      </c>
      <c r="AL72" s="195">
        <v>2.7088000000000001</v>
      </c>
      <c r="AM72" s="195">
        <v>50.2408</v>
      </c>
      <c r="AN72" s="195">
        <v>7.7523999999999997</v>
      </c>
      <c r="AO72" s="195">
        <v>11.0525</v>
      </c>
      <c r="AP72" s="195">
        <v>0.35239999999999999</v>
      </c>
      <c r="AQ72" s="195">
        <v>0.21357575757575759</v>
      </c>
      <c r="AR72" s="195">
        <v>0.31130000000000002</v>
      </c>
      <c r="AS72" s="195">
        <v>2.2700000000000001E-2</v>
      </c>
      <c r="AT72" s="195">
        <v>1.973913043478261E-2</v>
      </c>
      <c r="AU72" s="195">
        <v>98.255099999999999</v>
      </c>
      <c r="AV72" s="195">
        <v>40.329500000000003</v>
      </c>
      <c r="AW72" s="195">
        <v>45.070999999999998</v>
      </c>
      <c r="AX72" s="195">
        <v>14.8583</v>
      </c>
      <c r="AY72" s="195">
        <v>2.9700000000000001E-2</v>
      </c>
      <c r="AZ72" s="195">
        <v>1.7000000000000001E-2</v>
      </c>
      <c r="BA72" s="195">
        <v>0.25650000000000001</v>
      </c>
      <c r="BB72" s="195">
        <v>0.32700000000000001</v>
      </c>
      <c r="BC72" s="195">
        <v>4.8399999999999999E-2</v>
      </c>
      <c r="BD72" s="195">
        <v>0.2235</v>
      </c>
      <c r="BE72" s="195">
        <v>101.1609</v>
      </c>
      <c r="BF72" s="195">
        <v>0.84392366742242497</v>
      </c>
      <c r="BG72" s="196">
        <v>5.28</v>
      </c>
      <c r="BH72" s="196">
        <v>0.56000000000000005</v>
      </c>
      <c r="BI72" s="196">
        <v>1.1000000000000001</v>
      </c>
      <c r="BJ72" s="196">
        <v>0.75</v>
      </c>
      <c r="BK72" s="196">
        <v>1431</v>
      </c>
      <c r="BL72" s="196">
        <v>44</v>
      </c>
      <c r="BM72" s="196">
        <v>32.799999999999997</v>
      </c>
      <c r="BN72" s="196">
        <v>1.2</v>
      </c>
      <c r="BO72" s="196">
        <v>345</v>
      </c>
      <c r="BP72" s="196">
        <v>15</v>
      </c>
      <c r="BQ72" s="196">
        <v>343</v>
      </c>
      <c r="BR72" s="196">
        <v>17</v>
      </c>
      <c r="BS72" s="196">
        <v>50.3</v>
      </c>
      <c r="BT72" s="196">
        <v>2.5</v>
      </c>
      <c r="BU72" s="196">
        <v>156.80000000000001</v>
      </c>
      <c r="BV72" s="196">
        <v>8.8000000000000007</v>
      </c>
      <c r="BW72" s="196">
        <v>12.22</v>
      </c>
      <c r="BX72" s="196">
        <v>0.71</v>
      </c>
      <c r="BY72" s="196">
        <v>437</v>
      </c>
      <c r="BZ72" s="196">
        <v>16</v>
      </c>
      <c r="CA72" s="196">
        <v>26.2</v>
      </c>
      <c r="CB72" s="196">
        <v>1.2</v>
      </c>
      <c r="CC72" s="196">
        <v>206.4</v>
      </c>
      <c r="CD72" s="196">
        <v>8.6999999999999993</v>
      </c>
      <c r="CE72" s="196">
        <v>19.760000000000002</v>
      </c>
      <c r="CF72" s="196">
        <v>0.98</v>
      </c>
      <c r="CG72" s="196">
        <v>0.125</v>
      </c>
      <c r="CH72" s="196">
        <v>3.1E-2</v>
      </c>
      <c r="CI72" s="196">
        <v>149.30000000000001</v>
      </c>
      <c r="CJ72" s="196">
        <v>8.6999999999999993</v>
      </c>
      <c r="CK72" s="196">
        <v>15.94</v>
      </c>
      <c r="CL72" s="196">
        <v>0.89</v>
      </c>
      <c r="CM72" s="196">
        <v>40.6</v>
      </c>
      <c r="CN72" s="196">
        <v>2</v>
      </c>
      <c r="CO72" s="196">
        <v>6.01</v>
      </c>
      <c r="CP72" s="196">
        <v>0.42</v>
      </c>
      <c r="CQ72" s="196">
        <v>26.6</v>
      </c>
      <c r="CR72" s="196">
        <v>2.1</v>
      </c>
      <c r="CS72" s="196">
        <v>6.98</v>
      </c>
      <c r="CT72" s="196">
        <v>0.8</v>
      </c>
      <c r="CU72" s="196">
        <v>2.2000000000000002</v>
      </c>
      <c r="CV72" s="196">
        <v>0.14000000000000001</v>
      </c>
      <c r="CW72" s="196">
        <v>6.9</v>
      </c>
      <c r="CX72" s="196">
        <v>0.74</v>
      </c>
      <c r="CY72" s="196">
        <v>1.06</v>
      </c>
      <c r="CZ72" s="196">
        <v>0.11</v>
      </c>
      <c r="DA72" s="196">
        <v>5.48</v>
      </c>
      <c r="DB72" s="196">
        <v>0.5</v>
      </c>
      <c r="DC72" s="196">
        <v>1.0169999999999999</v>
      </c>
      <c r="DD72" s="196">
        <v>8.4000000000000005E-2</v>
      </c>
      <c r="DE72" s="196">
        <v>2.73</v>
      </c>
      <c r="DF72" s="196">
        <v>0.31</v>
      </c>
      <c r="DG72" s="196">
        <v>0.35799999999999998</v>
      </c>
      <c r="DH72" s="196">
        <v>7.0999999999999994E-2</v>
      </c>
      <c r="DI72" s="196">
        <v>2.25</v>
      </c>
      <c r="DJ72" s="196">
        <v>0.34</v>
      </c>
      <c r="DK72" s="196">
        <v>0.23300000000000001</v>
      </c>
      <c r="DL72" s="196">
        <v>4.1000000000000002E-2</v>
      </c>
      <c r="DM72" s="196">
        <v>5.09</v>
      </c>
      <c r="DN72" s="196">
        <v>0.68</v>
      </c>
      <c r="DO72" s="196">
        <v>1.1200000000000001</v>
      </c>
      <c r="DP72" s="196">
        <v>0.15</v>
      </c>
      <c r="DQ72" s="196">
        <v>1.33</v>
      </c>
      <c r="DR72" s="196">
        <v>0.27</v>
      </c>
      <c r="DS72" s="196">
        <v>1.37</v>
      </c>
      <c r="DT72" s="196">
        <v>0.12</v>
      </c>
      <c r="DU72" s="196">
        <v>0.5</v>
      </c>
      <c r="DV72" s="196">
        <v>8.2000000000000003E-2</v>
      </c>
      <c r="DW72" s="196">
        <v>78</v>
      </c>
      <c r="DX72" s="197">
        <v>-5.03</v>
      </c>
      <c r="DY72" s="164">
        <v>50.423000000000002</v>
      </c>
      <c r="DZ72" s="164">
        <v>2.6160000000000001</v>
      </c>
      <c r="EA72" s="164">
        <v>12.234</v>
      </c>
      <c r="EB72" s="164">
        <v>1.6779999999999999</v>
      </c>
      <c r="EC72" s="164">
        <v>9.86</v>
      </c>
      <c r="ED72" s="164">
        <v>0.36199999999999999</v>
      </c>
      <c r="EE72" s="164">
        <v>9.6129999999999995</v>
      </c>
      <c r="EF72" s="164">
        <v>9.5850000000000009</v>
      </c>
      <c r="EG72" s="164">
        <v>2.3010000000000002</v>
      </c>
      <c r="EH72" s="164">
        <v>0.53800000000000003</v>
      </c>
      <c r="EI72" s="164">
        <v>0.30599999999999999</v>
      </c>
      <c r="EJ72" s="164">
        <v>0</v>
      </c>
      <c r="EK72" s="164">
        <v>11.37</v>
      </c>
      <c r="EL72" s="164">
        <v>11.33</v>
      </c>
      <c r="EM72">
        <f t="shared" si="2"/>
        <v>1558.0548965129708</v>
      </c>
      <c r="EN72">
        <f t="shared" si="3"/>
        <v>1483.4379667837482</v>
      </c>
    </row>
    <row r="73" spans="1:144" x14ac:dyDescent="0.35">
      <c r="A73" s="192" t="s">
        <v>975</v>
      </c>
      <c r="B73" s="192">
        <v>50</v>
      </c>
      <c r="C73" s="192">
        <v>919</v>
      </c>
      <c r="D73" t="s">
        <v>983</v>
      </c>
      <c r="F73" s="193">
        <v>12.673999999999999</v>
      </c>
      <c r="G73" s="194">
        <v>140.1</v>
      </c>
      <c r="H73" s="194">
        <v>6.5</v>
      </c>
      <c r="I73" s="194">
        <v>126.1</v>
      </c>
      <c r="J73" s="194">
        <v>6.1</v>
      </c>
      <c r="K73" s="146">
        <v>0.6</v>
      </c>
      <c r="L73" s="146">
        <v>0.3</v>
      </c>
      <c r="M73" s="146">
        <v>0.05</v>
      </c>
      <c r="N73" s="146">
        <v>0.1</v>
      </c>
      <c r="O73" s="146">
        <v>5.8999999999999997E-2</v>
      </c>
      <c r="P73" s="146">
        <v>2.5999999999999999E-2</v>
      </c>
      <c r="Q73" s="146">
        <v>1.6</v>
      </c>
      <c r="R73" s="146">
        <v>0.21</v>
      </c>
      <c r="S73" s="146"/>
      <c r="T73" s="146"/>
      <c r="U73" s="146">
        <v>9.6000000000000002E-2</v>
      </c>
      <c r="V73" s="146">
        <v>4.8000000000000001E-2</v>
      </c>
      <c r="W73" s="146">
        <v>2.5999999999999999E-2</v>
      </c>
      <c r="X73" s="146">
        <v>1.2E-2</v>
      </c>
      <c r="Y73" s="146">
        <v>1.9E-2</v>
      </c>
      <c r="Z73" s="146">
        <v>1.2E-2</v>
      </c>
      <c r="AA73" s="146"/>
      <c r="AB73" s="146"/>
      <c r="AC73" s="146"/>
      <c r="AD73" s="146"/>
      <c r="AE73" s="146"/>
      <c r="AG73" s="195">
        <v>2.2747000000000002</v>
      </c>
      <c r="AH73" s="195">
        <v>13.193</v>
      </c>
      <c r="AI73" s="195">
        <v>0.2407</v>
      </c>
      <c r="AJ73" s="195">
        <v>11.2471</v>
      </c>
      <c r="AK73" s="195">
        <v>0.4042</v>
      </c>
      <c r="AL73" s="195">
        <v>2.3948</v>
      </c>
      <c r="AM73" s="195">
        <v>50.131999999999998</v>
      </c>
      <c r="AN73" s="195">
        <v>7.3476999999999997</v>
      </c>
      <c r="AO73" s="195">
        <v>10.6157</v>
      </c>
      <c r="AP73" s="195">
        <v>0.39539999999999997</v>
      </c>
      <c r="AQ73" s="195">
        <v>0.23963636363636362</v>
      </c>
      <c r="AR73" s="195">
        <v>0.29870000000000002</v>
      </c>
      <c r="AS73" s="195">
        <v>1.26E-2</v>
      </c>
      <c r="AT73" s="195">
        <v>1.0956521739130436E-2</v>
      </c>
      <c r="AU73" s="195">
        <v>98.5565</v>
      </c>
      <c r="AV73" s="195">
        <v>41.313800000000001</v>
      </c>
      <c r="AW73" s="195">
        <v>47.938299999999998</v>
      </c>
      <c r="AX73" s="195">
        <v>11.1371</v>
      </c>
      <c r="AY73" s="195">
        <v>4.9799999999999997E-2</v>
      </c>
      <c r="AZ73" s="195">
        <v>9.4999999999999998E-3</v>
      </c>
      <c r="BA73" s="195">
        <v>0.2397</v>
      </c>
      <c r="BB73" s="195">
        <v>0.42880000000000001</v>
      </c>
      <c r="BC73" s="195">
        <v>9.8599999999999993E-2</v>
      </c>
      <c r="BD73" s="195">
        <v>0.17349999999999999</v>
      </c>
      <c r="BE73" s="195">
        <v>101.389</v>
      </c>
      <c r="BF73" s="195">
        <v>0.88469573305654126</v>
      </c>
      <c r="BG73" s="196">
        <v>4.49</v>
      </c>
      <c r="BH73" s="196">
        <v>0.82</v>
      </c>
      <c r="BI73" s="196">
        <v>0.46</v>
      </c>
      <c r="BJ73" s="196">
        <v>0.51</v>
      </c>
      <c r="BK73" s="196">
        <v>1124</v>
      </c>
      <c r="BL73" s="196">
        <v>43</v>
      </c>
      <c r="BM73" s="196">
        <v>34.4</v>
      </c>
      <c r="BN73" s="196">
        <v>2.2999999999999998</v>
      </c>
      <c r="BO73" s="196">
        <v>336</v>
      </c>
      <c r="BP73" s="196">
        <v>19</v>
      </c>
      <c r="BQ73" s="196">
        <v>532</v>
      </c>
      <c r="BR73" s="196">
        <v>32</v>
      </c>
      <c r="BS73" s="196">
        <v>47.2</v>
      </c>
      <c r="BT73" s="196">
        <v>3</v>
      </c>
      <c r="BU73" s="196">
        <v>114.8</v>
      </c>
      <c r="BV73" s="196">
        <v>5.6</v>
      </c>
      <c r="BW73" s="196">
        <v>8.32</v>
      </c>
      <c r="BX73" s="196">
        <v>0.63</v>
      </c>
      <c r="BY73" s="196">
        <v>314</v>
      </c>
      <c r="BZ73" s="196">
        <v>13</v>
      </c>
      <c r="CA73" s="196">
        <v>23.2</v>
      </c>
      <c r="CB73" s="196">
        <v>1.3</v>
      </c>
      <c r="CC73" s="196">
        <v>119.1</v>
      </c>
      <c r="CD73" s="196">
        <v>6.9</v>
      </c>
      <c r="CE73" s="196">
        <v>12.27</v>
      </c>
      <c r="CF73" s="196">
        <v>0.64</v>
      </c>
      <c r="CG73" s="196">
        <v>0.08</v>
      </c>
      <c r="CH73" s="196">
        <v>2.1000000000000001E-2</v>
      </c>
      <c r="CI73" s="196">
        <v>95.5</v>
      </c>
      <c r="CJ73" s="196">
        <v>5.9</v>
      </c>
      <c r="CK73" s="196">
        <v>10.36</v>
      </c>
      <c r="CL73" s="196">
        <v>0.69</v>
      </c>
      <c r="CM73" s="196">
        <v>25.6</v>
      </c>
      <c r="CN73" s="196">
        <v>1.6</v>
      </c>
      <c r="CO73" s="196">
        <v>3.99</v>
      </c>
      <c r="CP73" s="196">
        <v>0.44</v>
      </c>
      <c r="CQ73" s="196">
        <v>15.7</v>
      </c>
      <c r="CR73" s="196">
        <v>1.7</v>
      </c>
      <c r="CS73" s="196">
        <v>5.17</v>
      </c>
      <c r="CT73" s="196">
        <v>0.79</v>
      </c>
      <c r="CU73" s="196">
        <v>1.91</v>
      </c>
      <c r="CV73" s="196">
        <v>0.27</v>
      </c>
      <c r="CW73" s="196">
        <v>4.5599999999999996</v>
      </c>
      <c r="CX73" s="196">
        <v>0.63</v>
      </c>
      <c r="CY73" s="196">
        <v>0.8</v>
      </c>
      <c r="CZ73" s="196">
        <v>0.11</v>
      </c>
      <c r="DA73" s="196">
        <v>4.88</v>
      </c>
      <c r="DB73" s="196">
        <v>0.63</v>
      </c>
      <c r="DC73" s="196">
        <v>0.94</v>
      </c>
      <c r="DD73" s="196">
        <v>0.14000000000000001</v>
      </c>
      <c r="DE73" s="196">
        <v>2.42</v>
      </c>
      <c r="DF73" s="196">
        <v>0.37</v>
      </c>
      <c r="DG73" s="196">
        <v>0.27600000000000002</v>
      </c>
      <c r="DH73" s="196">
        <v>6.8000000000000005E-2</v>
      </c>
      <c r="DI73" s="196">
        <v>1.71</v>
      </c>
      <c r="DJ73" s="196">
        <v>0.34</v>
      </c>
      <c r="DK73" s="196">
        <v>0.29199999999999998</v>
      </c>
      <c r="DL73" s="196">
        <v>7.3999999999999996E-2</v>
      </c>
      <c r="DM73" s="196">
        <v>3.79</v>
      </c>
      <c r="DN73" s="196">
        <v>0.55000000000000004</v>
      </c>
      <c r="DO73" s="196">
        <v>0.68</v>
      </c>
      <c r="DP73" s="196">
        <v>0.14000000000000001</v>
      </c>
      <c r="DQ73" s="196">
        <v>1.02</v>
      </c>
      <c r="DR73" s="196">
        <v>0.21</v>
      </c>
      <c r="DS73" s="196">
        <v>0.71</v>
      </c>
      <c r="DT73" s="196">
        <v>0.14000000000000001</v>
      </c>
      <c r="DU73" s="196">
        <v>0.255</v>
      </c>
      <c r="DV73" s="196">
        <v>8.3000000000000004E-2</v>
      </c>
      <c r="DW73" s="196">
        <v>81</v>
      </c>
      <c r="DX73" s="197">
        <v>-18.23</v>
      </c>
      <c r="DY73" s="164">
        <v>48.975999999999999</v>
      </c>
      <c r="DZ73" s="164">
        <v>2.0430000000000001</v>
      </c>
      <c r="EA73" s="164">
        <v>11.253</v>
      </c>
      <c r="EB73" s="164">
        <v>1.6910000000000001</v>
      </c>
      <c r="EC73" s="164">
        <v>9.8149999999999995</v>
      </c>
      <c r="ED73" s="164">
        <v>0.38200000000000001</v>
      </c>
      <c r="EE73" s="164">
        <v>13.225</v>
      </c>
      <c r="EF73" s="164">
        <v>9.6969999999999992</v>
      </c>
      <c r="EG73" s="164">
        <v>1.94</v>
      </c>
      <c r="EH73" s="164">
        <v>0.34499999999999997</v>
      </c>
      <c r="EI73" s="164">
        <v>0.20499999999999999</v>
      </c>
      <c r="EJ73" s="164">
        <v>0</v>
      </c>
      <c r="EK73" s="164">
        <v>11.337</v>
      </c>
      <c r="EL73" s="164">
        <v>11.33</v>
      </c>
      <c r="EM73">
        <f t="shared" si="2"/>
        <v>1494.9919614147909</v>
      </c>
      <c r="EN73">
        <f t="shared" si="3"/>
        <v>1264.4776802967019</v>
      </c>
    </row>
    <row r="74" spans="1:144" x14ac:dyDescent="0.35">
      <c r="A74" s="192" t="s">
        <v>975</v>
      </c>
      <c r="B74" s="192">
        <v>50</v>
      </c>
      <c r="C74" s="192">
        <v>919</v>
      </c>
      <c r="D74" t="s">
        <v>984</v>
      </c>
      <c r="F74" s="193">
        <v>12.59</v>
      </c>
      <c r="G74" s="194">
        <v>131.30000000000001</v>
      </c>
      <c r="H74" s="194">
        <v>5.2</v>
      </c>
      <c r="I74" s="194">
        <v>115.9</v>
      </c>
      <c r="J74" s="194">
        <v>7.9</v>
      </c>
      <c r="K74" s="146">
        <v>0.66</v>
      </c>
      <c r="L74" s="146">
        <v>0.26</v>
      </c>
      <c r="M74" s="146">
        <v>4.5999999999999999E-2</v>
      </c>
      <c r="N74" s="146">
        <v>9.4E-2</v>
      </c>
      <c r="O74" s="146">
        <v>0.111</v>
      </c>
      <c r="P74" s="146">
        <v>0.05</v>
      </c>
      <c r="Q74" s="146">
        <v>1.45</v>
      </c>
      <c r="R74" s="146">
        <v>0.24</v>
      </c>
      <c r="S74" s="146"/>
      <c r="T74" s="146"/>
      <c r="U74" s="146">
        <v>0.2</v>
      </c>
      <c r="V74" s="146">
        <v>6.3E-2</v>
      </c>
      <c r="W74" s="146">
        <v>1.38E-2</v>
      </c>
      <c r="X74" s="146">
        <v>9.1999999999999998E-3</v>
      </c>
      <c r="Y74" s="146">
        <v>7.6E-3</v>
      </c>
      <c r="Z74" s="146">
        <v>6.3E-3</v>
      </c>
      <c r="AA74" s="146"/>
      <c r="AB74" s="146"/>
      <c r="AC74" s="146"/>
      <c r="AD74" s="146"/>
      <c r="AE74" s="146"/>
      <c r="AF74" s="202"/>
      <c r="AG74" s="203">
        <v>1.9856</v>
      </c>
      <c r="AH74" s="203">
        <v>12.6465</v>
      </c>
      <c r="AI74" s="203">
        <v>0.29459999999999997</v>
      </c>
      <c r="AJ74" s="203">
        <v>11.2575</v>
      </c>
      <c r="AK74" s="203">
        <v>0.49859999999999999</v>
      </c>
      <c r="AL74" s="203">
        <v>2.4016000000000002</v>
      </c>
      <c r="AM74" s="203">
        <v>49.646900000000002</v>
      </c>
      <c r="AN74" s="203">
        <v>8.1562000000000001</v>
      </c>
      <c r="AO74" s="203">
        <v>10.106199999999999</v>
      </c>
      <c r="AP74" s="203">
        <v>0.3342</v>
      </c>
      <c r="AQ74" s="195">
        <v>0.20254545454545456</v>
      </c>
      <c r="AR74" s="203">
        <v>3.3000000000000002E-2</v>
      </c>
      <c r="AS74" s="203">
        <v>1.12E-2</v>
      </c>
      <c r="AT74" s="195">
        <v>9.7391304347826096E-3</v>
      </c>
      <c r="AU74" s="203">
        <v>97.372100000000003</v>
      </c>
      <c r="AV74" s="195">
        <v>40.787399999999998</v>
      </c>
      <c r="AW74" s="195">
        <v>47.316600000000001</v>
      </c>
      <c r="AX74" s="195">
        <v>11.0121</v>
      </c>
      <c r="AY74" s="195">
        <v>4.41E-2</v>
      </c>
      <c r="AZ74" s="195">
        <v>7.9000000000000008E-3</v>
      </c>
      <c r="BA74" s="195">
        <v>0.2288</v>
      </c>
      <c r="BB74" s="195">
        <v>0.44840000000000002</v>
      </c>
      <c r="BC74" s="195">
        <v>0.1038</v>
      </c>
      <c r="BD74" s="195">
        <v>0.14000000000000001</v>
      </c>
      <c r="BE74" s="195">
        <v>100.0891</v>
      </c>
      <c r="BF74" s="195">
        <v>0.88451542430938934</v>
      </c>
      <c r="BG74" s="196">
        <v>4.57</v>
      </c>
      <c r="BH74" s="196">
        <v>0.5</v>
      </c>
      <c r="BI74" s="196">
        <v>0.28999999999999998</v>
      </c>
      <c r="BJ74" s="196">
        <v>0.4</v>
      </c>
      <c r="BK74" s="196">
        <v>1400</v>
      </c>
      <c r="BL74" s="196">
        <v>66</v>
      </c>
      <c r="BM74" s="196">
        <v>31.5</v>
      </c>
      <c r="BN74" s="196">
        <v>1.8</v>
      </c>
      <c r="BO74" s="196">
        <v>307</v>
      </c>
      <c r="BP74" s="196">
        <v>18</v>
      </c>
      <c r="BQ74" s="196">
        <v>577</v>
      </c>
      <c r="BR74" s="196">
        <v>33</v>
      </c>
      <c r="BS74" s="196">
        <v>43.2</v>
      </c>
      <c r="BT74" s="196">
        <v>3.1</v>
      </c>
      <c r="BU74" s="196">
        <v>121.9</v>
      </c>
      <c r="BV74" s="196">
        <v>7.2</v>
      </c>
      <c r="BW74" s="196">
        <v>7.87</v>
      </c>
      <c r="BX74" s="196">
        <v>0.67</v>
      </c>
      <c r="BY74" s="196">
        <v>414</v>
      </c>
      <c r="BZ74" s="196">
        <v>25</v>
      </c>
      <c r="CA74" s="196">
        <v>22.1</v>
      </c>
      <c r="CB74" s="196">
        <v>1.3</v>
      </c>
      <c r="CC74" s="196">
        <v>123.1</v>
      </c>
      <c r="CD74" s="196">
        <v>6.8</v>
      </c>
      <c r="CE74" s="196">
        <v>13.8</v>
      </c>
      <c r="CF74" s="196">
        <v>1.1000000000000001</v>
      </c>
      <c r="CG74" s="196">
        <v>9.9000000000000005E-2</v>
      </c>
      <c r="CH74" s="196">
        <v>0.03</v>
      </c>
      <c r="CI74" s="196">
        <v>116.2</v>
      </c>
      <c r="CJ74" s="196">
        <v>4.9000000000000004</v>
      </c>
      <c r="CK74" s="196">
        <v>11.69</v>
      </c>
      <c r="CL74" s="196">
        <v>0.72</v>
      </c>
      <c r="CM74" s="196">
        <v>28.9</v>
      </c>
      <c r="CN74" s="196">
        <v>1.8</v>
      </c>
      <c r="CO74" s="196">
        <v>4.3600000000000003</v>
      </c>
      <c r="CP74" s="196">
        <v>0.31</v>
      </c>
      <c r="CQ74" s="196">
        <v>19.600000000000001</v>
      </c>
      <c r="CR74" s="196">
        <v>1.4</v>
      </c>
      <c r="CS74" s="196">
        <v>4.67</v>
      </c>
      <c r="CT74" s="196">
        <v>0.83</v>
      </c>
      <c r="CU74" s="196">
        <v>1.78</v>
      </c>
      <c r="CV74" s="196">
        <v>0.21</v>
      </c>
      <c r="CW74" s="196">
        <v>4.41</v>
      </c>
      <c r="CX74" s="196">
        <v>0.63</v>
      </c>
      <c r="CY74" s="196">
        <v>0.84</v>
      </c>
      <c r="CZ74" s="196">
        <v>0.13</v>
      </c>
      <c r="DA74" s="196">
        <v>5.2</v>
      </c>
      <c r="DB74" s="196">
        <v>0.66</v>
      </c>
      <c r="DC74" s="196">
        <v>0.91</v>
      </c>
      <c r="DD74" s="196">
        <v>0.12</v>
      </c>
      <c r="DE74" s="196">
        <v>2.2599999999999998</v>
      </c>
      <c r="DF74" s="196">
        <v>0.31</v>
      </c>
      <c r="DG74" s="196">
        <v>0.30099999999999999</v>
      </c>
      <c r="DH74" s="196">
        <v>7.8E-2</v>
      </c>
      <c r="DI74" s="196">
        <v>2</v>
      </c>
      <c r="DJ74" s="196">
        <v>0.37</v>
      </c>
      <c r="DK74" s="196">
        <v>0.249</v>
      </c>
      <c r="DL74" s="196">
        <v>5.5E-2</v>
      </c>
      <c r="DM74" s="196">
        <v>2.95</v>
      </c>
      <c r="DN74" s="196">
        <v>0.61</v>
      </c>
      <c r="DO74" s="196">
        <v>0.87</v>
      </c>
      <c r="DP74" s="196">
        <v>0.19</v>
      </c>
      <c r="DQ74" s="196">
        <v>0.78</v>
      </c>
      <c r="DR74" s="196">
        <v>0.25</v>
      </c>
      <c r="DS74" s="196">
        <v>0.96099999999999997</v>
      </c>
      <c r="DT74" s="196">
        <v>9.0999999999999998E-2</v>
      </c>
      <c r="DU74" s="196">
        <v>0.255</v>
      </c>
      <c r="DV74" s="196">
        <v>6.4000000000000001E-2</v>
      </c>
      <c r="DW74" s="196">
        <v>84</v>
      </c>
      <c r="DX74" s="197">
        <v>-16.48</v>
      </c>
      <c r="DY74" s="164">
        <v>49.005000000000003</v>
      </c>
      <c r="DZ74" s="164">
        <v>2.0950000000000002</v>
      </c>
      <c r="EA74" s="164">
        <v>11.032</v>
      </c>
      <c r="EB74" s="164">
        <v>1.6930000000000001</v>
      </c>
      <c r="EC74" s="164">
        <v>9.8149999999999995</v>
      </c>
      <c r="ED74" s="164">
        <v>0.33500000000000002</v>
      </c>
      <c r="EE74" s="164">
        <v>13.250999999999999</v>
      </c>
      <c r="EF74" s="164">
        <v>9.9139999999999997</v>
      </c>
      <c r="EG74" s="164">
        <v>1.732</v>
      </c>
      <c r="EH74" s="164">
        <v>0.435</v>
      </c>
      <c r="EI74" s="164">
        <v>0.25700000000000001</v>
      </c>
      <c r="EJ74" s="164">
        <v>0</v>
      </c>
      <c r="EK74" s="164">
        <v>11.337999999999999</v>
      </c>
      <c r="EL74" s="164">
        <v>11.33</v>
      </c>
      <c r="EM74">
        <f t="shared" si="2"/>
        <v>165.16483001904285</v>
      </c>
      <c r="EN74">
        <f t="shared" si="3"/>
        <v>141.7967290685464</v>
      </c>
    </row>
    <row r="75" spans="1:144" x14ac:dyDescent="0.35">
      <c r="A75" s="192" t="s">
        <v>975</v>
      </c>
      <c r="B75" s="192">
        <v>50</v>
      </c>
      <c r="C75" s="192">
        <v>919</v>
      </c>
      <c r="D75" t="s">
        <v>985</v>
      </c>
      <c r="F75" s="193">
        <v>14.981</v>
      </c>
      <c r="G75" s="194">
        <v>167.3</v>
      </c>
      <c r="H75" s="194">
        <v>6.5</v>
      </c>
      <c r="I75" s="194">
        <v>128</v>
      </c>
      <c r="J75" s="194">
        <v>8.9</v>
      </c>
      <c r="K75" s="146">
        <v>0.78</v>
      </c>
      <c r="L75" s="146">
        <v>0.25</v>
      </c>
      <c r="M75" s="146"/>
      <c r="N75" s="146"/>
      <c r="O75" s="146">
        <v>0.13400000000000001</v>
      </c>
      <c r="P75" s="146">
        <v>5.8999999999999997E-2</v>
      </c>
      <c r="Q75" s="146">
        <v>1.44</v>
      </c>
      <c r="R75" s="146">
        <v>0.24</v>
      </c>
      <c r="S75" s="146">
        <v>6.4000000000000001E-2</v>
      </c>
      <c r="T75" s="146">
        <v>3.6999999999999998E-2</v>
      </c>
      <c r="U75" s="146">
        <v>0.22800000000000001</v>
      </c>
      <c r="V75" s="146">
        <v>5.0999999999999997E-2</v>
      </c>
      <c r="W75" s="146">
        <v>1.2699999999999999E-2</v>
      </c>
      <c r="X75" s="146">
        <v>8.8000000000000005E-3</v>
      </c>
      <c r="Y75" s="146">
        <v>1.2500000000000001E-2</v>
      </c>
      <c r="Z75" s="146">
        <v>7.4000000000000003E-3</v>
      </c>
      <c r="AA75" s="146">
        <v>2.0428000000000002</v>
      </c>
      <c r="AB75" s="146">
        <v>0.46100000000000002</v>
      </c>
      <c r="AC75" s="146">
        <v>2.7E-2</v>
      </c>
      <c r="AD75" s="146">
        <v>0.314</v>
      </c>
      <c r="AE75" s="146">
        <v>7.2999999999999995E-2</v>
      </c>
      <c r="AG75" s="195">
        <v>2.0687000000000002</v>
      </c>
      <c r="AH75" s="195">
        <v>12.5999</v>
      </c>
      <c r="AI75" s="195">
        <v>0.24149999999999999</v>
      </c>
      <c r="AJ75" s="195">
        <v>11.304</v>
      </c>
      <c r="AK75" s="195">
        <v>0.55830000000000002</v>
      </c>
      <c r="AL75" s="195">
        <v>2.4891999999999999</v>
      </c>
      <c r="AM75" s="195">
        <v>48.469799999999999</v>
      </c>
      <c r="AN75" s="195">
        <v>8.4406999999999996</v>
      </c>
      <c r="AO75" s="195">
        <v>11.468</v>
      </c>
      <c r="AP75" s="195">
        <v>0.36320000000000002</v>
      </c>
      <c r="AQ75" s="195">
        <v>0.22012121212121213</v>
      </c>
      <c r="AR75" s="195">
        <v>0.30890000000000001</v>
      </c>
      <c r="AS75" s="195">
        <v>1.8100000000000002E-2</v>
      </c>
      <c r="AT75" s="195">
        <v>1.573913043478261E-2</v>
      </c>
      <c r="AU75" s="195">
        <v>98.330299999999994</v>
      </c>
      <c r="AV75" s="195">
        <v>40.147100000000002</v>
      </c>
      <c r="AW75" s="195">
        <v>44.815800000000003</v>
      </c>
      <c r="AX75" s="195">
        <v>14.1351</v>
      </c>
      <c r="AY75" s="195">
        <v>4.6199999999999998E-2</v>
      </c>
      <c r="AZ75" s="195">
        <v>2.2200000000000001E-2</v>
      </c>
      <c r="BA75" s="195">
        <v>0.2671</v>
      </c>
      <c r="BB75" s="195">
        <v>0.35489999999999999</v>
      </c>
      <c r="BC75" s="195">
        <v>3.78E-2</v>
      </c>
      <c r="BD75" s="195">
        <v>0.2026</v>
      </c>
      <c r="BE75" s="195">
        <v>100.0287</v>
      </c>
      <c r="BF75" s="195">
        <v>0.84965990725476292</v>
      </c>
      <c r="BG75" s="196">
        <v>5.29</v>
      </c>
      <c r="BH75" s="196">
        <v>0.43</v>
      </c>
      <c r="BI75" s="196">
        <v>0.83</v>
      </c>
      <c r="BJ75" s="196">
        <v>0.81</v>
      </c>
      <c r="BK75" s="196">
        <v>1221</v>
      </c>
      <c r="BL75" s="196">
        <v>48</v>
      </c>
      <c r="BM75" s="196">
        <v>32.700000000000003</v>
      </c>
      <c r="BN75" s="196">
        <v>1.5</v>
      </c>
      <c r="BO75" s="196">
        <v>380</v>
      </c>
      <c r="BP75" s="196">
        <v>13</v>
      </c>
      <c r="BQ75" s="196">
        <v>527</v>
      </c>
      <c r="BR75" s="196">
        <v>24</v>
      </c>
      <c r="BS75" s="196">
        <v>53.7</v>
      </c>
      <c r="BT75" s="196">
        <v>2.5</v>
      </c>
      <c r="BU75" s="196">
        <v>192.1</v>
      </c>
      <c r="BV75" s="196">
        <v>9.1</v>
      </c>
      <c r="BW75" s="196">
        <v>10.36</v>
      </c>
      <c r="BX75" s="196">
        <v>0.9</v>
      </c>
      <c r="BY75" s="196">
        <v>346</v>
      </c>
      <c r="BZ75" s="196">
        <v>16</v>
      </c>
      <c r="CA75" s="196">
        <v>21.8</v>
      </c>
      <c r="CB75" s="196">
        <v>1.3</v>
      </c>
      <c r="CC75" s="196">
        <v>138.9</v>
      </c>
      <c r="CD75" s="196">
        <v>6.5</v>
      </c>
      <c r="CE75" s="196">
        <v>17.86</v>
      </c>
      <c r="CF75" s="196">
        <v>0.93</v>
      </c>
      <c r="CG75" s="196">
        <v>0.11899999999999999</v>
      </c>
      <c r="CH75" s="196">
        <v>2.7E-2</v>
      </c>
      <c r="CI75" s="196">
        <v>135.69999999999999</v>
      </c>
      <c r="CJ75" s="196">
        <v>8.5</v>
      </c>
      <c r="CK75" s="196">
        <v>14.6</v>
      </c>
      <c r="CL75" s="196">
        <v>1.1000000000000001</v>
      </c>
      <c r="CM75" s="196">
        <v>35.200000000000003</v>
      </c>
      <c r="CN75" s="196">
        <v>2.2000000000000002</v>
      </c>
      <c r="CO75" s="196">
        <v>4.6100000000000003</v>
      </c>
      <c r="CP75" s="196">
        <v>0.28000000000000003</v>
      </c>
      <c r="CQ75" s="196">
        <v>19.100000000000001</v>
      </c>
      <c r="CR75" s="196">
        <v>1.7</v>
      </c>
      <c r="CS75" s="196">
        <v>4.9400000000000004</v>
      </c>
      <c r="CT75" s="196">
        <v>0.54</v>
      </c>
      <c r="CU75" s="196">
        <v>1.77</v>
      </c>
      <c r="CV75" s="196">
        <v>0.17</v>
      </c>
      <c r="CW75" s="196">
        <v>4.8899999999999997</v>
      </c>
      <c r="CX75" s="196">
        <v>0.57999999999999996</v>
      </c>
      <c r="CY75" s="196">
        <v>0.751</v>
      </c>
      <c r="CZ75" s="196">
        <v>8.7999999999999995E-2</v>
      </c>
      <c r="DA75" s="196">
        <v>4.8899999999999997</v>
      </c>
      <c r="DB75" s="196">
        <v>0.49</v>
      </c>
      <c r="DC75" s="196">
        <v>0.83</v>
      </c>
      <c r="DD75" s="196">
        <v>0.12</v>
      </c>
      <c r="DE75" s="196">
        <v>2.3199999999999998</v>
      </c>
      <c r="DF75" s="196">
        <v>0.36</v>
      </c>
      <c r="DG75" s="196">
        <v>0.32400000000000001</v>
      </c>
      <c r="DH75" s="196">
        <v>6.8000000000000005E-2</v>
      </c>
      <c r="DI75" s="196">
        <v>1.97</v>
      </c>
      <c r="DJ75" s="196">
        <v>0.43</v>
      </c>
      <c r="DK75" s="196">
        <v>0.28100000000000003</v>
      </c>
      <c r="DL75" s="196">
        <v>5.7000000000000002E-2</v>
      </c>
      <c r="DM75" s="196">
        <v>3.69</v>
      </c>
      <c r="DN75" s="196">
        <v>0.43</v>
      </c>
      <c r="DO75" s="196">
        <v>1.1299999999999999</v>
      </c>
      <c r="DP75" s="196">
        <v>0.14000000000000001</v>
      </c>
      <c r="DQ75" s="196">
        <v>1.17</v>
      </c>
      <c r="DR75" s="196">
        <v>0.23</v>
      </c>
      <c r="DS75" s="196">
        <v>1.1499999999999999</v>
      </c>
      <c r="DT75" s="196">
        <v>0.15</v>
      </c>
      <c r="DU75" s="196">
        <v>0.439</v>
      </c>
      <c r="DV75" s="196">
        <v>7.5999999999999998E-2</v>
      </c>
      <c r="DW75" s="196">
        <v>87</v>
      </c>
      <c r="DX75" s="197">
        <v>-2.67</v>
      </c>
      <c r="DY75" s="164">
        <v>48.959000000000003</v>
      </c>
      <c r="DZ75" s="164">
        <v>2.4609999999999999</v>
      </c>
      <c r="EA75" s="164">
        <v>12.457000000000001</v>
      </c>
      <c r="EB75" s="164">
        <v>1.7330000000000001</v>
      </c>
      <c r="EC75" s="164">
        <v>9.7729999999999997</v>
      </c>
      <c r="ED75" s="164">
        <v>0.37</v>
      </c>
      <c r="EE75" s="164">
        <v>9.7210000000000001</v>
      </c>
      <c r="EF75" s="164">
        <v>11.195</v>
      </c>
      <c r="EG75" s="164">
        <v>2.0449999999999999</v>
      </c>
      <c r="EH75" s="164">
        <v>0.55200000000000005</v>
      </c>
      <c r="EI75" s="164">
        <v>0.23899999999999999</v>
      </c>
      <c r="EJ75" s="164">
        <v>0</v>
      </c>
      <c r="EK75" s="164">
        <v>11.332000000000001</v>
      </c>
      <c r="EL75" s="164">
        <v>11.33</v>
      </c>
      <c r="EM75">
        <f t="shared" si="2"/>
        <v>1546.0429088752223</v>
      </c>
      <c r="EN75">
        <f t="shared" si="3"/>
        <v>1505.8370593895222</v>
      </c>
    </row>
    <row r="76" spans="1:144" x14ac:dyDescent="0.35">
      <c r="A76" s="192" t="s">
        <v>975</v>
      </c>
      <c r="B76" s="192">
        <v>50</v>
      </c>
      <c r="C76" s="192">
        <v>919</v>
      </c>
      <c r="D76" t="s">
        <v>986</v>
      </c>
      <c r="F76" s="193">
        <v>16.404</v>
      </c>
      <c r="G76" s="194">
        <v>118.3</v>
      </c>
      <c r="H76" s="194">
        <v>5.2</v>
      </c>
      <c r="I76" s="194">
        <v>118.4</v>
      </c>
      <c r="J76" s="194">
        <v>9.1999999999999993</v>
      </c>
      <c r="K76" s="146">
        <v>0.73</v>
      </c>
      <c r="L76" s="146">
        <v>0.19</v>
      </c>
      <c r="M76" s="146"/>
      <c r="N76" s="146"/>
      <c r="O76" s="146">
        <v>9.2999999999999999E-2</v>
      </c>
      <c r="P76" s="146">
        <v>0.03</v>
      </c>
      <c r="Q76" s="146">
        <v>1.48</v>
      </c>
      <c r="R76" s="146">
        <v>0.14000000000000001</v>
      </c>
      <c r="S76" s="146">
        <v>4.5999999999999999E-2</v>
      </c>
      <c r="T76" s="146">
        <v>2.9000000000000001E-2</v>
      </c>
      <c r="U76" s="146">
        <v>0.17399999999999999</v>
      </c>
      <c r="V76" s="146">
        <v>3.5999999999999997E-2</v>
      </c>
      <c r="W76" s="146">
        <v>2.29E-2</v>
      </c>
      <c r="X76" s="146">
        <v>9.5999999999999992E-3</v>
      </c>
      <c r="Y76" s="146">
        <v>1.5100000000000001E-2</v>
      </c>
      <c r="Z76" s="146">
        <v>7.7000000000000002E-3</v>
      </c>
      <c r="AA76" s="146">
        <v>5.5819999999999999</v>
      </c>
      <c r="AB76" s="146">
        <v>0.48299999999999998</v>
      </c>
      <c r="AC76" s="146">
        <v>2.3E-2</v>
      </c>
      <c r="AD76" s="146">
        <v>0.317</v>
      </c>
      <c r="AE76" s="146">
        <v>3.6999999999999998E-2</v>
      </c>
      <c r="AG76" s="195">
        <v>1.9532</v>
      </c>
      <c r="AH76" s="195">
        <v>12.4253</v>
      </c>
      <c r="AI76" s="195">
        <v>0.25230000000000002</v>
      </c>
      <c r="AJ76" s="195">
        <v>10.786</v>
      </c>
      <c r="AK76" s="195">
        <v>0.53779999999999994</v>
      </c>
      <c r="AL76" s="195">
        <v>2.6736</v>
      </c>
      <c r="AM76" s="195">
        <v>49.016199999999998</v>
      </c>
      <c r="AN76" s="195">
        <v>8.5612999999999992</v>
      </c>
      <c r="AO76" s="195">
        <v>11.1835</v>
      </c>
      <c r="AP76" s="195">
        <v>0.3916</v>
      </c>
      <c r="AQ76" s="195">
        <v>0.23733333333333334</v>
      </c>
      <c r="AR76" s="195">
        <v>0.32879999999999998</v>
      </c>
      <c r="AS76" s="195">
        <v>2.2499999999999999E-2</v>
      </c>
      <c r="AT76" s="195">
        <v>1.9565217391304349E-2</v>
      </c>
      <c r="AU76" s="195">
        <v>98.131900000000002</v>
      </c>
      <c r="AV76" s="195">
        <v>40.801299999999998</v>
      </c>
      <c r="AW76" s="195">
        <v>47.027799999999999</v>
      </c>
      <c r="AX76" s="195">
        <v>11.3256</v>
      </c>
      <c r="AY76" s="195">
        <v>5.8000000000000003E-2</v>
      </c>
      <c r="AZ76" s="195">
        <v>9.2999999999999992E-3</v>
      </c>
      <c r="BA76" s="195">
        <v>0.2477</v>
      </c>
      <c r="BB76" s="195">
        <v>0.42370000000000002</v>
      </c>
      <c r="BC76" s="195">
        <v>8.8499999999999995E-2</v>
      </c>
      <c r="BD76" s="195">
        <v>0.16669999999999999</v>
      </c>
      <c r="BE76" s="195">
        <v>100.14870000000001</v>
      </c>
      <c r="BF76" s="195">
        <v>0.88097647116118294</v>
      </c>
      <c r="BG76" s="196">
        <v>4.34</v>
      </c>
      <c r="BH76" s="196">
        <v>0.53</v>
      </c>
      <c r="BI76" s="196">
        <v>0.31</v>
      </c>
      <c r="BJ76" s="196">
        <v>0.34</v>
      </c>
      <c r="BK76" s="196">
        <v>1280</v>
      </c>
      <c r="BL76" s="196">
        <v>35</v>
      </c>
      <c r="BM76" s="196">
        <v>32.6</v>
      </c>
      <c r="BN76" s="196">
        <v>1.4</v>
      </c>
      <c r="BO76" s="196">
        <v>320</v>
      </c>
      <c r="BP76" s="196">
        <v>16</v>
      </c>
      <c r="BQ76" s="196">
        <v>600</v>
      </c>
      <c r="BR76" s="196">
        <v>32</v>
      </c>
      <c r="BS76" s="196">
        <v>52.1</v>
      </c>
      <c r="BT76" s="196">
        <v>2.7</v>
      </c>
      <c r="BU76" s="196">
        <v>163.1</v>
      </c>
      <c r="BV76" s="196">
        <v>8.4</v>
      </c>
      <c r="BW76" s="196">
        <v>10.44</v>
      </c>
      <c r="BX76" s="196">
        <v>0.56000000000000005</v>
      </c>
      <c r="BY76" s="196">
        <v>368</v>
      </c>
      <c r="BZ76" s="196">
        <v>19</v>
      </c>
      <c r="CA76" s="196">
        <v>22.2</v>
      </c>
      <c r="CB76" s="196">
        <v>1.3</v>
      </c>
      <c r="CC76" s="196">
        <v>140.9</v>
      </c>
      <c r="CD76" s="196">
        <v>7.4</v>
      </c>
      <c r="CE76" s="196">
        <v>18.7</v>
      </c>
      <c r="CF76" s="196">
        <v>1.2</v>
      </c>
      <c r="CG76" s="196">
        <v>0.10100000000000001</v>
      </c>
      <c r="CH76" s="196">
        <v>1.6E-2</v>
      </c>
      <c r="CI76" s="196">
        <v>137.30000000000001</v>
      </c>
      <c r="CJ76" s="196">
        <v>7.3</v>
      </c>
      <c r="CK76" s="196">
        <v>15.19</v>
      </c>
      <c r="CL76" s="196">
        <v>0.71</v>
      </c>
      <c r="CM76" s="196">
        <v>36</v>
      </c>
      <c r="CN76" s="196">
        <v>1.5</v>
      </c>
      <c r="CO76" s="196">
        <v>4.76</v>
      </c>
      <c r="CP76" s="196">
        <v>0.37</v>
      </c>
      <c r="CQ76" s="196">
        <v>22</v>
      </c>
      <c r="CR76" s="196">
        <v>1.3</v>
      </c>
      <c r="CS76" s="196">
        <v>5.79</v>
      </c>
      <c r="CT76" s="196">
        <v>0.71</v>
      </c>
      <c r="CU76" s="196">
        <v>1.95</v>
      </c>
      <c r="CV76" s="196">
        <v>0.17</v>
      </c>
      <c r="CW76" s="196">
        <v>4.84</v>
      </c>
      <c r="CX76" s="196">
        <v>0.64</v>
      </c>
      <c r="CY76" s="196">
        <v>0.86</v>
      </c>
      <c r="CZ76" s="196">
        <v>0.1</v>
      </c>
      <c r="DA76" s="196">
        <v>4.97</v>
      </c>
      <c r="DB76" s="196">
        <v>0.4</v>
      </c>
      <c r="DC76" s="196">
        <v>0.82399999999999995</v>
      </c>
      <c r="DD76" s="196">
        <v>9.7000000000000003E-2</v>
      </c>
      <c r="DE76" s="196">
        <v>2.23</v>
      </c>
      <c r="DF76" s="196">
        <v>0.25</v>
      </c>
      <c r="DG76" s="196">
        <v>0.307</v>
      </c>
      <c r="DH76" s="196">
        <v>6.2E-2</v>
      </c>
      <c r="DI76" s="196">
        <v>1.92</v>
      </c>
      <c r="DJ76" s="196">
        <v>0.33</v>
      </c>
      <c r="DK76" s="196">
        <v>0.32300000000000001</v>
      </c>
      <c r="DL76" s="196">
        <v>6.9000000000000006E-2</v>
      </c>
      <c r="DM76" s="196">
        <v>3.88</v>
      </c>
      <c r="DN76" s="196">
        <v>0.72</v>
      </c>
      <c r="DO76" s="196">
        <v>1.1200000000000001</v>
      </c>
      <c r="DP76" s="196">
        <v>0.14000000000000001</v>
      </c>
      <c r="DQ76" s="196">
        <v>1.42</v>
      </c>
      <c r="DR76" s="196">
        <v>0.28999999999999998</v>
      </c>
      <c r="DS76" s="196">
        <v>1.35</v>
      </c>
      <c r="DT76" s="196">
        <v>0.18</v>
      </c>
      <c r="DU76" s="196">
        <v>0.41299999999999998</v>
      </c>
      <c r="DV76" s="196">
        <v>9.5000000000000001E-2</v>
      </c>
      <c r="DW76" s="196">
        <v>90</v>
      </c>
      <c r="DX76" s="197">
        <v>-11.75</v>
      </c>
      <c r="DY76" s="164">
        <v>48.805</v>
      </c>
      <c r="DZ76" s="164">
        <v>2.431</v>
      </c>
      <c r="EA76" s="164">
        <v>11.297000000000001</v>
      </c>
      <c r="EB76" s="164">
        <v>1.6870000000000001</v>
      </c>
      <c r="EC76" s="164">
        <v>9.8179999999999996</v>
      </c>
      <c r="ED76" s="164">
        <v>0.38800000000000001</v>
      </c>
      <c r="EE76" s="164">
        <v>12.747</v>
      </c>
      <c r="EF76" s="164">
        <v>9.8780000000000001</v>
      </c>
      <c r="EG76" s="164">
        <v>1.776</v>
      </c>
      <c r="EH76" s="164">
        <v>0.48899999999999999</v>
      </c>
      <c r="EI76" s="164">
        <v>0.22900000000000001</v>
      </c>
      <c r="EJ76" s="164">
        <v>0</v>
      </c>
      <c r="EK76" s="164">
        <v>11.336</v>
      </c>
      <c r="EL76" s="164">
        <v>11.33</v>
      </c>
      <c r="EM76">
        <f t="shared" si="2"/>
        <v>1645.6423063715542</v>
      </c>
      <c r="EN76">
        <f t="shared" si="3"/>
        <v>1472.6105649857309</v>
      </c>
    </row>
    <row r="77" spans="1:144" x14ac:dyDescent="0.35">
      <c r="A77" s="192" t="s">
        <v>987</v>
      </c>
      <c r="B77" s="192">
        <v>50</v>
      </c>
      <c r="C77" s="192">
        <v>919</v>
      </c>
      <c r="D77" t="s">
        <v>988</v>
      </c>
      <c r="F77" s="193">
        <v>21.821999999999999</v>
      </c>
      <c r="G77" s="194">
        <v>133.9</v>
      </c>
      <c r="H77" s="194">
        <v>4.5999999999999996</v>
      </c>
      <c r="I77" s="194">
        <v>121.6</v>
      </c>
      <c r="J77" s="194">
        <v>7.1</v>
      </c>
      <c r="K77" s="146">
        <v>0.64</v>
      </c>
      <c r="L77" s="146">
        <v>0.17</v>
      </c>
      <c r="M77" s="146">
        <v>0.45</v>
      </c>
      <c r="N77" s="146">
        <v>0.23</v>
      </c>
      <c r="O77" s="146">
        <v>0.09</v>
      </c>
      <c r="P77" s="146">
        <v>2.7E-2</v>
      </c>
      <c r="Q77" s="146">
        <v>1.41</v>
      </c>
      <c r="R77" s="146">
        <v>0.12</v>
      </c>
      <c r="S77" s="146"/>
      <c r="T77" s="146"/>
      <c r="U77" s="146">
        <v>0.14699999999999999</v>
      </c>
      <c r="V77" s="146">
        <v>4.4999999999999998E-2</v>
      </c>
      <c r="W77" s="146">
        <v>1.24E-2</v>
      </c>
      <c r="X77" s="146">
        <v>5.3E-3</v>
      </c>
      <c r="Y77" s="146">
        <v>9.1999999999999998E-3</v>
      </c>
      <c r="Z77" s="146">
        <v>4.7000000000000002E-3</v>
      </c>
      <c r="AA77" s="146">
        <v>10.257999999999999</v>
      </c>
      <c r="AB77" s="146">
        <v>0.32900000000000001</v>
      </c>
      <c r="AC77" s="146">
        <v>1.2999999999999999E-2</v>
      </c>
      <c r="AD77" s="146">
        <v>0.28100000000000003</v>
      </c>
      <c r="AE77" s="146">
        <v>2.5999999999999999E-2</v>
      </c>
      <c r="AG77" s="195">
        <v>2.1192000000000002</v>
      </c>
      <c r="AH77" s="195">
        <v>12.374599999999999</v>
      </c>
      <c r="AI77" s="195">
        <v>0.31630000000000003</v>
      </c>
      <c r="AJ77" s="195">
        <v>10.6975</v>
      </c>
      <c r="AK77" s="195">
        <v>0.43719999999999998</v>
      </c>
      <c r="AL77" s="195">
        <v>2.3037000000000001</v>
      </c>
      <c r="AM77" s="195">
        <v>48.911299999999997</v>
      </c>
      <c r="AN77" s="195">
        <v>8.4885999999999999</v>
      </c>
      <c r="AO77" s="195">
        <v>11.703799999999999</v>
      </c>
      <c r="AP77" s="195">
        <v>0.3196</v>
      </c>
      <c r="AQ77" s="195">
        <v>0.1936969696969697</v>
      </c>
      <c r="AR77" s="195">
        <v>0.2223</v>
      </c>
      <c r="AS77" s="195">
        <v>1.0699999999999999E-2</v>
      </c>
      <c r="AT77" s="195">
        <v>9.3043478260869568E-3</v>
      </c>
      <c r="AU77" s="195">
        <v>97.904799999999994</v>
      </c>
      <c r="AV77" s="195">
        <v>40.468699999999998</v>
      </c>
      <c r="AW77" s="195">
        <v>47.153100000000002</v>
      </c>
      <c r="AX77" s="195">
        <v>11.4557</v>
      </c>
      <c r="AY77" s="195">
        <v>5.4399999999999997E-2</v>
      </c>
      <c r="AZ77" s="195">
        <v>1.7999999999999999E-2</v>
      </c>
      <c r="BA77" s="195">
        <v>0.24390000000000001</v>
      </c>
      <c r="BB77" s="195">
        <v>0.39679999999999999</v>
      </c>
      <c r="BC77" s="195">
        <v>9.2499999999999999E-2</v>
      </c>
      <c r="BD77" s="195">
        <v>0.19309999999999999</v>
      </c>
      <c r="BE77" s="195">
        <v>100.0761</v>
      </c>
      <c r="BF77" s="195">
        <v>0.8800547559774462</v>
      </c>
      <c r="BG77" s="196">
        <v>4.25</v>
      </c>
      <c r="BH77" s="196">
        <v>0.52</v>
      </c>
      <c r="BI77" s="196">
        <v>0.44</v>
      </c>
      <c r="BJ77" s="196">
        <v>0.37</v>
      </c>
      <c r="BK77" s="196">
        <v>1185</v>
      </c>
      <c r="BL77" s="196">
        <v>28</v>
      </c>
      <c r="BM77" s="196">
        <v>32.200000000000003</v>
      </c>
      <c r="BN77" s="196">
        <v>1.1000000000000001</v>
      </c>
      <c r="BO77" s="196">
        <v>282</v>
      </c>
      <c r="BP77" s="196">
        <v>12</v>
      </c>
      <c r="BQ77" s="196">
        <v>752</v>
      </c>
      <c r="BR77" s="196">
        <v>31</v>
      </c>
      <c r="BS77" s="196">
        <v>53.5</v>
      </c>
      <c r="BT77" s="196">
        <v>2.2999999999999998</v>
      </c>
      <c r="BU77" s="196">
        <v>162.19999999999999</v>
      </c>
      <c r="BV77" s="196">
        <v>7</v>
      </c>
      <c r="BW77" s="196">
        <v>7.17</v>
      </c>
      <c r="BX77" s="196">
        <v>0.5</v>
      </c>
      <c r="BY77" s="196">
        <v>287</v>
      </c>
      <c r="BZ77" s="196">
        <v>11</v>
      </c>
      <c r="CA77" s="196">
        <v>20.52</v>
      </c>
      <c r="CB77" s="196">
        <v>0.69</v>
      </c>
      <c r="CC77" s="196">
        <v>118.1</v>
      </c>
      <c r="CD77" s="196">
        <v>3.8</v>
      </c>
      <c r="CE77" s="196">
        <v>10.49</v>
      </c>
      <c r="CF77" s="196">
        <v>0.56999999999999995</v>
      </c>
      <c r="CG77" s="196">
        <v>7.0999999999999994E-2</v>
      </c>
      <c r="CH77" s="196">
        <v>1.6E-2</v>
      </c>
      <c r="CI77" s="196">
        <v>87.7</v>
      </c>
      <c r="CJ77" s="196">
        <v>4</v>
      </c>
      <c r="CK77" s="196">
        <v>10.32</v>
      </c>
      <c r="CL77" s="196">
        <v>0.57999999999999996</v>
      </c>
      <c r="CM77" s="196">
        <v>25.17</v>
      </c>
      <c r="CN77" s="196">
        <v>0.99</v>
      </c>
      <c r="CO77" s="196">
        <v>3.58</v>
      </c>
      <c r="CP77" s="196">
        <v>0.27</v>
      </c>
      <c r="CQ77" s="196">
        <v>16.8</v>
      </c>
      <c r="CR77" s="196">
        <v>1.2</v>
      </c>
      <c r="CS77" s="196">
        <v>4.72</v>
      </c>
      <c r="CT77" s="196">
        <v>0.52</v>
      </c>
      <c r="CU77" s="196">
        <v>1.62</v>
      </c>
      <c r="CV77" s="196">
        <v>0.11</v>
      </c>
      <c r="CW77" s="196">
        <v>4.5</v>
      </c>
      <c r="CX77" s="196">
        <v>0.48</v>
      </c>
      <c r="CY77" s="196">
        <v>0.71699999999999997</v>
      </c>
      <c r="CZ77" s="196">
        <v>7.9000000000000001E-2</v>
      </c>
      <c r="DA77" s="196">
        <v>4.5999999999999996</v>
      </c>
      <c r="DB77" s="196">
        <v>0.43</v>
      </c>
      <c r="DC77" s="196">
        <v>0.89</v>
      </c>
      <c r="DD77" s="196">
        <v>0.1</v>
      </c>
      <c r="DE77" s="196">
        <v>2.14</v>
      </c>
      <c r="DF77" s="196">
        <v>0.3</v>
      </c>
      <c r="DG77" s="196">
        <v>0.28399999999999997</v>
      </c>
      <c r="DH77" s="196">
        <v>4.2999999999999997E-2</v>
      </c>
      <c r="DI77" s="196">
        <v>1.64</v>
      </c>
      <c r="DJ77" s="196">
        <v>0.28999999999999998</v>
      </c>
      <c r="DK77" s="196">
        <v>0.24099999999999999</v>
      </c>
      <c r="DL77" s="196">
        <v>4.3999999999999997E-2</v>
      </c>
      <c r="DM77" s="196">
        <v>3.13</v>
      </c>
      <c r="DN77" s="196">
        <v>0.48</v>
      </c>
      <c r="DO77" s="196">
        <v>0.68</v>
      </c>
      <c r="DP77" s="196">
        <v>0.1</v>
      </c>
      <c r="DQ77" s="196">
        <v>0.86</v>
      </c>
      <c r="DR77" s="196">
        <v>0.16</v>
      </c>
      <c r="DS77" s="196">
        <v>0.79200000000000004</v>
      </c>
      <c r="DT77" s="196">
        <v>7.0999999999999994E-2</v>
      </c>
      <c r="DU77" s="196">
        <v>0.22700000000000001</v>
      </c>
      <c r="DV77" s="196">
        <v>4.8000000000000001E-2</v>
      </c>
      <c r="DW77" s="196">
        <v>93</v>
      </c>
      <c r="DX77" s="197">
        <v>-10.58</v>
      </c>
      <c r="DY77" s="164">
        <v>48.96</v>
      </c>
      <c r="DZ77" s="164">
        <v>2.1240000000000001</v>
      </c>
      <c r="EA77" s="164">
        <v>11.409000000000001</v>
      </c>
      <c r="EB77" s="164">
        <v>1.7</v>
      </c>
      <c r="EC77" s="164">
        <v>9.8049999999999997</v>
      </c>
      <c r="ED77" s="164">
        <v>0.32200000000000001</v>
      </c>
      <c r="EE77" s="164">
        <v>12.641</v>
      </c>
      <c r="EF77" s="164">
        <v>9.9290000000000003</v>
      </c>
      <c r="EG77" s="164">
        <v>1.954</v>
      </c>
      <c r="EH77" s="164">
        <v>0.40300000000000002</v>
      </c>
      <c r="EI77" s="164">
        <v>0.29199999999999998</v>
      </c>
      <c r="EJ77" s="164">
        <v>0</v>
      </c>
      <c r="EK77" s="164">
        <v>11.335000000000001</v>
      </c>
      <c r="EL77" s="164">
        <v>11.33</v>
      </c>
      <c r="EM77">
        <f t="shared" si="2"/>
        <v>1112.6103549464615</v>
      </c>
      <c r="EN77">
        <f t="shared" si="3"/>
        <v>1006.1587583165687</v>
      </c>
    </row>
    <row r="78" spans="1:144" x14ac:dyDescent="0.35">
      <c r="A78" s="192" t="s">
        <v>987</v>
      </c>
      <c r="B78" s="192">
        <v>50</v>
      </c>
      <c r="C78" s="192">
        <v>919</v>
      </c>
      <c r="D78" t="s">
        <v>989</v>
      </c>
      <c r="E78" t="s">
        <v>925</v>
      </c>
      <c r="F78" s="193">
        <v>23.007999999999999</v>
      </c>
      <c r="G78" s="194">
        <v>136.9</v>
      </c>
      <c r="H78" s="194">
        <v>4.2</v>
      </c>
      <c r="I78" s="194">
        <v>119.3</v>
      </c>
      <c r="J78" s="194">
        <v>7</v>
      </c>
      <c r="K78" s="146">
        <v>0.79</v>
      </c>
      <c r="L78" s="146">
        <v>0.15</v>
      </c>
      <c r="M78" s="146">
        <v>0.11</v>
      </c>
      <c r="N78" s="146">
        <v>0.11</v>
      </c>
      <c r="O78" s="146">
        <v>8.4000000000000005E-2</v>
      </c>
      <c r="P78" s="146">
        <v>2.5000000000000001E-2</v>
      </c>
      <c r="Q78" s="146">
        <v>1.58</v>
      </c>
      <c r="R78" s="146">
        <v>0.2</v>
      </c>
      <c r="S78" s="146">
        <v>5.8999999999999997E-2</v>
      </c>
      <c r="T78" s="146">
        <v>2.9000000000000001E-2</v>
      </c>
      <c r="U78" s="146">
        <v>0.18099999999999999</v>
      </c>
      <c r="V78" s="146">
        <v>3.4000000000000002E-2</v>
      </c>
      <c r="W78" s="146">
        <v>3.04E-2</v>
      </c>
      <c r="X78" s="146">
        <v>8.5000000000000006E-3</v>
      </c>
      <c r="Y78" s="146">
        <v>1.2999999999999999E-2</v>
      </c>
      <c r="Z78" s="146">
        <v>5.4999999999999997E-3</v>
      </c>
      <c r="AA78" s="146">
        <v>4.7427000000000001</v>
      </c>
      <c r="AB78" s="146">
        <v>0.5</v>
      </c>
      <c r="AC78" s="146">
        <v>2.4E-2</v>
      </c>
      <c r="AD78" s="146">
        <v>0.307</v>
      </c>
      <c r="AE78" s="146">
        <v>3.6999999999999998E-2</v>
      </c>
      <c r="AG78" s="195">
        <v>1.8847</v>
      </c>
      <c r="AH78" s="195">
        <v>12.6578</v>
      </c>
      <c r="AI78" s="195">
        <v>0.24360000000000001</v>
      </c>
      <c r="AJ78" s="195">
        <v>10.638</v>
      </c>
      <c r="AK78" s="195">
        <v>0.53080000000000005</v>
      </c>
      <c r="AL78" s="195">
        <v>2.6629999999999998</v>
      </c>
      <c r="AM78" s="195">
        <v>49.137300000000003</v>
      </c>
      <c r="AN78" s="195">
        <v>8.7187999999999999</v>
      </c>
      <c r="AO78" s="195">
        <v>11.4094</v>
      </c>
      <c r="AP78" s="195">
        <v>0.36880000000000002</v>
      </c>
      <c r="AQ78" s="195">
        <v>0.22351515151515153</v>
      </c>
      <c r="AR78" s="195">
        <v>0.24229999999999999</v>
      </c>
      <c r="AS78" s="195">
        <v>2.0500000000000001E-2</v>
      </c>
      <c r="AT78" s="195">
        <v>1.7826086956521742E-2</v>
      </c>
      <c r="AU78" s="195">
        <v>98.514899999999997</v>
      </c>
      <c r="AV78" s="195">
        <v>40.219299999999997</v>
      </c>
      <c r="AW78" s="195">
        <v>47.362000000000002</v>
      </c>
      <c r="AX78" s="195">
        <v>11.2728</v>
      </c>
      <c r="AY78" s="195">
        <v>5.7200000000000001E-2</v>
      </c>
      <c r="AZ78" s="195">
        <v>1.21E-2</v>
      </c>
      <c r="BA78" s="195">
        <v>0.24529999999999999</v>
      </c>
      <c r="BB78" s="195">
        <v>0.43530000000000002</v>
      </c>
      <c r="BC78" s="195">
        <v>9.64E-2</v>
      </c>
      <c r="BD78" s="195">
        <v>0.1623</v>
      </c>
      <c r="BE78" s="195">
        <v>99.862799999999993</v>
      </c>
      <c r="BF78" s="195">
        <v>0.88220347266845345</v>
      </c>
      <c r="BG78" s="196">
        <v>4.46</v>
      </c>
      <c r="BH78" s="196">
        <v>0.33</v>
      </c>
      <c r="BI78" s="196">
        <v>0.61</v>
      </c>
      <c r="BJ78" s="196">
        <v>0.42</v>
      </c>
      <c r="BK78" s="196">
        <v>1195</v>
      </c>
      <c r="BL78" s="196">
        <v>24</v>
      </c>
      <c r="BM78" s="196">
        <v>32.9</v>
      </c>
      <c r="BN78" s="196">
        <v>1.1000000000000001</v>
      </c>
      <c r="BO78" s="196">
        <v>311</v>
      </c>
      <c r="BP78" s="196">
        <v>11</v>
      </c>
      <c r="BQ78" s="196">
        <v>702</v>
      </c>
      <c r="BR78" s="196">
        <v>28</v>
      </c>
      <c r="BS78" s="196">
        <v>52.8</v>
      </c>
      <c r="BT78" s="196">
        <v>2.2000000000000002</v>
      </c>
      <c r="BU78" s="196">
        <v>168.1</v>
      </c>
      <c r="BV78" s="196">
        <v>6.4</v>
      </c>
      <c r="BW78" s="196">
        <v>10.89</v>
      </c>
      <c r="BX78" s="196">
        <v>0.5</v>
      </c>
      <c r="BY78" s="196">
        <v>355</v>
      </c>
      <c r="BZ78" s="196">
        <v>12</v>
      </c>
      <c r="CA78" s="196">
        <v>21.29</v>
      </c>
      <c r="CB78" s="196">
        <v>0.94</v>
      </c>
      <c r="CC78" s="196">
        <v>140.4</v>
      </c>
      <c r="CD78" s="196">
        <v>4.8</v>
      </c>
      <c r="CE78" s="196">
        <v>17.18</v>
      </c>
      <c r="CF78" s="196">
        <v>0.68</v>
      </c>
      <c r="CG78" s="196">
        <v>0.105</v>
      </c>
      <c r="CH78" s="196">
        <v>1.7999999999999999E-2</v>
      </c>
      <c r="CI78" s="196">
        <v>130.5</v>
      </c>
      <c r="CJ78" s="196">
        <v>6</v>
      </c>
      <c r="CK78" s="196">
        <v>14.81</v>
      </c>
      <c r="CL78" s="196">
        <v>0.61</v>
      </c>
      <c r="CM78" s="196">
        <v>34.4</v>
      </c>
      <c r="CN78" s="196">
        <v>1.2</v>
      </c>
      <c r="CO78" s="196">
        <v>4.63</v>
      </c>
      <c r="CP78" s="196">
        <v>0.25</v>
      </c>
      <c r="CQ78" s="196">
        <v>22</v>
      </c>
      <c r="CR78" s="196">
        <v>1.5</v>
      </c>
      <c r="CS78" s="196">
        <v>5.66</v>
      </c>
      <c r="CT78" s="196">
        <v>0.64</v>
      </c>
      <c r="CU78" s="196">
        <v>1.86</v>
      </c>
      <c r="CV78" s="196">
        <v>0.18</v>
      </c>
      <c r="CW78" s="196">
        <v>4.8099999999999996</v>
      </c>
      <c r="CX78" s="196">
        <v>0.55000000000000004</v>
      </c>
      <c r="CY78" s="196">
        <v>0.77400000000000002</v>
      </c>
      <c r="CZ78" s="196">
        <v>8.4000000000000005E-2</v>
      </c>
      <c r="DA78" s="196">
        <v>4.8</v>
      </c>
      <c r="DB78" s="196">
        <v>0.43</v>
      </c>
      <c r="DC78" s="196">
        <v>0.9</v>
      </c>
      <c r="DD78" s="196">
        <v>0.11</v>
      </c>
      <c r="DE78" s="196">
        <v>2.27</v>
      </c>
      <c r="DF78" s="196">
        <v>0.19</v>
      </c>
      <c r="DG78" s="196">
        <v>0.247</v>
      </c>
      <c r="DH78" s="196">
        <v>4.7E-2</v>
      </c>
      <c r="DI78" s="196">
        <v>1.87</v>
      </c>
      <c r="DJ78" s="196">
        <v>0.25</v>
      </c>
      <c r="DK78" s="196">
        <v>0.216</v>
      </c>
      <c r="DL78" s="196">
        <v>4.5999999999999999E-2</v>
      </c>
      <c r="DM78" s="196">
        <v>3.91</v>
      </c>
      <c r="DN78" s="196">
        <v>0.5</v>
      </c>
      <c r="DO78" s="196">
        <v>0.95</v>
      </c>
      <c r="DP78" s="196">
        <v>0.13</v>
      </c>
      <c r="DQ78" s="196">
        <v>1.06</v>
      </c>
      <c r="DR78" s="196">
        <v>0.17</v>
      </c>
      <c r="DS78" s="196">
        <v>1.0920000000000001</v>
      </c>
      <c r="DT78" s="196">
        <v>8.7999999999999995E-2</v>
      </c>
      <c r="DU78" s="196">
        <v>0.41299999999999998</v>
      </c>
      <c r="DV78" s="196">
        <v>6.7000000000000004E-2</v>
      </c>
      <c r="DW78" s="196">
        <v>96</v>
      </c>
      <c r="DX78" s="197">
        <v>-11.73</v>
      </c>
      <c r="DY78" s="164">
        <v>48.74</v>
      </c>
      <c r="DZ78" s="164">
        <v>2.4119999999999999</v>
      </c>
      <c r="EA78" s="164">
        <v>11.464</v>
      </c>
      <c r="EB78" s="164">
        <v>1.6639999999999999</v>
      </c>
      <c r="EC78" s="164">
        <v>9.84</v>
      </c>
      <c r="ED78" s="164">
        <v>0.36499999999999999</v>
      </c>
      <c r="EE78" s="164">
        <v>12.948</v>
      </c>
      <c r="EF78" s="164">
        <v>9.7059999999999995</v>
      </c>
      <c r="EG78" s="164">
        <v>1.7070000000000001</v>
      </c>
      <c r="EH78" s="164">
        <v>0.48099999999999998</v>
      </c>
      <c r="EI78" s="164">
        <v>0.221</v>
      </c>
      <c r="EJ78" s="164">
        <v>0</v>
      </c>
      <c r="EK78" s="164">
        <v>11.337999999999999</v>
      </c>
      <c r="EL78" s="164">
        <v>11.33</v>
      </c>
      <c r="EM78">
        <f t="shared" si="2"/>
        <v>1212.7102519276996</v>
      </c>
      <c r="EN78">
        <f t="shared" si="3"/>
        <v>1085.3935844694349</v>
      </c>
    </row>
    <row r="79" spans="1:144" x14ac:dyDescent="0.35">
      <c r="A79" s="192" t="s">
        <v>987</v>
      </c>
      <c r="B79" s="192">
        <v>50</v>
      </c>
      <c r="C79" s="192">
        <v>919</v>
      </c>
      <c r="D79" t="s">
        <v>990</v>
      </c>
      <c r="F79" s="193">
        <v>21.254000000000001</v>
      </c>
      <c r="G79" s="194">
        <v>77.599999999999994</v>
      </c>
      <c r="H79" s="194">
        <v>5.4</v>
      </c>
      <c r="I79" s="194">
        <v>120.5</v>
      </c>
      <c r="J79" s="194">
        <v>6.2</v>
      </c>
      <c r="K79" s="146">
        <v>0.79</v>
      </c>
      <c r="L79" s="146">
        <v>0.22</v>
      </c>
      <c r="M79" s="146">
        <v>0.14000000000000001</v>
      </c>
      <c r="N79" s="146">
        <v>0.15</v>
      </c>
      <c r="O79" s="146">
        <v>0.11600000000000001</v>
      </c>
      <c r="P79" s="146">
        <v>3.9E-2</v>
      </c>
      <c r="Q79" s="146">
        <v>1.42</v>
      </c>
      <c r="R79" s="146">
        <v>0.14000000000000001</v>
      </c>
      <c r="S79" s="146"/>
      <c r="T79" s="146"/>
      <c r="U79" s="146">
        <v>0.11799999999999999</v>
      </c>
      <c r="V79" s="146">
        <v>3.7999999999999999E-2</v>
      </c>
      <c r="W79" s="146">
        <v>1.6199999999999999E-2</v>
      </c>
      <c r="X79" s="146">
        <v>8.3999999999999995E-3</v>
      </c>
      <c r="Y79" s="146">
        <v>1.7899999999999999E-2</v>
      </c>
      <c r="Z79" s="146">
        <v>6.0000000000000001E-3</v>
      </c>
      <c r="AA79" s="146"/>
      <c r="AB79" s="146"/>
      <c r="AC79" s="146"/>
      <c r="AD79" s="146"/>
      <c r="AE79" s="146"/>
      <c r="AG79" s="195">
        <v>2.0766</v>
      </c>
      <c r="AH79" s="195">
        <v>13.1462</v>
      </c>
      <c r="AI79" s="195">
        <v>0.29470000000000002</v>
      </c>
      <c r="AJ79" s="195">
        <v>11.0985</v>
      </c>
      <c r="AK79" s="195">
        <v>0.45760000000000001</v>
      </c>
      <c r="AL79" s="195">
        <v>2.5952999999999999</v>
      </c>
      <c r="AM79" s="195">
        <v>48.9557</v>
      </c>
      <c r="AN79" s="195">
        <v>7.7131999999999996</v>
      </c>
      <c r="AO79" s="195">
        <v>11.1744</v>
      </c>
      <c r="AP79" s="195">
        <v>0.37469999999999998</v>
      </c>
      <c r="AQ79" s="195">
        <v>0.22709090909090909</v>
      </c>
      <c r="AR79" s="195">
        <v>0.29409999999999997</v>
      </c>
      <c r="AS79" s="195">
        <v>1.6299999999999999E-2</v>
      </c>
      <c r="AT79" s="195">
        <v>1.4173913043478261E-2</v>
      </c>
      <c r="AU79" s="195">
        <v>98.197299999999998</v>
      </c>
      <c r="AV79" s="195">
        <v>41.104700000000001</v>
      </c>
      <c r="AW79" s="195">
        <v>47.625799999999998</v>
      </c>
      <c r="AX79" s="195">
        <v>11.3582</v>
      </c>
      <c r="AY79" s="195">
        <v>6.1199999999999997E-2</v>
      </c>
      <c r="AZ79" s="195">
        <v>1.3299999999999999E-2</v>
      </c>
      <c r="BA79" s="195">
        <v>0.24079999999999999</v>
      </c>
      <c r="BB79" s="195">
        <v>0.43719999999999998</v>
      </c>
      <c r="BC79" s="195">
        <v>0.11219999999999999</v>
      </c>
      <c r="BD79" s="195">
        <v>0.17730000000000001</v>
      </c>
      <c r="BE79" s="195">
        <v>101.1309</v>
      </c>
      <c r="BF79" s="195">
        <v>0.8819962227410677</v>
      </c>
      <c r="BG79" s="196">
        <v>4.2699999999999996</v>
      </c>
      <c r="BH79" s="196">
        <v>0.51</v>
      </c>
      <c r="BI79" s="196">
        <v>1.33</v>
      </c>
      <c r="BJ79" s="196">
        <v>0.78</v>
      </c>
      <c r="BK79" s="196">
        <v>1250</v>
      </c>
      <c r="BL79" s="196">
        <v>37</v>
      </c>
      <c r="BM79" s="196">
        <v>32.9</v>
      </c>
      <c r="BN79" s="196">
        <v>1.1000000000000001</v>
      </c>
      <c r="BO79" s="196">
        <v>315.2</v>
      </c>
      <c r="BP79" s="196">
        <v>9.9</v>
      </c>
      <c r="BQ79" s="196">
        <v>1144</v>
      </c>
      <c r="BR79" s="196">
        <v>39</v>
      </c>
      <c r="BS79" s="196">
        <v>44.6</v>
      </c>
      <c r="BT79" s="196">
        <v>2</v>
      </c>
      <c r="BU79" s="196">
        <v>106.8</v>
      </c>
      <c r="BV79" s="196">
        <v>5.9</v>
      </c>
      <c r="BW79" s="196">
        <v>8.52</v>
      </c>
      <c r="BX79" s="196">
        <v>0.48</v>
      </c>
      <c r="BY79" s="196">
        <v>338</v>
      </c>
      <c r="BZ79" s="196">
        <v>11</v>
      </c>
      <c r="CA79" s="196">
        <v>21.73</v>
      </c>
      <c r="CB79" s="196">
        <v>0.76</v>
      </c>
      <c r="CC79" s="196">
        <v>133.69999999999999</v>
      </c>
      <c r="CD79" s="196">
        <v>4.8</v>
      </c>
      <c r="CE79" s="196">
        <v>13.57</v>
      </c>
      <c r="CF79" s="196">
        <v>0.64</v>
      </c>
      <c r="CG79" s="196">
        <v>0.10100000000000001</v>
      </c>
      <c r="CH79" s="196">
        <v>0.02</v>
      </c>
      <c r="CI79" s="196">
        <v>106.2</v>
      </c>
      <c r="CJ79" s="196">
        <v>4.0999999999999996</v>
      </c>
      <c r="CK79" s="196">
        <v>12.27</v>
      </c>
      <c r="CL79" s="196">
        <v>0.43</v>
      </c>
      <c r="CM79" s="196">
        <v>30.1</v>
      </c>
      <c r="CN79" s="196">
        <v>1.1000000000000001</v>
      </c>
      <c r="CO79" s="196">
        <v>4.0999999999999996</v>
      </c>
      <c r="CP79" s="196">
        <v>0.21</v>
      </c>
      <c r="CQ79" s="196">
        <v>20.3</v>
      </c>
      <c r="CR79" s="196">
        <v>1.6</v>
      </c>
      <c r="CS79" s="196">
        <v>4.9800000000000004</v>
      </c>
      <c r="CT79" s="196">
        <v>0.57999999999999996</v>
      </c>
      <c r="CU79" s="196">
        <v>1.67</v>
      </c>
      <c r="CV79" s="196">
        <v>0.14000000000000001</v>
      </c>
      <c r="CW79" s="196">
        <v>5.48</v>
      </c>
      <c r="CX79" s="196">
        <v>0.55000000000000004</v>
      </c>
      <c r="CY79" s="196">
        <v>0.79300000000000004</v>
      </c>
      <c r="CZ79" s="196">
        <v>9.8000000000000004E-2</v>
      </c>
      <c r="DA79" s="196">
        <v>4.75</v>
      </c>
      <c r="DB79" s="196">
        <v>0.45</v>
      </c>
      <c r="DC79" s="196">
        <v>0.79500000000000004</v>
      </c>
      <c r="DD79" s="196">
        <v>9.0999999999999998E-2</v>
      </c>
      <c r="DE79" s="196">
        <v>2.2000000000000002</v>
      </c>
      <c r="DF79" s="196">
        <v>0.19</v>
      </c>
      <c r="DG79" s="196">
        <v>0.26700000000000002</v>
      </c>
      <c r="DH79" s="196">
        <v>4.7E-2</v>
      </c>
      <c r="DI79" s="196">
        <v>2.09</v>
      </c>
      <c r="DJ79" s="196">
        <v>0.27</v>
      </c>
      <c r="DK79" s="196">
        <v>0.23799999999999999</v>
      </c>
      <c r="DL79" s="196">
        <v>3.5000000000000003E-2</v>
      </c>
      <c r="DM79" s="196">
        <v>3.49</v>
      </c>
      <c r="DN79" s="196">
        <v>0.49</v>
      </c>
      <c r="DO79" s="196">
        <v>0.83</v>
      </c>
      <c r="DP79" s="196">
        <v>0.12</v>
      </c>
      <c r="DQ79" s="196">
        <v>0.85</v>
      </c>
      <c r="DR79" s="196">
        <v>0.18</v>
      </c>
      <c r="DS79" s="196">
        <v>0.9</v>
      </c>
      <c r="DT79" s="196">
        <v>0.11</v>
      </c>
      <c r="DU79" s="196">
        <v>0.34599999999999997</v>
      </c>
      <c r="DV79" s="196">
        <v>8.2000000000000003E-2</v>
      </c>
      <c r="DW79" s="196">
        <v>99</v>
      </c>
      <c r="DX79" s="197">
        <v>-14.58</v>
      </c>
      <c r="DY79" s="164">
        <v>48.493000000000002</v>
      </c>
      <c r="DZ79" s="164">
        <v>2.2989999999999999</v>
      </c>
      <c r="EA79" s="164">
        <v>11.644</v>
      </c>
      <c r="EB79" s="164">
        <v>1.68</v>
      </c>
      <c r="EC79" s="164">
        <v>9.8239999999999998</v>
      </c>
      <c r="ED79" s="164">
        <v>0.36899999999999999</v>
      </c>
      <c r="EE79" s="164">
        <v>12.824999999999999</v>
      </c>
      <c r="EF79" s="164">
        <v>9.9169999999999998</v>
      </c>
      <c r="EG79" s="164">
        <v>1.839</v>
      </c>
      <c r="EH79" s="164">
        <v>0.40500000000000003</v>
      </c>
      <c r="EI79" s="164">
        <v>0.26100000000000001</v>
      </c>
      <c r="EJ79" s="164">
        <v>0</v>
      </c>
      <c r="EK79" s="164">
        <v>11.336</v>
      </c>
      <c r="EL79" s="164">
        <v>11.33</v>
      </c>
      <c r="EM79">
        <f t="shared" si="2"/>
        <v>1471.9689851091059</v>
      </c>
      <c r="EN79">
        <f t="shared" si="3"/>
        <v>1284.6648499817647</v>
      </c>
    </row>
    <row r="80" spans="1:144" x14ac:dyDescent="0.35">
      <c r="A80" s="192" t="s">
        <v>987</v>
      </c>
      <c r="B80" s="192">
        <v>50</v>
      </c>
      <c r="C80" s="192">
        <v>919</v>
      </c>
      <c r="D80" t="s">
        <v>991</v>
      </c>
      <c r="E80" t="s">
        <v>925</v>
      </c>
      <c r="F80" s="193">
        <v>4.1382000000000003</v>
      </c>
      <c r="G80" s="194">
        <v>104.1</v>
      </c>
      <c r="H80" s="194">
        <v>9</v>
      </c>
      <c r="I80" s="194">
        <v>109</v>
      </c>
      <c r="J80" s="194">
        <v>19</v>
      </c>
      <c r="K80" s="146">
        <v>0.57999999999999996</v>
      </c>
      <c r="L80" s="146">
        <v>0.5</v>
      </c>
      <c r="M80" s="146"/>
      <c r="N80" s="146"/>
      <c r="O80" s="146">
        <v>7.8E-2</v>
      </c>
      <c r="P80" s="146">
        <v>6.6000000000000003E-2</v>
      </c>
      <c r="Q80" s="146">
        <v>1.53</v>
      </c>
      <c r="R80" s="146">
        <v>0.27</v>
      </c>
      <c r="S80" s="146"/>
      <c r="T80" s="146"/>
      <c r="U80" s="146">
        <v>0.15</v>
      </c>
      <c r="V80" s="146">
        <v>0.11</v>
      </c>
      <c r="W80" s="146">
        <v>1.9E-2</v>
      </c>
      <c r="X80" s="146">
        <v>1.4999999999999999E-2</v>
      </c>
      <c r="Y80" s="146"/>
      <c r="Z80" s="146"/>
      <c r="AA80" s="146"/>
      <c r="AB80" s="146"/>
      <c r="AC80" s="146"/>
      <c r="AD80" s="146"/>
      <c r="AE80" s="146"/>
      <c r="AG80" s="195">
        <v>2.2023999999999999</v>
      </c>
      <c r="AH80" s="195">
        <v>13.5419</v>
      </c>
      <c r="AI80" s="195">
        <v>0.5585</v>
      </c>
      <c r="AJ80" s="195">
        <v>11.9505</v>
      </c>
      <c r="AK80" s="195">
        <v>0.43480000000000002</v>
      </c>
      <c r="AL80" s="195">
        <v>2.6415999999999999</v>
      </c>
      <c r="AM80" s="195">
        <v>50.046700000000001</v>
      </c>
      <c r="AN80" s="195">
        <v>7.6955</v>
      </c>
      <c r="AO80" s="195">
        <v>8.532</v>
      </c>
      <c r="AP80" s="195">
        <v>0.29809999999999998</v>
      </c>
      <c r="AQ80" s="195">
        <v>0.18066666666666667</v>
      </c>
      <c r="AR80" s="195">
        <v>0.28389999999999999</v>
      </c>
      <c r="AS80" s="195">
        <v>1.4500000000000001E-2</v>
      </c>
      <c r="AT80" s="195">
        <v>1.2608695652173915E-2</v>
      </c>
      <c r="AU80" s="195">
        <v>98.200500000000005</v>
      </c>
      <c r="AV80" s="195">
        <v>40.971699999999998</v>
      </c>
      <c r="AW80" s="195">
        <v>47.389400000000002</v>
      </c>
      <c r="AX80" s="195">
        <v>11.4756</v>
      </c>
      <c r="AY80" s="195">
        <v>5.2299999999999999E-2</v>
      </c>
      <c r="AZ80" s="195">
        <v>1.49E-2</v>
      </c>
      <c r="BA80" s="195">
        <v>0.245</v>
      </c>
      <c r="BB80" s="195">
        <v>0.42770000000000002</v>
      </c>
      <c r="BC80" s="195">
        <v>8.9899999999999994E-2</v>
      </c>
      <c r="BD80" s="195">
        <v>0.14030000000000001</v>
      </c>
      <c r="BE80" s="195">
        <v>100.8068</v>
      </c>
      <c r="BF80" s="195">
        <v>0.88039878722881681</v>
      </c>
      <c r="BG80" s="196">
        <v>3.7</v>
      </c>
      <c r="BH80" s="196">
        <v>1.3</v>
      </c>
      <c r="BI80" s="196">
        <v>1.6</v>
      </c>
      <c r="BJ80" s="196">
        <v>1.7</v>
      </c>
      <c r="BK80" s="196">
        <v>1850</v>
      </c>
      <c r="BL80" s="196">
        <v>240</v>
      </c>
      <c r="BM80" s="196">
        <v>26.2</v>
      </c>
      <c r="BN80" s="196">
        <v>2.2999999999999998</v>
      </c>
      <c r="BO80" s="196">
        <v>264</v>
      </c>
      <c r="BP80" s="196">
        <v>25</v>
      </c>
      <c r="BQ80" s="196">
        <v>472</v>
      </c>
      <c r="BR80" s="196">
        <v>22</v>
      </c>
      <c r="BS80" s="196">
        <v>47.5</v>
      </c>
      <c r="BT80" s="196">
        <v>2.5</v>
      </c>
      <c r="BU80" s="196">
        <v>213</v>
      </c>
      <c r="BV80" s="196">
        <v>14</v>
      </c>
      <c r="BW80" s="196">
        <v>7.08</v>
      </c>
      <c r="BX80" s="196">
        <v>0.99</v>
      </c>
      <c r="BY80" s="196">
        <v>343</v>
      </c>
      <c r="BZ80" s="196">
        <v>19</v>
      </c>
      <c r="CA80" s="196">
        <v>24</v>
      </c>
      <c r="CB80" s="196">
        <v>2.4</v>
      </c>
      <c r="CC80" s="196">
        <v>140</v>
      </c>
      <c r="CD80" s="196">
        <v>16</v>
      </c>
      <c r="CE80" s="196">
        <v>13.2</v>
      </c>
      <c r="CF80" s="196">
        <v>1.4</v>
      </c>
      <c r="CG80" s="196">
        <v>6.3E-2</v>
      </c>
      <c r="CH80" s="196">
        <v>2.9000000000000001E-2</v>
      </c>
      <c r="CI80" s="196">
        <v>109</v>
      </c>
      <c r="CJ80" s="196">
        <v>15</v>
      </c>
      <c r="CK80" s="196">
        <v>11</v>
      </c>
      <c r="CL80" s="196">
        <v>1</v>
      </c>
      <c r="CM80" s="196">
        <v>29.5</v>
      </c>
      <c r="CN80" s="196">
        <v>2.2000000000000002</v>
      </c>
      <c r="CO80" s="196">
        <v>4.3600000000000003</v>
      </c>
      <c r="CP80" s="196">
        <v>0.33</v>
      </c>
      <c r="CQ80" s="196">
        <v>22.2</v>
      </c>
      <c r="CR80" s="196">
        <v>2.8</v>
      </c>
      <c r="CS80" s="196">
        <v>5.2</v>
      </c>
      <c r="CT80" s="196">
        <v>1.4</v>
      </c>
      <c r="CU80" s="196">
        <v>1.9</v>
      </c>
      <c r="CV80" s="196">
        <v>0.39</v>
      </c>
      <c r="CW80" s="196">
        <v>6.1</v>
      </c>
      <c r="CX80" s="196">
        <v>1.5</v>
      </c>
      <c r="CY80" s="196">
        <v>0.87</v>
      </c>
      <c r="CZ80" s="196">
        <v>0.09</v>
      </c>
      <c r="DA80" s="196">
        <v>5</v>
      </c>
      <c r="DB80" s="196">
        <v>0.67</v>
      </c>
      <c r="DC80" s="196">
        <v>1.1399999999999999</v>
      </c>
      <c r="DD80" s="196">
        <v>0.11</v>
      </c>
      <c r="DE80" s="196">
        <v>2.44</v>
      </c>
      <c r="DF80" s="196">
        <v>0.42</v>
      </c>
      <c r="DG80" s="196">
        <v>0.34</v>
      </c>
      <c r="DH80" s="196">
        <v>0.11</v>
      </c>
      <c r="DI80" s="196">
        <v>2.11</v>
      </c>
      <c r="DJ80" s="196">
        <v>0.54</v>
      </c>
      <c r="DK80" s="196">
        <v>0.189</v>
      </c>
      <c r="DL80" s="196">
        <v>2.9000000000000001E-2</v>
      </c>
      <c r="DM80" s="196">
        <v>4.7</v>
      </c>
      <c r="DN80" s="196">
        <v>1.5</v>
      </c>
      <c r="DO80" s="196">
        <v>0.6</v>
      </c>
      <c r="DP80" s="196">
        <v>0.25</v>
      </c>
      <c r="DQ80" s="196">
        <v>1.1000000000000001</v>
      </c>
      <c r="DR80" s="196">
        <v>0.54</v>
      </c>
      <c r="DS80" s="196">
        <v>0.99</v>
      </c>
      <c r="DT80" s="196">
        <v>0.16</v>
      </c>
      <c r="DU80" s="196">
        <v>0.38</v>
      </c>
      <c r="DV80" s="196">
        <v>0.15</v>
      </c>
      <c r="DW80" s="196">
        <v>102</v>
      </c>
      <c r="DX80" s="197">
        <v>-19.09</v>
      </c>
      <c r="DY80" s="164">
        <v>48.591000000000001</v>
      </c>
      <c r="DZ80" s="164">
        <v>2.2250000000000001</v>
      </c>
      <c r="EA80" s="164">
        <v>11.407999999999999</v>
      </c>
      <c r="EB80" s="164">
        <v>1.7</v>
      </c>
      <c r="EC80" s="164">
        <v>9.8049999999999997</v>
      </c>
      <c r="ED80" s="164">
        <v>0.30599999999999999</v>
      </c>
      <c r="EE80" s="164">
        <v>12.673</v>
      </c>
      <c r="EF80" s="164">
        <v>10.177</v>
      </c>
      <c r="EG80" s="164">
        <v>1.855</v>
      </c>
      <c r="EH80" s="164">
        <v>0.36599999999999999</v>
      </c>
      <c r="EI80" s="164">
        <v>0.47099999999999997</v>
      </c>
      <c r="EJ80" s="164">
        <v>0</v>
      </c>
      <c r="EK80" s="164">
        <v>11.335000000000001</v>
      </c>
      <c r="EL80" s="164">
        <v>11.33</v>
      </c>
      <c r="EM80">
        <f t="shared" si="2"/>
        <v>1420.9180376486747</v>
      </c>
      <c r="EN80">
        <f t="shared" si="3"/>
        <v>1193.1463915095094</v>
      </c>
    </row>
    <row r="81" spans="1:144" x14ac:dyDescent="0.35">
      <c r="A81" s="192" t="s">
        <v>987</v>
      </c>
      <c r="B81" s="192">
        <v>50</v>
      </c>
      <c r="C81" s="192">
        <v>919</v>
      </c>
      <c r="D81" t="s">
        <v>992</v>
      </c>
      <c r="F81" s="193">
        <v>21.614999999999998</v>
      </c>
      <c r="G81" s="194">
        <v>150.1</v>
      </c>
      <c r="H81" s="194">
        <v>4.7</v>
      </c>
      <c r="I81" s="194">
        <v>120.8</v>
      </c>
      <c r="J81" s="194">
        <v>4.9000000000000004</v>
      </c>
      <c r="K81" s="146">
        <v>1.06</v>
      </c>
      <c r="L81" s="146">
        <v>0.24</v>
      </c>
      <c r="M81" s="146">
        <v>8.1000000000000003E-2</v>
      </c>
      <c r="N81" s="146">
        <v>9.0999999999999998E-2</v>
      </c>
      <c r="O81" s="146">
        <v>8.7999999999999995E-2</v>
      </c>
      <c r="P81" s="146">
        <v>3.4000000000000002E-2</v>
      </c>
      <c r="Q81" s="146">
        <v>1.64</v>
      </c>
      <c r="R81" s="146">
        <v>0.19</v>
      </c>
      <c r="S81" s="146">
        <v>0.05</v>
      </c>
      <c r="T81" s="146">
        <v>0.03</v>
      </c>
      <c r="U81" s="146">
        <v>0.17299999999999999</v>
      </c>
      <c r="V81" s="146">
        <v>5.2999999999999999E-2</v>
      </c>
      <c r="W81" s="146">
        <v>2.3900000000000001E-2</v>
      </c>
      <c r="X81" s="146">
        <v>8.8000000000000005E-3</v>
      </c>
      <c r="Y81" s="146">
        <v>1.23E-2</v>
      </c>
      <c r="Z81" s="146">
        <v>6.1000000000000004E-3</v>
      </c>
      <c r="AA81" s="146">
        <v>1.3192999999999999</v>
      </c>
      <c r="AB81" s="146">
        <v>0.46200000000000002</v>
      </c>
      <c r="AC81" s="146">
        <v>4.2000000000000003E-2</v>
      </c>
      <c r="AD81" s="146">
        <v>0.35</v>
      </c>
      <c r="AE81" s="146">
        <v>0.09</v>
      </c>
      <c r="AG81" s="195">
        <v>2.0278999999999998</v>
      </c>
      <c r="AH81" s="195">
        <v>13.183400000000001</v>
      </c>
      <c r="AI81" s="195">
        <v>0.40439999999999998</v>
      </c>
      <c r="AJ81" s="195">
        <v>11.240500000000001</v>
      </c>
      <c r="AK81" s="195">
        <v>0.50219999999999998</v>
      </c>
      <c r="AL81" s="195">
        <v>2.5426000000000002</v>
      </c>
      <c r="AM81" s="195">
        <v>50.000700000000002</v>
      </c>
      <c r="AN81" s="195">
        <v>7.7323000000000004</v>
      </c>
      <c r="AO81" s="195">
        <v>9.9017999999999997</v>
      </c>
      <c r="AP81" s="195">
        <v>0.3085</v>
      </c>
      <c r="AQ81" s="195">
        <v>0.18696969696969698</v>
      </c>
      <c r="AR81" s="195">
        <v>0.2651</v>
      </c>
      <c r="AS81" s="195">
        <v>2.2700000000000001E-2</v>
      </c>
      <c r="AT81" s="195">
        <v>1.973913043478261E-2</v>
      </c>
      <c r="AU81" s="195">
        <v>98.132099999999994</v>
      </c>
      <c r="AV81" s="195">
        <v>40.087200000000003</v>
      </c>
      <c r="AW81" s="195">
        <v>44.818600000000004</v>
      </c>
      <c r="AX81" s="195">
        <v>14.4903</v>
      </c>
      <c r="AY81" s="195">
        <v>4.4499999999999998E-2</v>
      </c>
      <c r="AZ81" s="195">
        <v>1.21E-2</v>
      </c>
      <c r="BA81" s="195">
        <v>0.25240000000000001</v>
      </c>
      <c r="BB81" s="195">
        <v>0.32979999999999998</v>
      </c>
      <c r="BC81" s="195">
        <v>6.2799999999999995E-2</v>
      </c>
      <c r="BD81" s="195">
        <v>0.2142</v>
      </c>
      <c r="BE81" s="195">
        <v>100.31189999999999</v>
      </c>
      <c r="BF81" s="195">
        <v>0.84647018923869699</v>
      </c>
      <c r="BG81" s="196">
        <v>4.6900000000000004</v>
      </c>
      <c r="BH81" s="196">
        <v>0.59</v>
      </c>
      <c r="BI81" s="196">
        <v>0.95</v>
      </c>
      <c r="BJ81" s="196">
        <v>0.88</v>
      </c>
      <c r="BK81" s="196">
        <v>1720</v>
      </c>
      <c r="BL81" s="196">
        <v>35</v>
      </c>
      <c r="BM81" s="196">
        <v>32.090000000000003</v>
      </c>
      <c r="BN81" s="196">
        <v>0.9</v>
      </c>
      <c r="BO81" s="196">
        <v>288.3</v>
      </c>
      <c r="BP81" s="196">
        <v>7.5</v>
      </c>
      <c r="BQ81" s="196">
        <v>490</v>
      </c>
      <c r="BR81" s="196">
        <v>14</v>
      </c>
      <c r="BS81" s="196">
        <v>46</v>
      </c>
      <c r="BT81" s="196">
        <v>1.6</v>
      </c>
      <c r="BU81" s="196">
        <v>144</v>
      </c>
      <c r="BV81" s="196">
        <v>6</v>
      </c>
      <c r="BW81" s="196">
        <v>9.5500000000000007</v>
      </c>
      <c r="BX81" s="196">
        <v>0.47</v>
      </c>
      <c r="BY81" s="196">
        <v>363</v>
      </c>
      <c r="BZ81" s="196">
        <v>10</v>
      </c>
      <c r="CA81" s="196">
        <v>25.74</v>
      </c>
      <c r="CB81" s="196">
        <v>0.98</v>
      </c>
      <c r="CC81" s="196">
        <v>160.1</v>
      </c>
      <c r="CD81" s="196">
        <v>5.0999999999999996</v>
      </c>
      <c r="CE81" s="196">
        <v>15.23</v>
      </c>
      <c r="CF81" s="196">
        <v>0.71</v>
      </c>
      <c r="CG81" s="196">
        <v>7.4999999999999997E-2</v>
      </c>
      <c r="CH81" s="196">
        <v>2.1000000000000001E-2</v>
      </c>
      <c r="CI81" s="196">
        <v>122.1</v>
      </c>
      <c r="CJ81" s="196">
        <v>5.0999999999999996</v>
      </c>
      <c r="CK81" s="196">
        <v>14.15</v>
      </c>
      <c r="CL81" s="196">
        <v>0.62</v>
      </c>
      <c r="CM81" s="196">
        <v>33</v>
      </c>
      <c r="CN81" s="196">
        <v>1.2</v>
      </c>
      <c r="CO81" s="196">
        <v>4.54</v>
      </c>
      <c r="CP81" s="196">
        <v>0.24</v>
      </c>
      <c r="CQ81" s="196">
        <v>21</v>
      </c>
      <c r="CR81" s="196">
        <v>1.4</v>
      </c>
      <c r="CS81" s="196">
        <v>5.49</v>
      </c>
      <c r="CT81" s="196">
        <v>0.52</v>
      </c>
      <c r="CU81" s="196">
        <v>1.97</v>
      </c>
      <c r="CV81" s="196">
        <v>0.2</v>
      </c>
      <c r="CW81" s="196">
        <v>6.14</v>
      </c>
      <c r="CX81" s="196">
        <v>0.55000000000000004</v>
      </c>
      <c r="CY81" s="196">
        <v>0.82599999999999996</v>
      </c>
      <c r="CZ81" s="196">
        <v>9.1999999999999998E-2</v>
      </c>
      <c r="DA81" s="196">
        <v>5.61</v>
      </c>
      <c r="DB81" s="196">
        <v>0.4</v>
      </c>
      <c r="DC81" s="196">
        <v>0.96</v>
      </c>
      <c r="DD81" s="196">
        <v>0.11</v>
      </c>
      <c r="DE81" s="196">
        <v>2.66</v>
      </c>
      <c r="DF81" s="196">
        <v>0.31</v>
      </c>
      <c r="DG81" s="196">
        <v>0.31</v>
      </c>
      <c r="DH81" s="196">
        <v>0.06</v>
      </c>
      <c r="DI81" s="196">
        <v>2.13</v>
      </c>
      <c r="DJ81" s="196">
        <v>0.38</v>
      </c>
      <c r="DK81" s="196">
        <v>0.23499999999999999</v>
      </c>
      <c r="DL81" s="196">
        <v>5.1999999999999998E-2</v>
      </c>
      <c r="DM81" s="196">
        <v>4.08</v>
      </c>
      <c r="DN81" s="196">
        <v>0.47</v>
      </c>
      <c r="DO81" s="196">
        <v>0.91</v>
      </c>
      <c r="DP81" s="196">
        <v>0.12</v>
      </c>
      <c r="DQ81" s="196">
        <v>1.0900000000000001</v>
      </c>
      <c r="DR81" s="196">
        <v>0.15</v>
      </c>
      <c r="DS81" s="196">
        <v>1.1000000000000001</v>
      </c>
      <c r="DT81" s="196">
        <v>0.11</v>
      </c>
      <c r="DU81" s="196">
        <v>0.39600000000000002</v>
      </c>
      <c r="DV81" s="196">
        <v>8.1000000000000003E-2</v>
      </c>
      <c r="DW81" s="196">
        <v>105</v>
      </c>
      <c r="DX81" s="197">
        <v>-7.52</v>
      </c>
      <c r="DY81" s="164">
        <v>49.758000000000003</v>
      </c>
      <c r="DZ81" s="164">
        <v>2.3889999999999998</v>
      </c>
      <c r="EA81" s="164">
        <v>12.387</v>
      </c>
      <c r="EB81" s="164">
        <v>1.675</v>
      </c>
      <c r="EC81" s="164">
        <v>9.8390000000000004</v>
      </c>
      <c r="ED81" s="164">
        <v>0.32300000000000001</v>
      </c>
      <c r="EE81" s="164">
        <v>9.7910000000000004</v>
      </c>
      <c r="EF81" s="164">
        <v>10.611000000000001</v>
      </c>
      <c r="EG81" s="164">
        <v>1.905</v>
      </c>
      <c r="EH81" s="164">
        <v>0.47199999999999998</v>
      </c>
      <c r="EI81" s="164">
        <v>0.38</v>
      </c>
      <c r="EJ81" s="164">
        <v>0</v>
      </c>
      <c r="EK81" s="164">
        <v>11.346</v>
      </c>
      <c r="EL81" s="164">
        <v>11.33</v>
      </c>
      <c r="EM81">
        <f t="shared" si="2"/>
        <v>1326.8241344863109</v>
      </c>
      <c r="EN81">
        <f t="shared" si="3"/>
        <v>1234.025422699322</v>
      </c>
    </row>
    <row r="82" spans="1:144" x14ac:dyDescent="0.35">
      <c r="A82" s="192" t="s">
        <v>987</v>
      </c>
      <c r="B82" s="192">
        <v>50</v>
      </c>
      <c r="C82" s="192">
        <v>916</v>
      </c>
      <c r="D82" t="s">
        <v>993</v>
      </c>
      <c r="F82" s="193">
        <v>11.073</v>
      </c>
      <c r="G82" s="194">
        <v>102</v>
      </c>
      <c r="H82" s="194">
        <v>12</v>
      </c>
      <c r="I82" s="194">
        <v>136.80000000000001</v>
      </c>
      <c r="J82" s="194">
        <v>9.6</v>
      </c>
      <c r="K82" s="146">
        <v>0.98</v>
      </c>
      <c r="L82" s="146">
        <v>0.28000000000000003</v>
      </c>
      <c r="M82" s="146">
        <v>0.56000000000000005</v>
      </c>
      <c r="N82" s="146">
        <v>0.38</v>
      </c>
      <c r="O82" s="146">
        <v>0.121</v>
      </c>
      <c r="P82" s="146">
        <v>6.4000000000000001E-2</v>
      </c>
      <c r="Q82" s="146">
        <v>1.47</v>
      </c>
      <c r="R82" s="146">
        <v>0.18</v>
      </c>
      <c r="S82" s="146"/>
      <c r="T82" s="146"/>
      <c r="U82" s="146">
        <v>0.182</v>
      </c>
      <c r="V82" s="146">
        <v>6.2E-2</v>
      </c>
      <c r="W82" s="146">
        <v>2.5999999999999999E-2</v>
      </c>
      <c r="X82" s="146">
        <v>1.2999999999999999E-2</v>
      </c>
      <c r="Y82" s="146">
        <v>1.7999999999999999E-2</v>
      </c>
      <c r="Z82" s="146">
        <v>1.2999999999999999E-2</v>
      </c>
      <c r="AA82" s="146"/>
      <c r="AB82" s="146"/>
      <c r="AC82" s="146"/>
      <c r="AD82" s="146"/>
      <c r="AE82" s="146"/>
      <c r="AG82" s="195">
        <v>2.2778</v>
      </c>
      <c r="AH82" s="195">
        <v>13.4009</v>
      </c>
      <c r="AI82" s="195">
        <v>0.2797</v>
      </c>
      <c r="AJ82" s="195">
        <v>11.6858</v>
      </c>
      <c r="AK82" s="195">
        <v>0.54659999999999997</v>
      </c>
      <c r="AL82" s="195">
        <v>2.7328999999999999</v>
      </c>
      <c r="AM82" s="195">
        <v>49.870100000000001</v>
      </c>
      <c r="AN82" s="195">
        <v>6.1528999999999998</v>
      </c>
      <c r="AO82" s="195">
        <v>10.8309</v>
      </c>
      <c r="AP82" s="195">
        <v>0.32229999999999998</v>
      </c>
      <c r="AQ82" s="195">
        <v>0.19533333333333333</v>
      </c>
      <c r="AR82" s="195">
        <v>0.28710000000000002</v>
      </c>
      <c r="AS82" s="195">
        <v>1.72E-2</v>
      </c>
      <c r="AT82" s="195">
        <v>1.4956521739130436E-2</v>
      </c>
      <c r="AU82" s="195">
        <v>98.4041</v>
      </c>
      <c r="AV82" s="195">
        <v>39.677799999999998</v>
      </c>
      <c r="AW82" s="195">
        <v>43.780700000000003</v>
      </c>
      <c r="AX82" s="195">
        <v>16.6647</v>
      </c>
      <c r="AY82" s="195">
        <v>3.2199999999999999E-2</v>
      </c>
      <c r="AZ82" s="195">
        <v>1.3899999999999999E-2</v>
      </c>
      <c r="BA82" s="195">
        <v>0.27779999999999999</v>
      </c>
      <c r="BB82" s="195">
        <v>0.23050000000000001</v>
      </c>
      <c r="BC82" s="195">
        <v>3.8600000000000002E-2</v>
      </c>
      <c r="BD82" s="195">
        <v>0.25580000000000003</v>
      </c>
      <c r="BE82" s="195">
        <v>100.97199999999999</v>
      </c>
      <c r="BF82" s="195">
        <v>0.82403629568347325</v>
      </c>
      <c r="BG82" s="196">
        <v>4.83</v>
      </c>
      <c r="BH82" s="196">
        <v>0.74</v>
      </c>
      <c r="BI82" s="196">
        <v>1.4</v>
      </c>
      <c r="BJ82" s="196">
        <v>0.97</v>
      </c>
      <c r="BK82" s="196">
        <v>1224</v>
      </c>
      <c r="BL82" s="196">
        <v>69</v>
      </c>
      <c r="BM82" s="196">
        <v>33</v>
      </c>
      <c r="BN82" s="196">
        <v>2.2000000000000002</v>
      </c>
      <c r="BO82" s="196">
        <v>325</v>
      </c>
      <c r="BP82" s="196">
        <v>21</v>
      </c>
      <c r="BQ82" s="196">
        <v>317</v>
      </c>
      <c r="BR82" s="196">
        <v>23</v>
      </c>
      <c r="BS82" s="196">
        <v>46</v>
      </c>
      <c r="BT82" s="196">
        <v>5.4</v>
      </c>
      <c r="BU82" s="196">
        <v>131</v>
      </c>
      <c r="BV82" s="196">
        <v>38</v>
      </c>
      <c r="BW82" s="196">
        <v>9.48</v>
      </c>
      <c r="BX82" s="196">
        <v>0.66</v>
      </c>
      <c r="BY82" s="196">
        <v>381</v>
      </c>
      <c r="BZ82" s="196">
        <v>23</v>
      </c>
      <c r="CA82" s="196">
        <v>23.6</v>
      </c>
      <c r="CB82" s="196">
        <v>1.6</v>
      </c>
      <c r="CC82" s="196">
        <v>152.80000000000001</v>
      </c>
      <c r="CD82" s="196">
        <v>9</v>
      </c>
      <c r="CE82" s="196">
        <v>16</v>
      </c>
      <c r="CF82" s="196">
        <v>1.4</v>
      </c>
      <c r="CG82" s="196">
        <v>0.121</v>
      </c>
      <c r="CH82" s="196">
        <v>3.3000000000000002E-2</v>
      </c>
      <c r="CI82" s="196">
        <v>131.9</v>
      </c>
      <c r="CJ82" s="196">
        <v>7.7</v>
      </c>
      <c r="CK82" s="196">
        <v>14.6</v>
      </c>
      <c r="CL82" s="196">
        <v>1.1000000000000001</v>
      </c>
      <c r="CM82" s="196">
        <v>34.200000000000003</v>
      </c>
      <c r="CN82" s="196">
        <v>2.2999999999999998</v>
      </c>
      <c r="CO82" s="196">
        <v>5.18</v>
      </c>
      <c r="CP82" s="196">
        <v>0.33</v>
      </c>
      <c r="CQ82" s="196">
        <v>20.6</v>
      </c>
      <c r="CR82" s="196">
        <v>1.9</v>
      </c>
      <c r="CS82" s="196">
        <v>5.91</v>
      </c>
      <c r="CT82" s="196">
        <v>0.54</v>
      </c>
      <c r="CU82" s="196">
        <v>1.98</v>
      </c>
      <c r="CV82" s="196">
        <v>0.22</v>
      </c>
      <c r="CW82" s="196">
        <v>5.33</v>
      </c>
      <c r="CX82" s="196">
        <v>0.88</v>
      </c>
      <c r="CY82" s="196">
        <v>0.99</v>
      </c>
      <c r="CZ82" s="196">
        <v>0.15</v>
      </c>
      <c r="DA82" s="196">
        <v>5.26</v>
      </c>
      <c r="DB82" s="196">
        <v>0.63</v>
      </c>
      <c r="DC82" s="196">
        <v>1.1200000000000001</v>
      </c>
      <c r="DD82" s="196">
        <v>0.13</v>
      </c>
      <c r="DE82" s="196">
        <v>2.71</v>
      </c>
      <c r="DF82" s="196">
        <v>0.5</v>
      </c>
      <c r="DG82" s="196">
        <v>0.25900000000000001</v>
      </c>
      <c r="DH82" s="196">
        <v>5.7000000000000002E-2</v>
      </c>
      <c r="DI82" s="196">
        <v>2</v>
      </c>
      <c r="DJ82" s="196">
        <v>0.48</v>
      </c>
      <c r="DK82" s="196">
        <v>0.22</v>
      </c>
      <c r="DL82" s="196">
        <v>5.6000000000000001E-2</v>
      </c>
      <c r="DM82" s="196">
        <v>4.32</v>
      </c>
      <c r="DN82" s="196">
        <v>0.82</v>
      </c>
      <c r="DO82" s="196">
        <v>0.91</v>
      </c>
      <c r="DP82" s="196">
        <v>0.16</v>
      </c>
      <c r="DQ82" s="196">
        <v>1.1200000000000001</v>
      </c>
      <c r="DR82" s="196">
        <v>0.37</v>
      </c>
      <c r="DS82" s="196">
        <v>1.01</v>
      </c>
      <c r="DT82" s="196">
        <v>0.11</v>
      </c>
      <c r="DU82" s="196">
        <v>0.39100000000000001</v>
      </c>
      <c r="DV82" s="196">
        <v>9.7000000000000003E-2</v>
      </c>
      <c r="DW82" s="196">
        <v>108</v>
      </c>
      <c r="DX82" s="197">
        <v>-5.97</v>
      </c>
      <c r="DY82" s="164">
        <v>49.847999999999999</v>
      </c>
      <c r="DZ82" s="164">
        <v>2.61</v>
      </c>
      <c r="EA82" s="164">
        <v>12.798</v>
      </c>
      <c r="EB82" s="164">
        <v>1.718</v>
      </c>
      <c r="EC82" s="164">
        <v>9.7970000000000006</v>
      </c>
      <c r="ED82" s="164">
        <v>0.33700000000000002</v>
      </c>
      <c r="EE82" s="164">
        <v>8.2520000000000007</v>
      </c>
      <c r="EF82" s="164">
        <v>11.199</v>
      </c>
      <c r="EG82" s="164">
        <v>2.1749999999999998</v>
      </c>
      <c r="EH82" s="164">
        <v>0.52200000000000002</v>
      </c>
      <c r="EI82" s="164">
        <v>0.26700000000000002</v>
      </c>
      <c r="EJ82" s="164">
        <v>0</v>
      </c>
      <c r="EK82" s="164">
        <v>11.343</v>
      </c>
      <c r="EL82" s="164">
        <v>11.33</v>
      </c>
      <c r="EM82">
        <f t="shared" si="2"/>
        <v>1436.9340211656727</v>
      </c>
      <c r="EN82">
        <f t="shared" si="3"/>
        <v>1355.9819016378904</v>
      </c>
    </row>
    <row r="83" spans="1:144" x14ac:dyDescent="0.35">
      <c r="A83" s="192" t="s">
        <v>987</v>
      </c>
      <c r="B83" s="192">
        <v>50</v>
      </c>
      <c r="C83" s="192">
        <v>916</v>
      </c>
      <c r="D83" t="s">
        <v>994</v>
      </c>
      <c r="F83" s="193">
        <v>15.28</v>
      </c>
      <c r="G83" s="194">
        <v>98.6</v>
      </c>
      <c r="H83" s="194">
        <v>3.7</v>
      </c>
      <c r="I83" s="194">
        <v>142</v>
      </c>
      <c r="J83" s="194">
        <v>8.8000000000000007</v>
      </c>
      <c r="K83" s="146">
        <v>0.86</v>
      </c>
      <c r="L83" s="146">
        <v>0.22</v>
      </c>
      <c r="M83" s="146"/>
      <c r="N83" s="146"/>
      <c r="O83" s="146">
        <v>0.105</v>
      </c>
      <c r="P83" s="146">
        <v>3.3000000000000002E-2</v>
      </c>
      <c r="Q83" s="146">
        <v>1.74</v>
      </c>
      <c r="R83" s="146">
        <v>0.18</v>
      </c>
      <c r="S83" s="146"/>
      <c r="T83" s="146"/>
      <c r="U83" s="146">
        <v>0.16900000000000001</v>
      </c>
      <c r="V83" s="146">
        <v>4.4999999999999998E-2</v>
      </c>
      <c r="W83" s="146">
        <v>1.09E-2</v>
      </c>
      <c r="X83" s="146">
        <v>8.8000000000000005E-3</v>
      </c>
      <c r="Y83" s="146">
        <v>1.43E-2</v>
      </c>
      <c r="Z83" s="146">
        <v>8.8999999999999999E-3</v>
      </c>
      <c r="AA83" s="146"/>
      <c r="AB83" s="146"/>
      <c r="AC83" s="146"/>
      <c r="AD83" s="146"/>
      <c r="AE83" s="146"/>
      <c r="AG83" s="195">
        <v>2.2488000000000001</v>
      </c>
      <c r="AH83" s="195">
        <v>13.499700000000001</v>
      </c>
      <c r="AI83" s="195">
        <v>0.31709999999999999</v>
      </c>
      <c r="AJ83" s="195">
        <v>11.739699999999999</v>
      </c>
      <c r="AK83" s="195">
        <v>0.52410000000000001</v>
      </c>
      <c r="AL83" s="195">
        <v>2.7241</v>
      </c>
      <c r="AM83" s="195">
        <v>49.761699999999998</v>
      </c>
      <c r="AN83" s="195">
        <v>5.9142999999999999</v>
      </c>
      <c r="AO83" s="195">
        <v>10.9503</v>
      </c>
      <c r="AP83" s="195">
        <v>0.33460000000000001</v>
      </c>
      <c r="AQ83" s="195">
        <v>0.20278787878787879</v>
      </c>
      <c r="AR83" s="195">
        <v>0.28689999999999999</v>
      </c>
      <c r="AS83" s="195">
        <v>1.7100000000000001E-2</v>
      </c>
      <c r="AT83" s="195">
        <v>1.4869565217391306E-2</v>
      </c>
      <c r="AU83" s="195">
        <v>98.318399999999997</v>
      </c>
      <c r="AV83" s="195">
        <v>40.127800000000001</v>
      </c>
      <c r="AW83" s="195">
        <v>43.915500000000002</v>
      </c>
      <c r="AX83" s="195">
        <v>16.940999999999999</v>
      </c>
      <c r="AY83" s="195">
        <v>2.87E-2</v>
      </c>
      <c r="AZ83" s="195">
        <v>1.6799999999999999E-2</v>
      </c>
      <c r="BA83" s="195">
        <v>0.2833</v>
      </c>
      <c r="BB83" s="195">
        <v>0.2268</v>
      </c>
      <c r="BC83" s="195">
        <v>2.81E-2</v>
      </c>
      <c r="BD83" s="195">
        <v>0.2203</v>
      </c>
      <c r="BE83" s="195">
        <v>101.7884</v>
      </c>
      <c r="BF83" s="195">
        <v>0.82208926834398965</v>
      </c>
      <c r="BG83" s="196">
        <v>4.9000000000000004</v>
      </c>
      <c r="BH83" s="196">
        <v>0.74</v>
      </c>
      <c r="BK83" s="196">
        <v>1270</v>
      </c>
      <c r="BL83" s="196">
        <v>44</v>
      </c>
      <c r="BM83" s="196">
        <v>34.5</v>
      </c>
      <c r="BN83" s="196">
        <v>1.4</v>
      </c>
      <c r="BO83" s="196">
        <v>334</v>
      </c>
      <c r="BP83" s="196">
        <v>14</v>
      </c>
      <c r="BQ83" s="196">
        <v>333</v>
      </c>
      <c r="BR83" s="196">
        <v>13</v>
      </c>
      <c r="BS83" s="196">
        <v>42.5</v>
      </c>
      <c r="BT83" s="196">
        <v>2.2999999999999998</v>
      </c>
      <c r="BU83" s="196">
        <v>66.599999999999994</v>
      </c>
      <c r="BV83" s="196">
        <v>3.2</v>
      </c>
      <c r="BW83" s="196">
        <v>9.94</v>
      </c>
      <c r="BX83" s="196">
        <v>0.68</v>
      </c>
      <c r="BY83" s="196">
        <v>390</v>
      </c>
      <c r="BZ83" s="196">
        <v>23</v>
      </c>
      <c r="CA83" s="196">
        <v>24.2</v>
      </c>
      <c r="CB83" s="196">
        <v>1.2</v>
      </c>
      <c r="CC83" s="196">
        <v>156.1</v>
      </c>
      <c r="CD83" s="196">
        <v>7</v>
      </c>
      <c r="CE83" s="196">
        <v>15.66</v>
      </c>
      <c r="CF83" s="196">
        <v>0.99</v>
      </c>
      <c r="CG83" s="196">
        <v>0.10100000000000001</v>
      </c>
      <c r="CH83" s="196">
        <v>1.6E-2</v>
      </c>
      <c r="CI83" s="196">
        <v>129.69999999999999</v>
      </c>
      <c r="CJ83" s="196">
        <v>5.2</v>
      </c>
      <c r="CK83" s="196">
        <v>14.6</v>
      </c>
      <c r="CL83" s="196">
        <v>0.79</v>
      </c>
      <c r="CM83" s="196">
        <v>35.1</v>
      </c>
      <c r="CN83" s="196">
        <v>1.7</v>
      </c>
      <c r="CO83" s="196">
        <v>4.66</v>
      </c>
      <c r="CP83" s="196">
        <v>0.25</v>
      </c>
      <c r="CQ83" s="196">
        <v>22.3</v>
      </c>
      <c r="CR83" s="196">
        <v>1.7</v>
      </c>
      <c r="CS83" s="196">
        <v>5.9</v>
      </c>
      <c r="CT83" s="196">
        <v>0.67</v>
      </c>
      <c r="CU83" s="196">
        <v>2.0099999999999998</v>
      </c>
      <c r="CV83" s="196">
        <v>0.22</v>
      </c>
      <c r="CW83" s="196">
        <v>5.63</v>
      </c>
      <c r="CX83" s="196">
        <v>0.82</v>
      </c>
      <c r="CY83" s="196">
        <v>0.875</v>
      </c>
      <c r="CZ83" s="196">
        <v>0.09</v>
      </c>
      <c r="DA83" s="196">
        <v>4.82</v>
      </c>
      <c r="DB83" s="196">
        <v>0.54</v>
      </c>
      <c r="DC83" s="196">
        <v>0.88</v>
      </c>
      <c r="DD83" s="196">
        <v>6.6000000000000003E-2</v>
      </c>
      <c r="DE83" s="196">
        <v>2.68</v>
      </c>
      <c r="DF83" s="196">
        <v>0.37</v>
      </c>
      <c r="DG83" s="196">
        <v>0.31900000000000001</v>
      </c>
      <c r="DH83" s="196">
        <v>4.4999999999999998E-2</v>
      </c>
      <c r="DI83" s="196">
        <v>2.12</v>
      </c>
      <c r="DJ83" s="196">
        <v>0.38</v>
      </c>
      <c r="DK83" s="196">
        <v>0.29199999999999998</v>
      </c>
      <c r="DL83" s="196">
        <v>7.0000000000000007E-2</v>
      </c>
      <c r="DM83" s="196">
        <v>4.09</v>
      </c>
      <c r="DN83" s="196">
        <v>0.79</v>
      </c>
      <c r="DO83" s="196">
        <v>0.97</v>
      </c>
      <c r="DP83" s="196">
        <v>0.15</v>
      </c>
      <c r="DQ83" s="196">
        <v>0.94</v>
      </c>
      <c r="DR83" s="196">
        <v>0.22</v>
      </c>
      <c r="DS83" s="196">
        <v>1.1100000000000001</v>
      </c>
      <c r="DT83" s="196">
        <v>0.15</v>
      </c>
      <c r="DU83" s="196">
        <v>0.38100000000000001</v>
      </c>
      <c r="DV83" s="196">
        <v>7.5999999999999998E-2</v>
      </c>
      <c r="DW83" s="196">
        <v>111</v>
      </c>
      <c r="DX83" s="197">
        <v>-6.32</v>
      </c>
      <c r="DY83" s="164">
        <v>49.773000000000003</v>
      </c>
      <c r="DZ83" s="164">
        <v>2.5960000000000001</v>
      </c>
      <c r="EA83" s="164">
        <v>12.867000000000001</v>
      </c>
      <c r="EB83" s="164">
        <v>1.7170000000000001</v>
      </c>
      <c r="EC83" s="164">
        <v>9.8439999999999994</v>
      </c>
      <c r="ED83" s="164">
        <v>0.34899999999999998</v>
      </c>
      <c r="EE83" s="164">
        <v>8.202</v>
      </c>
      <c r="EF83" s="164">
        <v>11.231</v>
      </c>
      <c r="EG83" s="164">
        <v>2.1429999999999998</v>
      </c>
      <c r="EH83" s="164">
        <v>0.5</v>
      </c>
      <c r="EI83" s="164">
        <v>0.30199999999999999</v>
      </c>
      <c r="EJ83" s="164">
        <v>0</v>
      </c>
      <c r="EK83" s="164">
        <v>11.388</v>
      </c>
      <c r="EL83" s="164">
        <v>11.33</v>
      </c>
      <c r="EM83">
        <f t="shared" si="2"/>
        <v>1435.9330221958603</v>
      </c>
      <c r="EN83">
        <f t="shared" si="3"/>
        <v>1350.5765822007718</v>
      </c>
    </row>
    <row r="84" spans="1:144" x14ac:dyDescent="0.35">
      <c r="A84" s="192" t="s">
        <v>987</v>
      </c>
      <c r="B84" s="192">
        <v>50</v>
      </c>
      <c r="C84" s="192">
        <v>916</v>
      </c>
      <c r="D84" t="s">
        <v>995</v>
      </c>
      <c r="F84" s="193">
        <v>14.888</v>
      </c>
      <c r="G84" s="194">
        <v>80.099999999999994</v>
      </c>
      <c r="H84" s="194">
        <v>2.8</v>
      </c>
      <c r="I84" s="194">
        <v>137.69999999999999</v>
      </c>
      <c r="J84" s="194">
        <v>8.4</v>
      </c>
      <c r="K84" s="146">
        <v>0.86</v>
      </c>
      <c r="L84" s="146">
        <v>0.43</v>
      </c>
      <c r="M84" s="146"/>
      <c r="N84" s="146"/>
      <c r="O84" s="146">
        <v>0.109</v>
      </c>
      <c r="P84" s="146">
        <v>3.3000000000000002E-2</v>
      </c>
      <c r="Q84" s="146">
        <v>1.69</v>
      </c>
      <c r="R84" s="146">
        <v>0.21</v>
      </c>
      <c r="S84" s="146">
        <v>5.8000000000000003E-2</v>
      </c>
      <c r="T84" s="146">
        <v>2.9000000000000001E-2</v>
      </c>
      <c r="U84" s="146">
        <v>0.17699999999999999</v>
      </c>
      <c r="V84" s="146">
        <v>5.8999999999999997E-2</v>
      </c>
      <c r="W84" s="146">
        <v>2.8000000000000001E-2</v>
      </c>
      <c r="X84" s="146">
        <v>1.2999999999999999E-2</v>
      </c>
      <c r="Y84" s="146">
        <v>2.3E-2</v>
      </c>
      <c r="Z84" s="146">
        <v>1.0999999999999999E-2</v>
      </c>
      <c r="AA84" s="146"/>
      <c r="AB84" s="146"/>
      <c r="AC84" s="146"/>
      <c r="AD84" s="146"/>
      <c r="AE84" s="146"/>
      <c r="AG84" s="195">
        <v>2.2385999999999999</v>
      </c>
      <c r="AH84" s="195">
        <v>13.354900000000001</v>
      </c>
      <c r="AI84" s="195">
        <v>0.28660000000000002</v>
      </c>
      <c r="AJ84" s="195">
        <v>11.9557</v>
      </c>
      <c r="AK84" s="195">
        <v>0.50319999999999998</v>
      </c>
      <c r="AL84" s="195">
        <v>2.7928999999999999</v>
      </c>
      <c r="AM84" s="195">
        <v>49.650799999999997</v>
      </c>
      <c r="AN84" s="195">
        <v>6.0373999999999999</v>
      </c>
      <c r="AO84" s="195">
        <v>10.7294</v>
      </c>
      <c r="AP84" s="195">
        <v>0.35799999999999998</v>
      </c>
      <c r="AQ84" s="195">
        <v>0.21696969696969698</v>
      </c>
      <c r="AR84" s="195">
        <v>0.28699999999999998</v>
      </c>
      <c r="AS84" s="195">
        <v>1.9E-2</v>
      </c>
      <c r="AT84" s="195">
        <v>1.6521739130434785E-2</v>
      </c>
      <c r="AU84" s="195">
        <v>98.213499999999996</v>
      </c>
      <c r="AV84" s="195">
        <v>40.445099999999996</v>
      </c>
      <c r="AW84" s="195">
        <v>44.131500000000003</v>
      </c>
      <c r="AX84" s="195">
        <v>16.756699999999999</v>
      </c>
      <c r="AY84" s="195">
        <v>3.0499999999999999E-2</v>
      </c>
      <c r="AZ84" s="195">
        <v>0.01</v>
      </c>
      <c r="BA84" s="195">
        <v>0.26979999999999998</v>
      </c>
      <c r="BB84" s="195">
        <v>0.21829999999999999</v>
      </c>
      <c r="BC84" s="195">
        <v>2.7900000000000001E-2</v>
      </c>
      <c r="BD84" s="195">
        <v>0.2636</v>
      </c>
      <c r="BE84" s="195">
        <v>102.1534</v>
      </c>
      <c r="BF84" s="195">
        <v>0.82439492227553368</v>
      </c>
      <c r="BG84" s="196">
        <v>4.79</v>
      </c>
      <c r="BH84" s="196">
        <v>0.76</v>
      </c>
      <c r="BI84" s="196">
        <v>0.45</v>
      </c>
      <c r="BJ84" s="196">
        <v>0.5</v>
      </c>
      <c r="BK84" s="196">
        <v>1325</v>
      </c>
      <c r="BL84" s="196">
        <v>50</v>
      </c>
      <c r="BM84" s="196">
        <v>33.6</v>
      </c>
      <c r="BN84" s="196">
        <v>1.5</v>
      </c>
      <c r="BO84" s="196">
        <v>336</v>
      </c>
      <c r="BP84" s="196">
        <v>17</v>
      </c>
      <c r="BQ84" s="196">
        <v>320</v>
      </c>
      <c r="BR84" s="196">
        <v>15</v>
      </c>
      <c r="BS84" s="196">
        <v>42.3</v>
      </c>
      <c r="BT84" s="196">
        <v>2.5</v>
      </c>
      <c r="BU84" s="196">
        <v>72.599999999999994</v>
      </c>
      <c r="BV84" s="196">
        <v>4.9000000000000004</v>
      </c>
      <c r="BW84" s="196">
        <v>10.34</v>
      </c>
      <c r="BX84" s="196">
        <v>0.65</v>
      </c>
      <c r="BY84" s="196">
        <v>380</v>
      </c>
      <c r="BZ84" s="196">
        <v>18</v>
      </c>
      <c r="CA84" s="196">
        <v>24.7</v>
      </c>
      <c r="CB84" s="196">
        <v>1.1000000000000001</v>
      </c>
      <c r="CC84" s="196">
        <v>153.69999999999999</v>
      </c>
      <c r="CD84" s="196">
        <v>6.8</v>
      </c>
      <c r="CE84" s="196">
        <v>15.4</v>
      </c>
      <c r="CF84" s="196">
        <v>1.1000000000000001</v>
      </c>
      <c r="CG84" s="196">
        <v>8.2000000000000003E-2</v>
      </c>
      <c r="CH84" s="196">
        <v>1.7000000000000001E-2</v>
      </c>
      <c r="CI84" s="196">
        <v>135</v>
      </c>
      <c r="CJ84" s="196">
        <v>5.8</v>
      </c>
      <c r="CK84" s="196">
        <v>14.68</v>
      </c>
      <c r="CL84" s="196">
        <v>0.79</v>
      </c>
      <c r="CM84" s="196">
        <v>35.299999999999997</v>
      </c>
      <c r="CN84" s="196">
        <v>1.9</v>
      </c>
      <c r="CO84" s="196">
        <v>4.72</v>
      </c>
      <c r="CP84" s="196">
        <v>0.33</v>
      </c>
      <c r="CQ84" s="196">
        <v>21</v>
      </c>
      <c r="CR84" s="196">
        <v>2</v>
      </c>
      <c r="CS84" s="196">
        <v>6.08</v>
      </c>
      <c r="CT84" s="196">
        <v>0.83</v>
      </c>
      <c r="CU84" s="196">
        <v>1.89</v>
      </c>
      <c r="CV84" s="196">
        <v>0.28999999999999998</v>
      </c>
      <c r="CW84" s="196">
        <v>5.14</v>
      </c>
      <c r="CX84" s="196">
        <v>0.65</v>
      </c>
      <c r="CY84" s="196">
        <v>0.81</v>
      </c>
      <c r="CZ84" s="196">
        <v>0.1</v>
      </c>
      <c r="DA84" s="196">
        <v>5.17</v>
      </c>
      <c r="DB84" s="196">
        <v>0.64</v>
      </c>
      <c r="DC84" s="196">
        <v>0.95</v>
      </c>
      <c r="DD84" s="196">
        <v>0.11</v>
      </c>
      <c r="DE84" s="196">
        <v>2.37</v>
      </c>
      <c r="DF84" s="196">
        <v>0.28999999999999998</v>
      </c>
      <c r="DG84" s="196">
        <v>0.29799999999999999</v>
      </c>
      <c r="DH84" s="196">
        <v>5.0999999999999997E-2</v>
      </c>
      <c r="DI84" s="196">
        <v>2.21</v>
      </c>
      <c r="DJ84" s="196">
        <v>0.5</v>
      </c>
      <c r="DK84" s="196">
        <v>0.32900000000000001</v>
      </c>
      <c r="DL84" s="196">
        <v>8.5999999999999993E-2</v>
      </c>
      <c r="DM84" s="196">
        <v>3.73</v>
      </c>
      <c r="DN84" s="196">
        <v>0.67</v>
      </c>
      <c r="DO84" s="196">
        <v>0.84</v>
      </c>
      <c r="DP84" s="196">
        <v>0.14000000000000001</v>
      </c>
      <c r="DQ84" s="196">
        <v>0.81</v>
      </c>
      <c r="DR84" s="196">
        <v>0.25</v>
      </c>
      <c r="DS84" s="196">
        <v>1.1299999999999999</v>
      </c>
      <c r="DT84" s="196">
        <v>0.12</v>
      </c>
      <c r="DU84" s="196">
        <v>0.378</v>
      </c>
      <c r="DV84" s="196">
        <v>8.2000000000000003E-2</v>
      </c>
      <c r="DW84" s="196">
        <v>114</v>
      </c>
      <c r="DX84" s="197">
        <v>-6.35</v>
      </c>
      <c r="DY84" s="164">
        <v>49.683</v>
      </c>
      <c r="DZ84" s="164">
        <v>2.6619999999999999</v>
      </c>
      <c r="EA84" s="164">
        <v>12.73</v>
      </c>
      <c r="EB84" s="164">
        <v>1.724</v>
      </c>
      <c r="EC84" s="164">
        <v>9.7810000000000006</v>
      </c>
      <c r="ED84" s="164">
        <v>0.372</v>
      </c>
      <c r="EE84" s="164">
        <v>8.2469999999999999</v>
      </c>
      <c r="EF84" s="164">
        <v>11.438000000000001</v>
      </c>
      <c r="EG84" s="164">
        <v>2.1339999999999999</v>
      </c>
      <c r="EH84" s="164">
        <v>0.48</v>
      </c>
      <c r="EI84" s="164">
        <v>0.27300000000000002</v>
      </c>
      <c r="EJ84" s="164">
        <v>0</v>
      </c>
      <c r="EK84" s="164">
        <v>11.332000000000001</v>
      </c>
      <c r="EL84" s="164">
        <v>11.33</v>
      </c>
      <c r="EM84">
        <f t="shared" si="2"/>
        <v>1436.4335216807665</v>
      </c>
      <c r="EN84">
        <f t="shared" si="3"/>
        <v>1350.6662169071619</v>
      </c>
    </row>
    <row r="85" spans="1:144" x14ac:dyDescent="0.35">
      <c r="A85" s="192" t="s">
        <v>987</v>
      </c>
      <c r="B85" s="192">
        <v>50</v>
      </c>
      <c r="C85" s="192">
        <v>916</v>
      </c>
      <c r="D85" t="s">
        <v>996</v>
      </c>
      <c r="F85" s="193">
        <v>15.823</v>
      </c>
      <c r="G85" s="194">
        <v>107.5</v>
      </c>
      <c r="H85" s="194">
        <v>5.7</v>
      </c>
      <c r="I85" s="194">
        <v>135.9</v>
      </c>
      <c r="J85" s="194">
        <v>7.1</v>
      </c>
      <c r="K85" s="146">
        <v>0.86</v>
      </c>
      <c r="L85" s="146">
        <v>0.19</v>
      </c>
      <c r="M85" s="146">
        <v>0.14000000000000001</v>
      </c>
      <c r="N85" s="146">
        <v>0.16</v>
      </c>
      <c r="O85" s="146">
        <v>8.5999999999999993E-2</v>
      </c>
      <c r="P85" s="146">
        <v>2.7E-2</v>
      </c>
      <c r="Q85" s="146">
        <v>1.61</v>
      </c>
      <c r="R85" s="146">
        <v>0.16</v>
      </c>
      <c r="S85" s="146"/>
      <c r="T85" s="146"/>
      <c r="U85" s="146">
        <v>0.154</v>
      </c>
      <c r="V85" s="146">
        <v>3.4000000000000002E-2</v>
      </c>
      <c r="W85" s="146">
        <v>1.49E-2</v>
      </c>
      <c r="X85" s="146">
        <v>7.9000000000000008E-3</v>
      </c>
      <c r="Y85" s="146">
        <v>1.95E-2</v>
      </c>
      <c r="Z85" s="146">
        <v>9.5999999999999992E-3</v>
      </c>
      <c r="AA85" s="146"/>
      <c r="AB85" s="146"/>
      <c r="AC85" s="146"/>
      <c r="AD85" s="146"/>
      <c r="AE85" s="146"/>
      <c r="AG85" s="195">
        <v>2.2875000000000001</v>
      </c>
      <c r="AH85" s="195">
        <v>13.392899999999999</v>
      </c>
      <c r="AI85" s="195">
        <v>0.2671</v>
      </c>
      <c r="AJ85" s="195">
        <v>11.4291</v>
      </c>
      <c r="AK85" s="195">
        <v>0.55159999999999998</v>
      </c>
      <c r="AL85" s="195">
        <v>2.6800999999999999</v>
      </c>
      <c r="AM85" s="195">
        <v>50.644100000000002</v>
      </c>
      <c r="AN85" s="195">
        <v>6.1509</v>
      </c>
      <c r="AO85" s="195">
        <v>11.0412</v>
      </c>
      <c r="AP85" s="195">
        <v>0.35560000000000003</v>
      </c>
      <c r="AQ85" s="195">
        <v>0.21551515151515155</v>
      </c>
      <c r="AR85" s="195">
        <v>0.27679999999999999</v>
      </c>
      <c r="AS85" s="195">
        <v>1.5900000000000001E-2</v>
      </c>
      <c r="AT85" s="195">
        <v>1.3826086956521742E-2</v>
      </c>
      <c r="AU85" s="195">
        <v>99.092699999999994</v>
      </c>
      <c r="AV85" s="195">
        <v>39.913499999999999</v>
      </c>
      <c r="AW85" s="195">
        <v>43.987499999999997</v>
      </c>
      <c r="AX85" s="195">
        <v>16.747900000000001</v>
      </c>
      <c r="AY85" s="195">
        <v>3.3700000000000001E-2</v>
      </c>
      <c r="AZ85" s="195">
        <v>0.01</v>
      </c>
      <c r="BA85" s="195">
        <v>0.28199999999999997</v>
      </c>
      <c r="BB85" s="195">
        <v>0.20760000000000001</v>
      </c>
      <c r="BC85" s="195">
        <v>5.11E-2</v>
      </c>
      <c r="BD85" s="195">
        <v>0.26469999999999999</v>
      </c>
      <c r="BE85" s="195">
        <v>101.4979</v>
      </c>
      <c r="BF85" s="195">
        <v>0.82399746904083149</v>
      </c>
      <c r="BG85" s="196">
        <v>5.03</v>
      </c>
      <c r="BH85" s="196">
        <v>0.66</v>
      </c>
      <c r="BK85" s="196">
        <v>1315</v>
      </c>
      <c r="BL85" s="196">
        <v>57</v>
      </c>
      <c r="BM85" s="196">
        <v>33.799999999999997</v>
      </c>
      <c r="BN85" s="196">
        <v>1.2</v>
      </c>
      <c r="BO85" s="196">
        <v>336</v>
      </c>
      <c r="BP85" s="196">
        <v>14</v>
      </c>
      <c r="BQ85" s="196">
        <v>311</v>
      </c>
      <c r="BR85" s="196">
        <v>11</v>
      </c>
      <c r="BS85" s="196">
        <v>43.7</v>
      </c>
      <c r="BT85" s="196">
        <v>2.1</v>
      </c>
      <c r="BU85" s="196">
        <v>81.900000000000006</v>
      </c>
      <c r="BV85" s="196">
        <v>3.5</v>
      </c>
      <c r="BW85" s="196">
        <v>10.69</v>
      </c>
      <c r="BX85" s="196">
        <v>0.69</v>
      </c>
      <c r="BY85" s="196">
        <v>385</v>
      </c>
      <c r="BZ85" s="196">
        <v>16</v>
      </c>
      <c r="CA85" s="196">
        <v>24.65</v>
      </c>
      <c r="CB85" s="196">
        <v>0.94</v>
      </c>
      <c r="CC85" s="196">
        <v>159.5</v>
      </c>
      <c r="CD85" s="196">
        <v>5.2</v>
      </c>
      <c r="CE85" s="196">
        <v>16.100000000000001</v>
      </c>
      <c r="CF85" s="196">
        <v>0.85</v>
      </c>
      <c r="CG85" s="196">
        <v>0.10100000000000001</v>
      </c>
      <c r="CH85" s="196">
        <v>2.1000000000000001E-2</v>
      </c>
      <c r="CI85" s="196">
        <v>130.30000000000001</v>
      </c>
      <c r="CJ85" s="196">
        <v>7.3</v>
      </c>
      <c r="CK85" s="196">
        <v>14.97</v>
      </c>
      <c r="CL85" s="196">
        <v>0.64</v>
      </c>
      <c r="CM85" s="196">
        <v>34.9</v>
      </c>
      <c r="CN85" s="196">
        <v>1.4</v>
      </c>
      <c r="CO85" s="196">
        <v>4.9000000000000004</v>
      </c>
      <c r="CP85" s="196">
        <v>0.39</v>
      </c>
      <c r="CQ85" s="196">
        <v>22.3</v>
      </c>
      <c r="CR85" s="196">
        <v>2</v>
      </c>
      <c r="CS85" s="196">
        <v>6</v>
      </c>
      <c r="CT85" s="196">
        <v>0.63</v>
      </c>
      <c r="CU85" s="196">
        <v>1.87</v>
      </c>
      <c r="CV85" s="196">
        <v>0.18</v>
      </c>
      <c r="CW85" s="196">
        <v>5.29</v>
      </c>
      <c r="CX85" s="196">
        <v>0.66</v>
      </c>
      <c r="CY85" s="196">
        <v>0.877</v>
      </c>
      <c r="CZ85" s="196">
        <v>9.8000000000000004E-2</v>
      </c>
      <c r="DA85" s="196">
        <v>4.75</v>
      </c>
      <c r="DB85" s="196">
        <v>0.45</v>
      </c>
      <c r="DC85" s="196">
        <v>0.92</v>
      </c>
      <c r="DD85" s="196">
        <v>0.11</v>
      </c>
      <c r="DE85" s="196">
        <v>2.61</v>
      </c>
      <c r="DF85" s="196">
        <v>0.34</v>
      </c>
      <c r="DG85" s="196">
        <v>0.32</v>
      </c>
      <c r="DH85" s="196">
        <v>6.8000000000000005E-2</v>
      </c>
      <c r="DI85" s="196">
        <v>1.95</v>
      </c>
      <c r="DJ85" s="196">
        <v>0.33</v>
      </c>
      <c r="DK85" s="196">
        <v>0.318</v>
      </c>
      <c r="DL85" s="196">
        <v>6.6000000000000003E-2</v>
      </c>
      <c r="DM85" s="196">
        <v>4.38</v>
      </c>
      <c r="DN85" s="196">
        <v>0.69</v>
      </c>
      <c r="DO85" s="196">
        <v>0.92</v>
      </c>
      <c r="DP85" s="196">
        <v>0.16</v>
      </c>
      <c r="DQ85" s="196">
        <v>1.31</v>
      </c>
      <c r="DR85" s="196">
        <v>0.3</v>
      </c>
      <c r="DS85" s="196">
        <v>1.04</v>
      </c>
      <c r="DT85" s="196">
        <v>0.13</v>
      </c>
      <c r="DU85" s="196">
        <v>0.35299999999999998</v>
      </c>
      <c r="DV85" s="196">
        <v>7.1999999999999995E-2</v>
      </c>
      <c r="DW85" s="196">
        <v>117</v>
      </c>
      <c r="DX85" s="197">
        <v>-6.07</v>
      </c>
      <c r="DY85" s="164">
        <v>50.268000000000001</v>
      </c>
      <c r="DZ85" s="164">
        <v>2.5409999999999999</v>
      </c>
      <c r="EA85" s="164">
        <v>12.696</v>
      </c>
      <c r="EB85" s="164">
        <v>1.7</v>
      </c>
      <c r="EC85" s="164">
        <v>9.81</v>
      </c>
      <c r="ED85" s="164">
        <v>0.36599999999999999</v>
      </c>
      <c r="EE85" s="164">
        <v>8.3249999999999993</v>
      </c>
      <c r="EF85" s="164">
        <v>10.875</v>
      </c>
      <c r="EG85" s="164">
        <v>2.169</v>
      </c>
      <c r="EH85" s="164">
        <v>0.52300000000000002</v>
      </c>
      <c r="EI85" s="164">
        <v>0.253</v>
      </c>
      <c r="EJ85" s="164">
        <v>0</v>
      </c>
      <c r="EK85" s="164">
        <v>11.34</v>
      </c>
      <c r="EL85" s="164">
        <v>11.33</v>
      </c>
      <c r="EM85">
        <f t="shared" si="2"/>
        <v>1385.3825742203351</v>
      </c>
      <c r="EN85">
        <f t="shared" si="3"/>
        <v>1306.1021723581928</v>
      </c>
    </row>
    <row r="86" spans="1:144" x14ac:dyDescent="0.35">
      <c r="A86" s="192" t="s">
        <v>997</v>
      </c>
      <c r="B86" s="192">
        <v>40</v>
      </c>
      <c r="C86" s="192">
        <v>910</v>
      </c>
      <c r="D86" t="s">
        <v>998</v>
      </c>
      <c r="F86" s="193">
        <v>20.492000000000001</v>
      </c>
      <c r="G86" s="194">
        <v>82.4</v>
      </c>
      <c r="H86" s="194">
        <v>5.5</v>
      </c>
      <c r="I86" s="194">
        <v>105.3</v>
      </c>
      <c r="J86" s="194">
        <v>7</v>
      </c>
      <c r="K86" s="146">
        <v>0.74</v>
      </c>
      <c r="L86" s="146">
        <v>0.22</v>
      </c>
      <c r="M86" s="146">
        <v>0.25</v>
      </c>
      <c r="N86" s="146">
        <v>0.21</v>
      </c>
      <c r="O86" s="146">
        <v>0.17399999999999999</v>
      </c>
      <c r="P86" s="146">
        <v>4.9000000000000002E-2</v>
      </c>
      <c r="Q86" s="146">
        <v>1.59</v>
      </c>
      <c r="R86" s="146">
        <v>0.23</v>
      </c>
      <c r="S86" s="146"/>
      <c r="T86" s="146"/>
      <c r="U86" s="146">
        <v>0.23699999999999999</v>
      </c>
      <c r="V86" s="146">
        <v>7.5999999999999998E-2</v>
      </c>
      <c r="W86" s="146">
        <v>3.5000000000000003E-2</v>
      </c>
      <c r="X86" s="146">
        <v>1.7000000000000001E-2</v>
      </c>
      <c r="Y86" s="146"/>
      <c r="Z86" s="146"/>
      <c r="AA86" s="146"/>
      <c r="AB86" s="146"/>
      <c r="AC86" s="146"/>
      <c r="AD86" s="146"/>
      <c r="AE86" s="146"/>
      <c r="AG86" s="195">
        <v>1.9442999999999999</v>
      </c>
      <c r="AH86" s="195">
        <v>13.776999999999999</v>
      </c>
      <c r="AI86" s="195">
        <v>0.3327</v>
      </c>
      <c r="AJ86" s="195">
        <v>12.1404</v>
      </c>
      <c r="AK86" s="195">
        <v>0.51980000000000004</v>
      </c>
      <c r="AL86" s="195">
        <v>2.8344</v>
      </c>
      <c r="AM86" s="195">
        <v>49.366</v>
      </c>
      <c r="AN86" s="195">
        <v>6.5800999999999998</v>
      </c>
      <c r="AO86" s="195">
        <v>9.9963999999999995</v>
      </c>
      <c r="AP86" s="195">
        <v>0.33560000000000001</v>
      </c>
      <c r="AQ86" s="195">
        <v>0.2033939393939394</v>
      </c>
      <c r="AR86" s="195">
        <v>0.32069999999999999</v>
      </c>
      <c r="AS86" s="195">
        <v>3.2800000000000003E-2</v>
      </c>
      <c r="AT86" s="195">
        <v>2.8521739130434789E-2</v>
      </c>
      <c r="AU86" s="195">
        <v>98.180300000000003</v>
      </c>
      <c r="AV86" s="195">
        <v>41.6997</v>
      </c>
      <c r="AW86" s="195">
        <v>48.466900000000003</v>
      </c>
      <c r="AX86" s="195">
        <v>11.151300000000001</v>
      </c>
      <c r="AY86" s="195">
        <v>4.7100000000000003E-2</v>
      </c>
      <c r="AZ86" s="195">
        <v>1.0699999999999999E-2</v>
      </c>
      <c r="BA86" s="195">
        <v>0.24229999999999999</v>
      </c>
      <c r="BB86" s="195">
        <v>0.44929999999999998</v>
      </c>
      <c r="BC86" s="195">
        <v>8.4599999999999995E-2</v>
      </c>
      <c r="BD86" s="195">
        <v>0.1646</v>
      </c>
      <c r="BE86" s="195">
        <v>102.3165</v>
      </c>
      <c r="BF86" s="195">
        <v>0.88568073784939017</v>
      </c>
      <c r="BG86" s="196">
        <v>4.82</v>
      </c>
      <c r="BH86" s="196">
        <v>0.75</v>
      </c>
      <c r="BI86" s="196">
        <v>1.1599999999999999</v>
      </c>
      <c r="BJ86" s="196">
        <v>0.94</v>
      </c>
      <c r="BK86" s="196">
        <v>1230</v>
      </c>
      <c r="BL86" s="196">
        <v>48</v>
      </c>
      <c r="BM86" s="196">
        <v>35.299999999999997</v>
      </c>
      <c r="BN86" s="196">
        <v>1.4</v>
      </c>
      <c r="BO86" s="196">
        <v>339</v>
      </c>
      <c r="BP86" s="196">
        <v>17</v>
      </c>
      <c r="BQ86" s="196">
        <v>433</v>
      </c>
      <c r="BR86" s="196">
        <v>26</v>
      </c>
      <c r="BS86" s="196">
        <v>42.3</v>
      </c>
      <c r="BT86" s="196">
        <v>2.4</v>
      </c>
      <c r="BU86" s="196">
        <v>135</v>
      </c>
      <c r="BV86" s="196">
        <v>8</v>
      </c>
      <c r="BW86" s="196">
        <v>11.31</v>
      </c>
      <c r="BX86" s="196">
        <v>0.84</v>
      </c>
      <c r="BY86" s="196">
        <v>379</v>
      </c>
      <c r="BZ86" s="196">
        <v>18</v>
      </c>
      <c r="CA86" s="196">
        <v>23.7</v>
      </c>
      <c r="CB86" s="196">
        <v>1.4</v>
      </c>
      <c r="CC86" s="196">
        <v>142.4</v>
      </c>
      <c r="CD86" s="196">
        <v>6.9</v>
      </c>
      <c r="CE86" s="196">
        <v>18.7</v>
      </c>
      <c r="CF86" s="196">
        <v>1.4</v>
      </c>
      <c r="CG86" s="196">
        <v>0.105</v>
      </c>
      <c r="CH86" s="196">
        <v>3.2000000000000001E-2</v>
      </c>
      <c r="CI86" s="196">
        <v>143</v>
      </c>
      <c r="CJ86" s="196">
        <v>11</v>
      </c>
      <c r="CK86" s="196">
        <v>15.01</v>
      </c>
      <c r="CL86" s="196">
        <v>0.82</v>
      </c>
      <c r="CM86" s="196">
        <v>38.1</v>
      </c>
      <c r="CN86" s="196">
        <v>2.1</v>
      </c>
      <c r="CO86" s="196">
        <v>4.88</v>
      </c>
      <c r="CP86" s="196">
        <v>0.37</v>
      </c>
      <c r="CQ86" s="196">
        <v>20.8</v>
      </c>
      <c r="CR86" s="196">
        <v>1.8</v>
      </c>
      <c r="CS86" s="196">
        <v>5.54</v>
      </c>
      <c r="CT86" s="196">
        <v>0.78</v>
      </c>
      <c r="CU86" s="196">
        <v>1.76</v>
      </c>
      <c r="CV86" s="196">
        <v>0.2</v>
      </c>
      <c r="CW86" s="196">
        <v>6.16</v>
      </c>
      <c r="CX86" s="196">
        <v>0.73</v>
      </c>
      <c r="CY86" s="196">
        <v>0.88</v>
      </c>
      <c r="CZ86" s="196">
        <v>0.11</v>
      </c>
      <c r="DA86" s="196">
        <v>5.23</v>
      </c>
      <c r="DB86" s="196">
        <v>0.59</v>
      </c>
      <c r="DC86" s="196">
        <v>0.88</v>
      </c>
      <c r="DD86" s="196">
        <v>0.12</v>
      </c>
      <c r="DE86" s="196">
        <v>2.33</v>
      </c>
      <c r="DF86" s="196">
        <v>0.25</v>
      </c>
      <c r="DG86" s="196">
        <v>0.32400000000000001</v>
      </c>
      <c r="DH86" s="196">
        <v>5.7000000000000002E-2</v>
      </c>
      <c r="DI86" s="196">
        <v>1.98</v>
      </c>
      <c r="DJ86" s="196">
        <v>0.32</v>
      </c>
      <c r="DK86" s="196">
        <v>0.26100000000000001</v>
      </c>
      <c r="DL86" s="196">
        <v>3.7999999999999999E-2</v>
      </c>
      <c r="DM86" s="196">
        <v>3.63</v>
      </c>
      <c r="DN86" s="196">
        <v>0.71</v>
      </c>
      <c r="DO86" s="196">
        <v>1.22</v>
      </c>
      <c r="DP86" s="196">
        <v>0.13</v>
      </c>
      <c r="DQ86" s="196">
        <v>1.2</v>
      </c>
      <c r="DR86" s="196">
        <v>0.22</v>
      </c>
      <c r="DS86" s="196">
        <v>1.33</v>
      </c>
      <c r="DT86" s="196">
        <v>0.15</v>
      </c>
      <c r="DU86" s="196">
        <v>0.378</v>
      </c>
      <c r="DV86" s="196">
        <v>9.4E-2</v>
      </c>
      <c r="DW86" s="196">
        <v>120</v>
      </c>
      <c r="DX86" s="197">
        <v>-21.57</v>
      </c>
      <c r="DY86" s="164">
        <v>48.170999999999999</v>
      </c>
      <c r="DZ86" s="164">
        <v>2.3559999999999999</v>
      </c>
      <c r="EA86" s="164">
        <v>11.45</v>
      </c>
      <c r="EB86" s="164">
        <v>1.6830000000000001</v>
      </c>
      <c r="EC86" s="164">
        <v>9.8239999999999998</v>
      </c>
      <c r="ED86" s="164">
        <v>0.33100000000000002</v>
      </c>
      <c r="EE86" s="164">
        <v>13.239000000000001</v>
      </c>
      <c r="EF86" s="164">
        <v>10.208</v>
      </c>
      <c r="EG86" s="164">
        <v>1.6160000000000001</v>
      </c>
      <c r="EH86" s="164">
        <v>0.432</v>
      </c>
      <c r="EI86" s="164">
        <v>0.27600000000000002</v>
      </c>
      <c r="EJ86" s="164">
        <v>0</v>
      </c>
      <c r="EK86" s="164">
        <v>11.337999999999999</v>
      </c>
      <c r="EL86" s="164">
        <v>11.33</v>
      </c>
      <c r="EM86">
        <f t="shared" si="2"/>
        <v>1605.1018480941527</v>
      </c>
      <c r="EN86">
        <f t="shared" si="3"/>
        <v>1320.3108070199496</v>
      </c>
    </row>
    <row r="87" spans="1:144" x14ac:dyDescent="0.35">
      <c r="A87" s="192" t="s">
        <v>997</v>
      </c>
      <c r="B87" s="192">
        <v>40</v>
      </c>
      <c r="C87" s="192">
        <v>910</v>
      </c>
      <c r="D87" t="s">
        <v>999</v>
      </c>
      <c r="F87" s="193">
        <v>19.39</v>
      </c>
      <c r="G87" s="194">
        <v>121</v>
      </c>
      <c r="H87" s="194">
        <v>9.1999999999999993</v>
      </c>
      <c r="I87" s="194">
        <v>102.5</v>
      </c>
      <c r="J87" s="194">
        <v>8.6999999999999993</v>
      </c>
      <c r="K87" s="146">
        <v>0.93</v>
      </c>
      <c r="L87" s="146">
        <v>0.23</v>
      </c>
      <c r="M87" s="146">
        <v>4.9000000000000002E-2</v>
      </c>
      <c r="N87" s="146">
        <v>9.9000000000000005E-2</v>
      </c>
      <c r="O87" s="146">
        <v>0.113</v>
      </c>
      <c r="P87" s="146">
        <v>6.2E-2</v>
      </c>
      <c r="Q87" s="146">
        <v>1.82</v>
      </c>
      <c r="R87" s="146">
        <v>0.28000000000000003</v>
      </c>
      <c r="S87" s="146"/>
      <c r="T87" s="146"/>
      <c r="U87" s="146">
        <v>0.14899999999999999</v>
      </c>
      <c r="V87" s="146">
        <v>5.0999999999999997E-2</v>
      </c>
      <c r="W87" s="146">
        <v>4.3999999999999997E-2</v>
      </c>
      <c r="X87" s="146">
        <v>1.7000000000000001E-2</v>
      </c>
      <c r="Y87" s="146"/>
      <c r="Z87" s="146"/>
      <c r="AA87" s="146"/>
      <c r="AB87" s="146"/>
      <c r="AC87" s="146"/>
      <c r="AD87" s="146"/>
      <c r="AE87" s="146"/>
      <c r="AG87" s="195">
        <v>2.1602999999999999</v>
      </c>
      <c r="AH87" s="195">
        <v>13.833600000000001</v>
      </c>
      <c r="AI87" s="195">
        <v>0.32840000000000003</v>
      </c>
      <c r="AJ87" s="195">
        <v>11.587999999999999</v>
      </c>
      <c r="AK87" s="195">
        <v>0.5877</v>
      </c>
      <c r="AL87" s="195">
        <v>2.7616999999999998</v>
      </c>
      <c r="AM87" s="195">
        <v>50.693399999999997</v>
      </c>
      <c r="AN87" s="195">
        <v>7.2469000000000001</v>
      </c>
      <c r="AO87" s="195">
        <v>8.2905999999999995</v>
      </c>
      <c r="AP87" s="195">
        <v>0.33839999999999998</v>
      </c>
      <c r="AQ87" s="195">
        <v>0.2050909090909091</v>
      </c>
      <c r="AR87" s="195">
        <v>0.24229999999999999</v>
      </c>
      <c r="AS87" s="195">
        <v>2.1299999999999999E-2</v>
      </c>
      <c r="AT87" s="195">
        <v>1.8521739130434783E-2</v>
      </c>
      <c r="AU87" s="195">
        <v>98.092500000000001</v>
      </c>
      <c r="AV87" s="195">
        <v>41.7468</v>
      </c>
      <c r="AW87" s="195">
        <v>48.693100000000001</v>
      </c>
      <c r="AX87" s="195">
        <v>11.4154</v>
      </c>
      <c r="AY87" s="195">
        <v>4.4499999999999998E-2</v>
      </c>
      <c r="AZ87" s="195">
        <v>1.0500000000000001E-2</v>
      </c>
      <c r="BA87" s="195">
        <v>0.23569999999999999</v>
      </c>
      <c r="BB87" s="195">
        <v>0.41789999999999999</v>
      </c>
      <c r="BC87" s="195">
        <v>8.2600000000000007E-2</v>
      </c>
      <c r="BD87" s="195">
        <v>0.12889999999999999</v>
      </c>
      <c r="BE87" s="195">
        <v>102.7753</v>
      </c>
      <c r="BF87" s="195">
        <v>0.88376841930119132</v>
      </c>
      <c r="BG87" s="196">
        <v>4.47</v>
      </c>
      <c r="BH87" s="196">
        <v>0.78</v>
      </c>
      <c r="BI87" s="196">
        <v>0.47</v>
      </c>
      <c r="BJ87" s="196">
        <v>0.53</v>
      </c>
      <c r="BK87" s="196">
        <v>1432</v>
      </c>
      <c r="BL87" s="196">
        <v>61</v>
      </c>
      <c r="BM87" s="196">
        <v>28.5</v>
      </c>
      <c r="BN87" s="196">
        <v>1.5</v>
      </c>
      <c r="BO87" s="196">
        <v>317</v>
      </c>
      <c r="BP87" s="196">
        <v>15</v>
      </c>
      <c r="BQ87" s="196">
        <v>409</v>
      </c>
      <c r="BR87" s="196">
        <v>26</v>
      </c>
      <c r="BS87" s="196">
        <v>39.299999999999997</v>
      </c>
      <c r="BT87" s="196">
        <v>2.2999999999999998</v>
      </c>
      <c r="BU87" s="196">
        <v>146.4</v>
      </c>
      <c r="BV87" s="196">
        <v>8.3000000000000007</v>
      </c>
      <c r="BW87" s="196">
        <v>10.54</v>
      </c>
      <c r="BX87" s="196">
        <v>0.68</v>
      </c>
      <c r="BY87" s="196">
        <v>385</v>
      </c>
      <c r="BZ87" s="196">
        <v>17</v>
      </c>
      <c r="CA87" s="196">
        <v>22.3</v>
      </c>
      <c r="CB87" s="196">
        <v>1.6</v>
      </c>
      <c r="CC87" s="196">
        <v>145.1</v>
      </c>
      <c r="CD87" s="196">
        <v>9.1999999999999993</v>
      </c>
      <c r="CE87" s="196">
        <v>15.5</v>
      </c>
      <c r="CF87" s="196">
        <v>1.1000000000000001</v>
      </c>
      <c r="CG87" s="196">
        <v>0.13100000000000001</v>
      </c>
      <c r="CH87" s="196">
        <v>3.6999999999999998E-2</v>
      </c>
      <c r="CI87" s="196">
        <v>140</v>
      </c>
      <c r="CJ87" s="196">
        <v>12</v>
      </c>
      <c r="CK87" s="196">
        <v>13.64</v>
      </c>
      <c r="CL87" s="196">
        <v>0.97</v>
      </c>
      <c r="CM87" s="196">
        <v>35.5</v>
      </c>
      <c r="CN87" s="196">
        <v>2.2000000000000002</v>
      </c>
      <c r="CO87" s="196">
        <v>4.3899999999999997</v>
      </c>
      <c r="CP87" s="196">
        <v>0.35</v>
      </c>
      <c r="CQ87" s="196">
        <v>20.3</v>
      </c>
      <c r="CR87" s="196">
        <v>1.9</v>
      </c>
      <c r="CS87" s="196">
        <v>4.74</v>
      </c>
      <c r="CT87" s="196">
        <v>0.84</v>
      </c>
      <c r="CU87" s="196">
        <v>1.77</v>
      </c>
      <c r="CV87" s="196">
        <v>0.26</v>
      </c>
      <c r="CW87" s="196">
        <v>5.56</v>
      </c>
      <c r="CX87" s="196">
        <v>0.66</v>
      </c>
      <c r="CY87" s="196">
        <v>0.84</v>
      </c>
      <c r="CZ87" s="196">
        <v>0.12</v>
      </c>
      <c r="DA87" s="196">
        <v>4.55</v>
      </c>
      <c r="DB87" s="196">
        <v>0.64</v>
      </c>
      <c r="DC87" s="196">
        <v>0.86</v>
      </c>
      <c r="DD87" s="196">
        <v>0.12</v>
      </c>
      <c r="DE87" s="196">
        <v>2.21</v>
      </c>
      <c r="DF87" s="196">
        <v>0.41</v>
      </c>
      <c r="DG87" s="196">
        <v>0.30599999999999999</v>
      </c>
      <c r="DH87" s="196">
        <v>6.0999999999999999E-2</v>
      </c>
      <c r="DI87" s="196">
        <v>1.88</v>
      </c>
      <c r="DJ87" s="196">
        <v>0.35</v>
      </c>
      <c r="DK87" s="196">
        <v>0.317</v>
      </c>
      <c r="DL87" s="196">
        <v>6.7000000000000004E-2</v>
      </c>
      <c r="DM87" s="196">
        <v>4.07</v>
      </c>
      <c r="DN87" s="196">
        <v>0.75</v>
      </c>
      <c r="DO87" s="196">
        <v>0.86</v>
      </c>
      <c r="DP87" s="196">
        <v>0.15</v>
      </c>
      <c r="DQ87" s="196">
        <v>1.48</v>
      </c>
      <c r="DR87" s="196">
        <v>0.35</v>
      </c>
      <c r="DS87" s="196">
        <v>1.1000000000000001</v>
      </c>
      <c r="DT87" s="196">
        <v>0.17</v>
      </c>
      <c r="DU87" s="196">
        <v>0.41499999999999998</v>
      </c>
      <c r="DV87" s="196">
        <v>9.0999999999999998E-2</v>
      </c>
      <c r="DW87" s="196">
        <v>123</v>
      </c>
      <c r="DX87" s="197">
        <v>-22.47</v>
      </c>
      <c r="DY87" s="164">
        <v>48.883000000000003</v>
      </c>
      <c r="DZ87" s="164">
        <v>2.262</v>
      </c>
      <c r="EA87" s="164">
        <v>11.33</v>
      </c>
      <c r="EB87" s="164">
        <v>1.673</v>
      </c>
      <c r="EC87" s="164">
        <v>9.8249999999999993</v>
      </c>
      <c r="ED87" s="164">
        <v>0.33800000000000002</v>
      </c>
      <c r="EE87" s="164">
        <v>13.146000000000001</v>
      </c>
      <c r="EF87" s="164">
        <v>9.6140000000000008</v>
      </c>
      <c r="EG87" s="164">
        <v>1.7689999999999999</v>
      </c>
      <c r="EH87" s="164">
        <v>0.48099999999999998</v>
      </c>
      <c r="EI87" s="164">
        <v>0.26900000000000002</v>
      </c>
      <c r="EJ87" s="164">
        <v>0</v>
      </c>
      <c r="EK87" s="164">
        <v>11.331</v>
      </c>
      <c r="EL87" s="164">
        <v>11.33</v>
      </c>
      <c r="EM87">
        <f t="shared" si="2"/>
        <v>1212.7102519276996</v>
      </c>
      <c r="EN87">
        <f t="shared" si="3"/>
        <v>990.21005301518721</v>
      </c>
    </row>
    <row r="88" spans="1:144" x14ac:dyDescent="0.35">
      <c r="A88" s="192" t="s">
        <v>997</v>
      </c>
      <c r="B88" s="192">
        <v>40</v>
      </c>
      <c r="C88" s="192">
        <v>908</v>
      </c>
      <c r="D88" t="s">
        <v>1000</v>
      </c>
      <c r="F88" s="193">
        <v>14.404</v>
      </c>
      <c r="G88" s="194">
        <v>144.80000000000001</v>
      </c>
      <c r="H88" s="194">
        <v>6.8</v>
      </c>
      <c r="I88" s="194">
        <v>122</v>
      </c>
      <c r="J88" s="194">
        <v>11</v>
      </c>
      <c r="K88" s="146">
        <v>0.87</v>
      </c>
      <c r="L88" s="146">
        <v>0.37</v>
      </c>
      <c r="M88" s="146">
        <v>0.08</v>
      </c>
      <c r="N88" s="146">
        <v>0.16</v>
      </c>
      <c r="O88" s="146">
        <v>0.14299999999999999</v>
      </c>
      <c r="P88" s="146">
        <v>6.2E-2</v>
      </c>
      <c r="Q88" s="146">
        <v>1.48</v>
      </c>
      <c r="R88" s="146">
        <v>0.3</v>
      </c>
      <c r="S88" s="146"/>
      <c r="T88" s="146"/>
      <c r="U88" s="146">
        <v>0.183</v>
      </c>
      <c r="V88" s="146">
        <v>9.1999999999999998E-2</v>
      </c>
      <c r="W88" s="146">
        <v>2.5000000000000001E-2</v>
      </c>
      <c r="X88" s="146">
        <v>1.7999999999999999E-2</v>
      </c>
      <c r="Y88" s="146"/>
      <c r="Z88" s="146"/>
      <c r="AA88" s="146"/>
      <c r="AB88" s="146"/>
      <c r="AC88" s="146"/>
      <c r="AD88" s="146"/>
      <c r="AE88" s="146"/>
      <c r="AG88" s="195">
        <v>2.0347</v>
      </c>
      <c r="AH88" s="195">
        <v>11.979100000000001</v>
      </c>
      <c r="AI88" s="195">
        <v>0.25679999999999997</v>
      </c>
      <c r="AJ88" s="195">
        <v>10.884600000000001</v>
      </c>
      <c r="AK88" s="195">
        <v>0.434</v>
      </c>
      <c r="AL88" s="195">
        <v>2.5442</v>
      </c>
      <c r="AM88" s="195">
        <v>49.057200000000002</v>
      </c>
      <c r="AN88" s="195">
        <v>9.2835999999999999</v>
      </c>
      <c r="AO88" s="195">
        <v>11.130599999999999</v>
      </c>
      <c r="AP88" s="195">
        <v>0.37640000000000001</v>
      </c>
      <c r="AQ88" s="195">
        <v>0.22812121212121214</v>
      </c>
      <c r="AR88" s="195">
        <v>0.27189999999999998</v>
      </c>
      <c r="AS88" s="195">
        <v>1.4500000000000001E-2</v>
      </c>
      <c r="AT88" s="195">
        <v>1.2608695652173915E-2</v>
      </c>
      <c r="AU88" s="195">
        <v>98.267499999999998</v>
      </c>
      <c r="AV88" s="195">
        <v>40.721200000000003</v>
      </c>
      <c r="AW88" s="195">
        <v>47.523800000000001</v>
      </c>
      <c r="AX88" s="195">
        <v>11.576599999999999</v>
      </c>
      <c r="AY88" s="195">
        <v>4.9799999999999997E-2</v>
      </c>
      <c r="AZ88" s="195">
        <v>8.0999999999999996E-3</v>
      </c>
      <c r="BA88" s="195">
        <v>0.24</v>
      </c>
      <c r="BB88" s="195">
        <v>0.42299999999999999</v>
      </c>
      <c r="BC88" s="195">
        <v>9.5100000000000004E-2</v>
      </c>
      <c r="BD88" s="195">
        <v>0.18090000000000001</v>
      </c>
      <c r="BE88" s="195">
        <v>100.8184</v>
      </c>
      <c r="BF88" s="195">
        <v>0.87977289203510678</v>
      </c>
      <c r="BG88" s="196">
        <v>5.01</v>
      </c>
      <c r="BH88" s="196">
        <v>0.87</v>
      </c>
      <c r="BK88" s="196">
        <v>1196</v>
      </c>
      <c r="BL88" s="196">
        <v>47</v>
      </c>
      <c r="BM88" s="196">
        <v>30.7</v>
      </c>
      <c r="BN88" s="196">
        <v>1.3</v>
      </c>
      <c r="BO88" s="196">
        <v>299</v>
      </c>
      <c r="BP88" s="196">
        <v>16</v>
      </c>
      <c r="BQ88" s="196">
        <v>758</v>
      </c>
      <c r="BR88" s="196">
        <v>23</v>
      </c>
      <c r="BS88" s="196">
        <v>56.3</v>
      </c>
      <c r="BT88" s="196">
        <v>2.8</v>
      </c>
      <c r="BU88" s="196">
        <v>234</v>
      </c>
      <c r="BV88" s="196">
        <v>9.6</v>
      </c>
      <c r="BW88" s="196">
        <v>8.09</v>
      </c>
      <c r="BX88" s="196">
        <v>0.93</v>
      </c>
      <c r="BY88" s="196">
        <v>317</v>
      </c>
      <c r="BZ88" s="196">
        <v>13</v>
      </c>
      <c r="CA88" s="196">
        <v>21.3</v>
      </c>
      <c r="CB88" s="196">
        <v>1.5</v>
      </c>
      <c r="CC88" s="196">
        <v>127.7</v>
      </c>
      <c r="CD88" s="196">
        <v>6.9</v>
      </c>
      <c r="CE88" s="196">
        <v>11.01</v>
      </c>
      <c r="CF88" s="196">
        <v>0.76</v>
      </c>
      <c r="CG88" s="196">
        <v>7.0000000000000007E-2</v>
      </c>
      <c r="CH88" s="196">
        <v>4.2000000000000003E-2</v>
      </c>
      <c r="CI88" s="196">
        <v>102.2</v>
      </c>
      <c r="CJ88" s="196">
        <v>8.3000000000000007</v>
      </c>
      <c r="CK88" s="196">
        <v>10.87</v>
      </c>
      <c r="CL88" s="196">
        <v>0.86</v>
      </c>
      <c r="CM88" s="196">
        <v>28</v>
      </c>
      <c r="CN88" s="196">
        <v>1.5</v>
      </c>
      <c r="CO88" s="196">
        <v>4.08</v>
      </c>
      <c r="CP88" s="196">
        <v>0.44</v>
      </c>
      <c r="CQ88" s="196">
        <v>18.899999999999999</v>
      </c>
      <c r="CR88" s="196">
        <v>1.9</v>
      </c>
      <c r="CS88" s="196">
        <v>5.83</v>
      </c>
      <c r="CT88" s="196">
        <v>0.79</v>
      </c>
      <c r="CU88" s="196">
        <v>1.68</v>
      </c>
      <c r="CV88" s="196">
        <v>0.37</v>
      </c>
      <c r="CW88" s="196">
        <v>5.4</v>
      </c>
      <c r="CX88" s="196">
        <v>1.1000000000000001</v>
      </c>
      <c r="CY88" s="196">
        <v>0.73</v>
      </c>
      <c r="CZ88" s="196">
        <v>0.16</v>
      </c>
      <c r="DA88" s="196">
        <v>4.4000000000000004</v>
      </c>
      <c r="DB88" s="196">
        <v>0.68</v>
      </c>
      <c r="DC88" s="196">
        <v>1.04</v>
      </c>
      <c r="DD88" s="196">
        <v>0.19</v>
      </c>
      <c r="DE88" s="196">
        <v>2.25</v>
      </c>
      <c r="DF88" s="196">
        <v>0.56999999999999995</v>
      </c>
      <c r="DG88" s="196">
        <v>0.29399999999999998</v>
      </c>
      <c r="DH88" s="196">
        <v>6.3E-2</v>
      </c>
      <c r="DI88" s="196">
        <v>2.04</v>
      </c>
      <c r="DJ88" s="196">
        <v>0.47</v>
      </c>
      <c r="DK88" s="196">
        <v>0.23899999999999999</v>
      </c>
      <c r="DL88" s="196">
        <v>9.6000000000000002E-2</v>
      </c>
      <c r="DM88" s="196">
        <v>3.77</v>
      </c>
      <c r="DN88" s="196">
        <v>0.78</v>
      </c>
      <c r="DO88" s="196">
        <v>0.76</v>
      </c>
      <c r="DP88" s="196">
        <v>0.17</v>
      </c>
      <c r="DQ88" s="196">
        <v>1.07</v>
      </c>
      <c r="DR88" s="196">
        <v>0.35</v>
      </c>
      <c r="DS88" s="196">
        <v>0.73</v>
      </c>
      <c r="DT88" s="196">
        <v>0.1</v>
      </c>
      <c r="DU88" s="196">
        <v>0.3</v>
      </c>
      <c r="DV88" s="196">
        <v>0.1</v>
      </c>
      <c r="DW88" s="196">
        <v>126</v>
      </c>
      <c r="DX88" s="197">
        <v>-9.2100000000000009</v>
      </c>
      <c r="DY88" s="164">
        <v>48.929000000000002</v>
      </c>
      <c r="DZ88" s="164">
        <v>2.3610000000000002</v>
      </c>
      <c r="EA88" s="164">
        <v>11.117000000000001</v>
      </c>
      <c r="EB88" s="164">
        <v>1.7130000000000001</v>
      </c>
      <c r="EC88" s="164">
        <v>9.7929999999999993</v>
      </c>
      <c r="ED88" s="164">
        <v>0.376</v>
      </c>
      <c r="EE88" s="164">
        <v>12.557</v>
      </c>
      <c r="EF88" s="164">
        <v>10.159000000000001</v>
      </c>
      <c r="EG88" s="164">
        <v>1.8879999999999999</v>
      </c>
      <c r="EH88" s="164">
        <v>0.40300000000000002</v>
      </c>
      <c r="EI88" s="164">
        <v>0.23799999999999999</v>
      </c>
      <c r="EJ88" s="164">
        <v>0</v>
      </c>
      <c r="EK88" s="164">
        <v>11.335000000000001</v>
      </c>
      <c r="EL88" s="164">
        <v>11.33</v>
      </c>
      <c r="EM88">
        <f t="shared" si="2"/>
        <v>1360.8580994599315</v>
      </c>
      <c r="EN88">
        <f t="shared" si="3"/>
        <v>1246.0929397124178</v>
      </c>
    </row>
    <row r="89" spans="1:144" x14ac:dyDescent="0.35">
      <c r="A89" s="192" t="s">
        <v>997</v>
      </c>
      <c r="B89" s="192">
        <v>40</v>
      </c>
      <c r="C89" s="192">
        <v>919</v>
      </c>
      <c r="D89" t="s">
        <v>1001</v>
      </c>
      <c r="F89" s="193">
        <v>21.128</v>
      </c>
      <c r="G89" s="194">
        <v>87.2</v>
      </c>
      <c r="H89" s="194">
        <v>3.6</v>
      </c>
      <c r="I89" s="194">
        <v>111.5</v>
      </c>
      <c r="J89" s="194">
        <v>6.8</v>
      </c>
      <c r="K89" s="146">
        <v>0.91</v>
      </c>
      <c r="L89" s="146">
        <v>0.32</v>
      </c>
      <c r="M89" s="146">
        <v>0.13</v>
      </c>
      <c r="N89" s="146">
        <v>0.19</v>
      </c>
      <c r="O89" s="146">
        <v>0.1</v>
      </c>
      <c r="P89" s="146">
        <v>4.2999999999999997E-2</v>
      </c>
      <c r="Q89" s="146">
        <v>1.69</v>
      </c>
      <c r="R89" s="146">
        <v>0.19</v>
      </c>
      <c r="S89" s="146"/>
      <c r="T89" s="146"/>
      <c r="U89" s="146">
        <v>0.219</v>
      </c>
      <c r="V89" s="146">
        <v>5.6000000000000001E-2</v>
      </c>
      <c r="W89" s="146">
        <v>3.5999999999999997E-2</v>
      </c>
      <c r="X89" s="146">
        <v>0.02</v>
      </c>
      <c r="Y89" s="146"/>
      <c r="Z89" s="146"/>
      <c r="AA89" s="146"/>
      <c r="AB89" s="146"/>
      <c r="AC89" s="146"/>
      <c r="AD89" s="146"/>
      <c r="AE89" s="146"/>
      <c r="AG89" s="195">
        <v>2.2656000000000001</v>
      </c>
      <c r="AH89" s="195">
        <v>13.2204</v>
      </c>
      <c r="AI89" s="195">
        <v>0.47820000000000001</v>
      </c>
      <c r="AJ89" s="195">
        <v>11.214399999999999</v>
      </c>
      <c r="AK89" s="195">
        <v>0.54359999999999997</v>
      </c>
      <c r="AL89" s="195">
        <v>2.8639999999999999</v>
      </c>
      <c r="AM89" s="195">
        <v>50.637500000000003</v>
      </c>
      <c r="AN89" s="195">
        <v>8.7331000000000003</v>
      </c>
      <c r="AO89" s="195">
        <v>9.6033000000000008</v>
      </c>
      <c r="AP89" s="195">
        <v>0.31840000000000002</v>
      </c>
      <c r="AQ89" s="195">
        <v>0.19296969696969699</v>
      </c>
      <c r="AR89" s="195">
        <v>0.30659999999999998</v>
      </c>
      <c r="AS89" s="195">
        <v>2.3699999999999999E-2</v>
      </c>
      <c r="AT89" s="195">
        <v>2.0608695652173915E-2</v>
      </c>
      <c r="AU89" s="195">
        <v>100.2088</v>
      </c>
      <c r="AV89" s="195">
        <v>41.113399999999999</v>
      </c>
      <c r="AW89" s="195">
        <v>47.7226</v>
      </c>
      <c r="AX89" s="195">
        <v>11.202500000000001</v>
      </c>
      <c r="AY89" s="195">
        <v>5.9400000000000001E-2</v>
      </c>
      <c r="AZ89" s="195">
        <v>1.6199999999999999E-2</v>
      </c>
      <c r="BA89" s="195">
        <v>0.2248</v>
      </c>
      <c r="BB89" s="195">
        <v>0.41760000000000003</v>
      </c>
      <c r="BC89" s="195">
        <v>0.1043</v>
      </c>
      <c r="BD89" s="195">
        <v>0.1615</v>
      </c>
      <c r="BE89" s="195">
        <v>101.0223</v>
      </c>
      <c r="BF89" s="195">
        <v>0.883634207378312</v>
      </c>
      <c r="BG89" s="196">
        <v>4.16</v>
      </c>
      <c r="BH89" s="196">
        <v>0.55000000000000004</v>
      </c>
      <c r="BI89" s="196">
        <v>0.61</v>
      </c>
      <c r="BJ89" s="196">
        <v>0.57999999999999996</v>
      </c>
      <c r="BK89" s="196">
        <v>2162</v>
      </c>
      <c r="BL89" s="196">
        <v>71</v>
      </c>
      <c r="BM89" s="196">
        <v>30.3</v>
      </c>
      <c r="BN89" s="196">
        <v>1.2</v>
      </c>
      <c r="BO89" s="196">
        <v>292.5</v>
      </c>
      <c r="BP89" s="196">
        <v>7.9</v>
      </c>
      <c r="BQ89" s="196">
        <v>520</v>
      </c>
      <c r="BR89" s="196">
        <v>20</v>
      </c>
      <c r="BS89" s="196">
        <v>47</v>
      </c>
      <c r="BT89" s="196">
        <v>2.1</v>
      </c>
      <c r="BU89" s="196">
        <v>205</v>
      </c>
      <c r="BV89" s="196">
        <v>10</v>
      </c>
      <c r="BW89" s="196">
        <v>10.119999999999999</v>
      </c>
      <c r="BX89" s="196">
        <v>0.73</v>
      </c>
      <c r="BY89" s="196">
        <v>438</v>
      </c>
      <c r="BZ89" s="196">
        <v>15</v>
      </c>
      <c r="CA89" s="196">
        <v>25</v>
      </c>
      <c r="CB89" s="196">
        <v>1</v>
      </c>
      <c r="CC89" s="196">
        <v>162.80000000000001</v>
      </c>
      <c r="CD89" s="196">
        <v>4.7</v>
      </c>
      <c r="CE89" s="196">
        <v>17.5</v>
      </c>
      <c r="CF89" s="196">
        <v>1.1000000000000001</v>
      </c>
      <c r="CG89" s="196">
        <v>9.7000000000000003E-2</v>
      </c>
      <c r="CH89" s="196">
        <v>3.5999999999999997E-2</v>
      </c>
      <c r="CI89" s="196">
        <v>133.4</v>
      </c>
      <c r="CJ89" s="196">
        <v>7.1</v>
      </c>
      <c r="CK89" s="196">
        <v>15.93</v>
      </c>
      <c r="CL89" s="196">
        <v>0.78</v>
      </c>
      <c r="CM89" s="196">
        <v>38.9</v>
      </c>
      <c r="CN89" s="196">
        <v>1.8</v>
      </c>
      <c r="CO89" s="196">
        <v>5.42</v>
      </c>
      <c r="CP89" s="196">
        <v>0.38</v>
      </c>
      <c r="CQ89" s="196">
        <v>25.6</v>
      </c>
      <c r="CR89" s="196">
        <v>2.2000000000000002</v>
      </c>
      <c r="CS89" s="196">
        <v>5.85</v>
      </c>
      <c r="CT89" s="196">
        <v>0.91</v>
      </c>
      <c r="CU89" s="196">
        <v>1.82</v>
      </c>
      <c r="CV89" s="196">
        <v>0.23</v>
      </c>
      <c r="CW89" s="196">
        <v>5.88</v>
      </c>
      <c r="CX89" s="196">
        <v>0.67</v>
      </c>
      <c r="CY89" s="196">
        <v>0.81799999999999995</v>
      </c>
      <c r="CZ89" s="196">
        <v>9.7000000000000003E-2</v>
      </c>
      <c r="DA89" s="196">
        <v>4.82</v>
      </c>
      <c r="DB89" s="196">
        <v>0.56999999999999995</v>
      </c>
      <c r="DC89" s="196">
        <v>0.91</v>
      </c>
      <c r="DD89" s="196">
        <v>0.12</v>
      </c>
      <c r="DE89" s="196">
        <v>2.5299999999999998</v>
      </c>
      <c r="DF89" s="196">
        <v>0.31</v>
      </c>
      <c r="DG89" s="196">
        <v>0.32</v>
      </c>
      <c r="DH89" s="196">
        <v>6.2E-2</v>
      </c>
      <c r="DI89" s="196">
        <v>2.46</v>
      </c>
      <c r="DJ89" s="196">
        <v>0.35</v>
      </c>
      <c r="DK89" s="196">
        <v>0.26</v>
      </c>
      <c r="DL89" s="196">
        <v>5.7000000000000002E-2</v>
      </c>
      <c r="DM89" s="196">
        <v>4.7300000000000004</v>
      </c>
      <c r="DN89" s="196">
        <v>0.82</v>
      </c>
      <c r="DO89" s="196">
        <v>1.04</v>
      </c>
      <c r="DP89" s="196">
        <v>0.15</v>
      </c>
      <c r="DQ89" s="196">
        <v>1.1200000000000001</v>
      </c>
      <c r="DR89" s="196">
        <v>0.24</v>
      </c>
      <c r="DS89" s="196">
        <v>1.05</v>
      </c>
      <c r="DT89" s="196">
        <v>0.13</v>
      </c>
      <c r="DU89" s="196">
        <v>0.44</v>
      </c>
      <c r="DV89" s="196">
        <v>0.11</v>
      </c>
      <c r="DW89" s="196">
        <v>129</v>
      </c>
      <c r="DX89" s="197">
        <v>-16.059999999999999</v>
      </c>
      <c r="DY89" s="164">
        <v>48.628</v>
      </c>
      <c r="DZ89" s="164">
        <v>2.4359999999999999</v>
      </c>
      <c r="EA89" s="164">
        <v>11.243</v>
      </c>
      <c r="EB89" s="164">
        <v>1.694</v>
      </c>
      <c r="EC89" s="164">
        <v>9.8089999999999993</v>
      </c>
      <c r="ED89" s="164">
        <v>0.316</v>
      </c>
      <c r="EE89" s="164">
        <v>13.023</v>
      </c>
      <c r="EF89" s="164">
        <v>9.6300000000000008</v>
      </c>
      <c r="EG89" s="164">
        <v>1.927</v>
      </c>
      <c r="EH89" s="164">
        <v>0.46200000000000002</v>
      </c>
      <c r="EI89" s="164">
        <v>0.40699999999999997</v>
      </c>
      <c r="EJ89" s="164">
        <v>0</v>
      </c>
      <c r="EK89" s="164">
        <v>11.334</v>
      </c>
      <c r="EL89" s="164">
        <v>11.33</v>
      </c>
      <c r="EM89">
        <f t="shared" si="2"/>
        <v>1534.5314207223798</v>
      </c>
      <c r="EN89">
        <f t="shared" si="3"/>
        <v>1322.1880240585729</v>
      </c>
    </row>
    <row r="90" spans="1:144" x14ac:dyDescent="0.35">
      <c r="A90" s="192" t="s">
        <v>997</v>
      </c>
      <c r="B90" s="192">
        <v>40</v>
      </c>
      <c r="C90" s="192">
        <v>919</v>
      </c>
      <c r="D90" t="s">
        <v>1002</v>
      </c>
      <c r="F90" s="193">
        <v>14.087</v>
      </c>
      <c r="G90" s="194">
        <v>141</v>
      </c>
      <c r="H90" s="194">
        <v>7.5</v>
      </c>
      <c r="I90" s="194">
        <v>107.3</v>
      </c>
      <c r="J90" s="194">
        <v>9.8000000000000007</v>
      </c>
      <c r="K90" s="146">
        <v>0.48</v>
      </c>
      <c r="L90" s="146">
        <v>0.22</v>
      </c>
      <c r="M90" s="146">
        <v>0.16</v>
      </c>
      <c r="N90" s="146">
        <v>0.23</v>
      </c>
      <c r="O90" s="146">
        <v>0.113</v>
      </c>
      <c r="P90" s="146">
        <v>5.6000000000000001E-2</v>
      </c>
      <c r="Q90" s="146">
        <v>1.62</v>
      </c>
      <c r="R90" s="146">
        <v>0.22</v>
      </c>
      <c r="S90" s="146"/>
      <c r="T90" s="146"/>
      <c r="U90" s="146">
        <v>0.11600000000000001</v>
      </c>
      <c r="V90" s="146">
        <v>5.1999999999999998E-2</v>
      </c>
      <c r="W90" s="146">
        <v>2.1999999999999999E-2</v>
      </c>
      <c r="X90" s="146">
        <v>1.4E-2</v>
      </c>
      <c r="Y90" s="146">
        <v>1.4999999999999999E-2</v>
      </c>
      <c r="Z90" s="146">
        <v>1.0999999999999999E-2</v>
      </c>
      <c r="AA90" s="146"/>
      <c r="AB90" s="146"/>
      <c r="AC90" s="146"/>
      <c r="AD90" s="146"/>
      <c r="AE90" s="146"/>
      <c r="AG90" s="195">
        <v>2.0023</v>
      </c>
      <c r="AH90" s="195">
        <v>12.6647</v>
      </c>
      <c r="AI90" s="195">
        <v>0.24690000000000001</v>
      </c>
      <c r="AJ90" s="195">
        <v>11.3436</v>
      </c>
      <c r="AK90" s="195">
        <v>0.39629999999999999</v>
      </c>
      <c r="AL90" s="195">
        <v>2.3115999999999999</v>
      </c>
      <c r="AM90" s="195">
        <v>50.0032</v>
      </c>
      <c r="AN90" s="195">
        <v>8.3251000000000008</v>
      </c>
      <c r="AO90" s="195">
        <v>10.3072</v>
      </c>
      <c r="AP90" s="195">
        <v>0.35920000000000002</v>
      </c>
      <c r="AQ90" s="195">
        <v>0.21769696969696972</v>
      </c>
      <c r="AR90" s="195">
        <v>0.28749999999999998</v>
      </c>
      <c r="AS90" s="195">
        <v>1.9900000000000001E-2</v>
      </c>
      <c r="AT90" s="195">
        <v>1.730434782608696E-2</v>
      </c>
      <c r="AU90" s="195">
        <v>98.267399999999995</v>
      </c>
      <c r="AV90" s="195">
        <v>40.735799999999998</v>
      </c>
      <c r="AW90" s="195">
        <v>47.518500000000003</v>
      </c>
      <c r="AX90" s="195">
        <v>11.1273</v>
      </c>
      <c r="AY90" s="195">
        <v>5.0299999999999997E-2</v>
      </c>
      <c r="AZ90" s="195">
        <v>3.3999999999999998E-3</v>
      </c>
      <c r="BA90" s="195">
        <v>0.245</v>
      </c>
      <c r="BB90" s="195">
        <v>0.42270000000000002</v>
      </c>
      <c r="BC90" s="195">
        <v>0.12590000000000001</v>
      </c>
      <c r="BD90" s="195">
        <v>0.14960000000000001</v>
      </c>
      <c r="BE90" s="195">
        <v>100.3785</v>
      </c>
      <c r="BF90" s="195">
        <v>0.88388583479695093</v>
      </c>
      <c r="BG90" s="196">
        <v>5.57</v>
      </c>
      <c r="BH90" s="196">
        <v>0.98</v>
      </c>
      <c r="BI90" s="196">
        <v>0.48</v>
      </c>
      <c r="BJ90" s="196">
        <v>0.67</v>
      </c>
      <c r="BK90" s="196">
        <v>1135</v>
      </c>
      <c r="BL90" s="196">
        <v>51</v>
      </c>
      <c r="BM90" s="196">
        <v>32.9</v>
      </c>
      <c r="BN90" s="196">
        <v>2</v>
      </c>
      <c r="BO90" s="196">
        <v>307</v>
      </c>
      <c r="BP90" s="196">
        <v>16</v>
      </c>
      <c r="BQ90" s="196">
        <v>476</v>
      </c>
      <c r="BR90" s="196">
        <v>20</v>
      </c>
      <c r="BS90" s="196">
        <v>51.4</v>
      </c>
      <c r="BT90" s="196">
        <v>2.2999999999999998</v>
      </c>
      <c r="BU90" s="196">
        <v>199</v>
      </c>
      <c r="BV90" s="196">
        <v>10</v>
      </c>
      <c r="BW90" s="196">
        <v>7.57</v>
      </c>
      <c r="BX90" s="196">
        <v>0.84</v>
      </c>
      <c r="BY90" s="196">
        <v>314</v>
      </c>
      <c r="BZ90" s="196">
        <v>14</v>
      </c>
      <c r="CA90" s="196">
        <v>21.6</v>
      </c>
      <c r="CB90" s="196">
        <v>1.3</v>
      </c>
      <c r="CC90" s="196">
        <v>120.2</v>
      </c>
      <c r="CD90" s="196">
        <v>6.2</v>
      </c>
      <c r="CE90" s="196">
        <v>11.18</v>
      </c>
      <c r="CF90" s="196">
        <v>0.65</v>
      </c>
      <c r="CG90" s="196">
        <v>6.4000000000000001E-2</v>
      </c>
      <c r="CH90" s="196">
        <v>3.5999999999999997E-2</v>
      </c>
      <c r="CI90" s="196">
        <v>100.1</v>
      </c>
      <c r="CJ90" s="196">
        <v>7</v>
      </c>
      <c r="CK90" s="196">
        <v>10.9</v>
      </c>
      <c r="CL90" s="196">
        <v>1.1000000000000001</v>
      </c>
      <c r="CM90" s="196">
        <v>27.3</v>
      </c>
      <c r="CN90" s="196">
        <v>1.5</v>
      </c>
      <c r="CO90" s="196">
        <v>3.45</v>
      </c>
      <c r="CP90" s="196">
        <v>0.4</v>
      </c>
      <c r="CQ90" s="196">
        <v>15.7</v>
      </c>
      <c r="CR90" s="196">
        <v>1.5</v>
      </c>
      <c r="CS90" s="196">
        <v>5.0199999999999996</v>
      </c>
      <c r="CT90" s="196">
        <v>0.84</v>
      </c>
      <c r="CU90" s="196">
        <v>1.71</v>
      </c>
      <c r="CV90" s="196">
        <v>0.33</v>
      </c>
      <c r="CW90" s="196">
        <v>5.13</v>
      </c>
      <c r="CX90" s="196">
        <v>0.76</v>
      </c>
      <c r="CY90" s="196">
        <v>0.73</v>
      </c>
      <c r="CZ90" s="196">
        <v>0.15</v>
      </c>
      <c r="DA90" s="196">
        <v>4.22</v>
      </c>
      <c r="DB90" s="196">
        <v>0.82</v>
      </c>
      <c r="DC90" s="196">
        <v>0.82</v>
      </c>
      <c r="DD90" s="196">
        <v>0.14000000000000001</v>
      </c>
      <c r="DE90" s="196">
        <v>2.2400000000000002</v>
      </c>
      <c r="DF90" s="196">
        <v>0.38</v>
      </c>
      <c r="DG90" s="196">
        <v>0.31900000000000001</v>
      </c>
      <c r="DH90" s="196">
        <v>7.0999999999999994E-2</v>
      </c>
      <c r="DI90" s="196">
        <v>1.86</v>
      </c>
      <c r="DJ90" s="196">
        <v>0.53</v>
      </c>
      <c r="DK90" s="196">
        <v>0.29899999999999999</v>
      </c>
      <c r="DL90" s="196">
        <v>7.5999999999999998E-2</v>
      </c>
      <c r="DM90" s="196">
        <v>3.6</v>
      </c>
      <c r="DN90" s="196">
        <v>0.81</v>
      </c>
      <c r="DO90" s="196">
        <v>0.71</v>
      </c>
      <c r="DP90" s="196">
        <v>0.19</v>
      </c>
      <c r="DQ90" s="196">
        <v>1.06</v>
      </c>
      <c r="DR90" s="196">
        <v>0.34</v>
      </c>
      <c r="DS90" s="196">
        <v>0.72</v>
      </c>
      <c r="DT90" s="196">
        <v>0.15</v>
      </c>
      <c r="DU90" s="196">
        <v>0.27400000000000002</v>
      </c>
      <c r="DV90" s="196">
        <v>9.9000000000000005E-2</v>
      </c>
      <c r="DW90" s="196">
        <v>132</v>
      </c>
      <c r="DX90" s="197">
        <v>-15.69</v>
      </c>
      <c r="DY90" s="164">
        <v>49.124000000000002</v>
      </c>
      <c r="DZ90" s="164">
        <v>2.0179999999999998</v>
      </c>
      <c r="EA90" s="164">
        <v>11.058999999999999</v>
      </c>
      <c r="EB90" s="164">
        <v>1.6890000000000001</v>
      </c>
      <c r="EC90" s="164">
        <v>9.8130000000000006</v>
      </c>
      <c r="ED90" s="164">
        <v>0.35599999999999998</v>
      </c>
      <c r="EE90" s="164">
        <v>13.199</v>
      </c>
      <c r="EF90" s="164">
        <v>9.9960000000000004</v>
      </c>
      <c r="EG90" s="164">
        <v>1.748</v>
      </c>
      <c r="EH90" s="164">
        <v>0.34599999999999997</v>
      </c>
      <c r="EI90" s="164">
        <v>0.216</v>
      </c>
      <c r="EJ90" s="164">
        <v>0</v>
      </c>
      <c r="EK90" s="164">
        <v>11.333</v>
      </c>
      <c r="EL90" s="164">
        <v>11.33</v>
      </c>
      <c r="EM90">
        <f t="shared" si="2"/>
        <v>1438.9360191052976</v>
      </c>
      <c r="EN90">
        <f t="shared" si="3"/>
        <v>1243.7859962877496</v>
      </c>
    </row>
    <row r="91" spans="1:144" x14ac:dyDescent="0.35">
      <c r="A91" s="192" t="s">
        <v>997</v>
      </c>
      <c r="B91" s="192">
        <v>40</v>
      </c>
      <c r="C91" s="192">
        <v>919</v>
      </c>
      <c r="D91" t="s">
        <v>1003</v>
      </c>
      <c r="F91" s="193">
        <v>19.388999999999999</v>
      </c>
      <c r="G91" s="194">
        <v>109</v>
      </c>
      <c r="H91" s="194">
        <v>4.9000000000000004</v>
      </c>
      <c r="I91" s="194">
        <v>123.2</v>
      </c>
      <c r="J91" s="194">
        <v>8.6</v>
      </c>
      <c r="K91" s="146">
        <v>0.77</v>
      </c>
      <c r="L91" s="146">
        <v>0.25</v>
      </c>
      <c r="M91" s="146">
        <v>0.28000000000000003</v>
      </c>
      <c r="N91" s="146">
        <v>0.24</v>
      </c>
      <c r="O91" s="146">
        <v>8.5999999999999993E-2</v>
      </c>
      <c r="P91" s="146">
        <v>4.2999999999999997E-2</v>
      </c>
      <c r="Q91" s="146">
        <v>1.47</v>
      </c>
      <c r="R91" s="146">
        <v>0.15</v>
      </c>
      <c r="S91" s="146"/>
      <c r="T91" s="146"/>
      <c r="U91" s="146">
        <v>0.17599999999999999</v>
      </c>
      <c r="V91" s="146">
        <v>4.5999999999999999E-2</v>
      </c>
      <c r="W91" s="146"/>
      <c r="X91" s="146"/>
      <c r="Y91" s="146">
        <v>1.9199999999999998E-2</v>
      </c>
      <c r="Z91" s="146">
        <v>9.7999999999999997E-3</v>
      </c>
      <c r="AA91" s="146"/>
      <c r="AB91" s="146"/>
      <c r="AC91" s="146"/>
      <c r="AD91" s="146"/>
      <c r="AE91" s="146"/>
      <c r="AG91" s="195">
        <v>1.9366000000000001</v>
      </c>
      <c r="AH91" s="195">
        <v>12.8887</v>
      </c>
      <c r="AI91" s="195">
        <v>0.2697</v>
      </c>
      <c r="AJ91" s="195">
        <v>11.488899999999999</v>
      </c>
      <c r="AK91" s="195">
        <v>0.48970000000000002</v>
      </c>
      <c r="AL91" s="195">
        <v>2.7317</v>
      </c>
      <c r="AM91" s="195">
        <v>49.046100000000003</v>
      </c>
      <c r="AN91" s="195">
        <v>8.2563999999999993</v>
      </c>
      <c r="AO91" s="195">
        <v>11.0947</v>
      </c>
      <c r="AP91" s="195">
        <v>0.39419999999999999</v>
      </c>
      <c r="AQ91" s="195">
        <v>0.23890909090909093</v>
      </c>
      <c r="AR91" s="195">
        <v>0.27200000000000002</v>
      </c>
      <c r="AS91" s="195">
        <v>2.01E-2</v>
      </c>
      <c r="AT91" s="195">
        <v>1.7478260869565217E-2</v>
      </c>
      <c r="AU91" s="195">
        <v>98.8887</v>
      </c>
      <c r="AV91" s="195">
        <v>41.048299999999998</v>
      </c>
      <c r="AW91" s="195">
        <v>47.793300000000002</v>
      </c>
      <c r="AX91" s="195">
        <v>11.3901</v>
      </c>
      <c r="AY91" s="195">
        <v>5.2600000000000001E-2</v>
      </c>
      <c r="AZ91" s="195">
        <v>1.47E-2</v>
      </c>
      <c r="BA91" s="195">
        <v>0.24490000000000001</v>
      </c>
      <c r="BB91" s="195">
        <v>0.41720000000000002</v>
      </c>
      <c r="BC91" s="195">
        <v>0.1022</v>
      </c>
      <c r="BD91" s="195">
        <v>0.1648</v>
      </c>
      <c r="BE91" s="195">
        <v>101.2281</v>
      </c>
      <c r="BF91" s="195">
        <v>0.88206970593002465</v>
      </c>
      <c r="BG91" s="196">
        <v>4.3</v>
      </c>
      <c r="BH91" s="196">
        <v>0.89</v>
      </c>
      <c r="BI91" s="196">
        <v>1.3</v>
      </c>
      <c r="BJ91" s="196">
        <v>1.2</v>
      </c>
      <c r="BK91" s="196">
        <v>1286</v>
      </c>
      <c r="BL91" s="196">
        <v>38</v>
      </c>
      <c r="BM91" s="196">
        <v>32.299999999999997</v>
      </c>
      <c r="BN91" s="196">
        <v>1.4</v>
      </c>
      <c r="BO91" s="196">
        <v>315</v>
      </c>
      <c r="BP91" s="196">
        <v>14</v>
      </c>
      <c r="BQ91" s="196">
        <v>604</v>
      </c>
      <c r="BR91" s="196">
        <v>29</v>
      </c>
      <c r="BS91" s="196">
        <v>47.2</v>
      </c>
      <c r="BT91" s="196">
        <v>2.5</v>
      </c>
      <c r="BU91" s="196">
        <v>137.80000000000001</v>
      </c>
      <c r="BV91" s="196">
        <v>8.1999999999999993</v>
      </c>
      <c r="BW91" s="196">
        <v>9.0399999999999991</v>
      </c>
      <c r="BX91" s="196">
        <v>0.68</v>
      </c>
      <c r="BY91" s="196">
        <v>352</v>
      </c>
      <c r="BZ91" s="196">
        <v>16</v>
      </c>
      <c r="CA91" s="196">
        <v>22.8</v>
      </c>
      <c r="CB91" s="196">
        <v>1.3</v>
      </c>
      <c r="CC91" s="196">
        <v>135.80000000000001</v>
      </c>
      <c r="CD91" s="196">
        <v>7.1</v>
      </c>
      <c r="CE91" s="196">
        <v>16.100000000000001</v>
      </c>
      <c r="CF91" s="196">
        <v>1.1000000000000001</v>
      </c>
      <c r="CG91" s="196">
        <v>0.105</v>
      </c>
      <c r="CH91" s="196">
        <v>3.5000000000000003E-2</v>
      </c>
      <c r="CI91" s="196">
        <v>124.7</v>
      </c>
      <c r="CJ91" s="196">
        <v>9.1999999999999993</v>
      </c>
      <c r="CK91" s="196">
        <v>13.13</v>
      </c>
      <c r="CL91" s="196">
        <v>0.7</v>
      </c>
      <c r="CM91" s="196">
        <v>32.6</v>
      </c>
      <c r="CN91" s="196">
        <v>1.6</v>
      </c>
      <c r="CO91" s="196">
        <v>4.29</v>
      </c>
      <c r="CP91" s="196">
        <v>0.31</v>
      </c>
      <c r="CQ91" s="196">
        <v>19.100000000000001</v>
      </c>
      <c r="CR91" s="196">
        <v>1.8</v>
      </c>
      <c r="CS91" s="196">
        <v>5.21</v>
      </c>
      <c r="CT91" s="196">
        <v>0.67</v>
      </c>
      <c r="CU91" s="196">
        <v>1.62</v>
      </c>
      <c r="CV91" s="196">
        <v>0.21</v>
      </c>
      <c r="CW91" s="196">
        <v>4.92</v>
      </c>
      <c r="CX91" s="196">
        <v>0.59</v>
      </c>
      <c r="CY91" s="196">
        <v>0.77100000000000002</v>
      </c>
      <c r="CZ91" s="196">
        <v>9.8000000000000004E-2</v>
      </c>
      <c r="DA91" s="196">
        <v>4.72</v>
      </c>
      <c r="DB91" s="196">
        <v>0.54</v>
      </c>
      <c r="DC91" s="196">
        <v>0.97</v>
      </c>
      <c r="DD91" s="196">
        <v>0.13</v>
      </c>
      <c r="DE91" s="196">
        <v>2.71</v>
      </c>
      <c r="DF91" s="196">
        <v>0.5</v>
      </c>
      <c r="DG91" s="196">
        <v>0.27100000000000002</v>
      </c>
      <c r="DH91" s="196">
        <v>6.8000000000000005E-2</v>
      </c>
      <c r="DI91" s="196">
        <v>2.14</v>
      </c>
      <c r="DJ91" s="196">
        <v>0.46</v>
      </c>
      <c r="DK91" s="196">
        <v>0.26400000000000001</v>
      </c>
      <c r="DL91" s="196">
        <v>8.4000000000000005E-2</v>
      </c>
      <c r="DM91" s="196">
        <v>3.69</v>
      </c>
      <c r="DN91" s="196">
        <v>0.75</v>
      </c>
      <c r="DO91" s="196">
        <v>0.79</v>
      </c>
      <c r="DP91" s="196">
        <v>0.15</v>
      </c>
      <c r="DQ91" s="196">
        <v>1.34</v>
      </c>
      <c r="DR91" s="196">
        <v>0.24</v>
      </c>
      <c r="DS91" s="196">
        <v>1</v>
      </c>
      <c r="DT91" s="196">
        <v>0.16</v>
      </c>
      <c r="DU91" s="196">
        <v>0.38</v>
      </c>
      <c r="DV91" s="196">
        <v>0.1</v>
      </c>
      <c r="DW91" s="196">
        <v>135</v>
      </c>
      <c r="DX91" s="197">
        <v>-13.22</v>
      </c>
      <c r="DY91" s="164">
        <v>48.323999999999998</v>
      </c>
      <c r="DZ91" s="164">
        <v>2.4289999999999998</v>
      </c>
      <c r="EA91" s="164">
        <v>11.461</v>
      </c>
      <c r="EB91" s="164">
        <v>1.6950000000000001</v>
      </c>
      <c r="EC91" s="164">
        <v>9.8070000000000004</v>
      </c>
      <c r="ED91" s="164">
        <v>0.38600000000000001</v>
      </c>
      <c r="EE91" s="164">
        <v>12.76</v>
      </c>
      <c r="EF91" s="164">
        <v>10.295999999999999</v>
      </c>
      <c r="EG91" s="164">
        <v>1.722</v>
      </c>
      <c r="EH91" s="164">
        <v>0.435</v>
      </c>
      <c r="EI91" s="164">
        <v>0.24</v>
      </c>
      <c r="EJ91" s="164">
        <v>0</v>
      </c>
      <c r="EK91" s="164">
        <v>11.332000000000001</v>
      </c>
      <c r="EL91" s="164">
        <v>11.33</v>
      </c>
      <c r="EM91">
        <f t="shared" si="2"/>
        <v>1361.3585989448379</v>
      </c>
      <c r="EN91">
        <f t="shared" si="3"/>
        <v>1202.4011649397967</v>
      </c>
    </row>
    <row r="92" spans="1:144" x14ac:dyDescent="0.35">
      <c r="A92" s="192" t="s">
        <v>997</v>
      </c>
      <c r="B92" s="192">
        <v>40</v>
      </c>
      <c r="C92" s="192">
        <v>919</v>
      </c>
      <c r="D92" t="s">
        <v>1004</v>
      </c>
      <c r="E92" t="s">
        <v>925</v>
      </c>
      <c r="F92" s="193">
        <v>20.567</v>
      </c>
      <c r="G92" s="194">
        <v>105.3</v>
      </c>
      <c r="H92" s="194">
        <v>4.0999999999999996</v>
      </c>
      <c r="I92" s="194">
        <v>113.5</v>
      </c>
      <c r="J92" s="194">
        <v>7.2</v>
      </c>
      <c r="K92" s="146">
        <v>0.84</v>
      </c>
      <c r="L92" s="146">
        <v>0.2</v>
      </c>
      <c r="M92" s="146"/>
      <c r="N92" s="146"/>
      <c r="O92" s="146">
        <v>7.9000000000000001E-2</v>
      </c>
      <c r="P92" s="146">
        <v>4.2000000000000003E-2</v>
      </c>
      <c r="Q92" s="146">
        <v>1.57</v>
      </c>
      <c r="R92" s="146">
        <v>0.23</v>
      </c>
      <c r="S92" s="146"/>
      <c r="T92" s="146"/>
      <c r="U92" s="146">
        <v>0.20399999999999999</v>
      </c>
      <c r="V92" s="146">
        <v>5.8000000000000003E-2</v>
      </c>
      <c r="W92" s="146">
        <v>2.8000000000000001E-2</v>
      </c>
      <c r="X92" s="146">
        <v>1.0999999999999999E-2</v>
      </c>
      <c r="Y92" s="146"/>
      <c r="Z92" s="146"/>
      <c r="AA92" s="146"/>
      <c r="AB92" s="146"/>
      <c r="AC92" s="146"/>
      <c r="AD92" s="146"/>
      <c r="AE92" s="146"/>
      <c r="AG92" s="195">
        <v>2.1337999999999999</v>
      </c>
      <c r="AH92" s="195">
        <v>13.130100000000001</v>
      </c>
      <c r="AI92" s="195">
        <v>0.3301</v>
      </c>
      <c r="AJ92" s="195">
        <v>11.1875</v>
      </c>
      <c r="AK92" s="195">
        <v>0.4859</v>
      </c>
      <c r="AL92" s="195">
        <v>2.5406</v>
      </c>
      <c r="AM92" s="195">
        <v>50.357900000000001</v>
      </c>
      <c r="AN92" s="195">
        <v>7.4847000000000001</v>
      </c>
      <c r="AO92" s="195">
        <v>10.103</v>
      </c>
      <c r="AP92" s="195">
        <v>0.34200000000000003</v>
      </c>
      <c r="AQ92" s="195">
        <v>0.2072727272727273</v>
      </c>
      <c r="AR92" s="195">
        <v>0.27860000000000001</v>
      </c>
      <c r="AS92" s="195">
        <v>1.84E-2</v>
      </c>
      <c r="AT92" s="195">
        <v>1.6E-2</v>
      </c>
      <c r="AU92" s="195">
        <v>98.392499999999998</v>
      </c>
      <c r="AV92" s="195">
        <v>40.588500000000003</v>
      </c>
      <c r="AW92" s="195">
        <v>47.177300000000002</v>
      </c>
      <c r="AX92" s="195">
        <v>11.143599999999999</v>
      </c>
      <c r="AY92" s="195">
        <v>5.57E-2</v>
      </c>
      <c r="AZ92" s="195">
        <v>1.2200000000000001E-2</v>
      </c>
      <c r="BA92" s="195">
        <v>0.2336</v>
      </c>
      <c r="BB92" s="195">
        <v>0.44750000000000001</v>
      </c>
      <c r="BC92" s="195">
        <v>9.9199999999999997E-2</v>
      </c>
      <c r="BD92" s="195">
        <v>0.16009999999999999</v>
      </c>
      <c r="BE92" s="195">
        <v>99.917699999999996</v>
      </c>
      <c r="BF92" s="195">
        <v>0.88299304641346865</v>
      </c>
      <c r="BG92" s="196">
        <v>4.3499999999999996</v>
      </c>
      <c r="BH92" s="196">
        <v>0.51</v>
      </c>
      <c r="BI92" s="196">
        <v>0.28000000000000003</v>
      </c>
      <c r="BJ92" s="196">
        <v>0.39</v>
      </c>
      <c r="BK92" s="196">
        <v>1595</v>
      </c>
      <c r="BL92" s="196">
        <v>52</v>
      </c>
      <c r="BM92" s="196">
        <v>31.7</v>
      </c>
      <c r="BN92" s="196">
        <v>1.3</v>
      </c>
      <c r="BO92" s="196">
        <v>307</v>
      </c>
      <c r="BP92" s="196">
        <v>13</v>
      </c>
      <c r="BQ92" s="196">
        <v>532</v>
      </c>
      <c r="BR92" s="196">
        <v>24</v>
      </c>
      <c r="BS92" s="196">
        <v>45.1</v>
      </c>
      <c r="BT92" s="196">
        <v>2.1</v>
      </c>
      <c r="BU92" s="196">
        <v>130.1</v>
      </c>
      <c r="BV92" s="196">
        <v>6.9</v>
      </c>
      <c r="BW92" s="196">
        <v>10.4</v>
      </c>
      <c r="BX92" s="196">
        <v>0.73</v>
      </c>
      <c r="BY92" s="196">
        <v>375</v>
      </c>
      <c r="BZ92" s="196">
        <v>17</v>
      </c>
      <c r="CA92" s="196">
        <v>21.9</v>
      </c>
      <c r="CB92" s="196">
        <v>1.1000000000000001</v>
      </c>
      <c r="CC92" s="196">
        <v>135.4</v>
      </c>
      <c r="CD92" s="196">
        <v>6.3</v>
      </c>
      <c r="CE92" s="196">
        <v>14.01</v>
      </c>
      <c r="CF92" s="196">
        <v>0.79</v>
      </c>
      <c r="CG92" s="196">
        <v>0.08</v>
      </c>
      <c r="CH92" s="196">
        <v>2.9000000000000001E-2</v>
      </c>
      <c r="CI92" s="196">
        <v>123.3</v>
      </c>
      <c r="CJ92" s="196">
        <v>8.6999999999999993</v>
      </c>
      <c r="CK92" s="196">
        <v>12.38</v>
      </c>
      <c r="CL92" s="196">
        <v>0.68</v>
      </c>
      <c r="CM92" s="196">
        <v>30</v>
      </c>
      <c r="CN92" s="196">
        <v>1.4</v>
      </c>
      <c r="CO92" s="196">
        <v>4.3099999999999996</v>
      </c>
      <c r="CP92" s="196">
        <v>0.28999999999999998</v>
      </c>
      <c r="CQ92" s="196">
        <v>19.3</v>
      </c>
      <c r="CR92" s="196">
        <v>1.3</v>
      </c>
      <c r="CS92" s="196">
        <v>4.32</v>
      </c>
      <c r="CT92" s="196">
        <v>0.57999999999999996</v>
      </c>
      <c r="CU92" s="196">
        <v>1.97</v>
      </c>
      <c r="CV92" s="196">
        <v>0.24</v>
      </c>
      <c r="CW92" s="196">
        <v>4.79</v>
      </c>
      <c r="CX92" s="196">
        <v>0.61</v>
      </c>
      <c r="CY92" s="196">
        <v>0.85399999999999998</v>
      </c>
      <c r="CZ92" s="196">
        <v>9.5000000000000001E-2</v>
      </c>
      <c r="DA92" s="196">
        <v>4.3</v>
      </c>
      <c r="DB92" s="196">
        <v>0.44</v>
      </c>
      <c r="DC92" s="196">
        <v>0.92</v>
      </c>
      <c r="DD92" s="196">
        <v>0.12</v>
      </c>
      <c r="DE92" s="196">
        <v>2.14</v>
      </c>
      <c r="DF92" s="196">
        <v>0.28000000000000003</v>
      </c>
      <c r="DG92" s="196">
        <v>0.26100000000000001</v>
      </c>
      <c r="DH92" s="196">
        <v>5.7000000000000002E-2</v>
      </c>
      <c r="DI92" s="196">
        <v>1.6</v>
      </c>
      <c r="DJ92" s="196">
        <v>0.28999999999999998</v>
      </c>
      <c r="DK92" s="196">
        <v>0.215</v>
      </c>
      <c r="DL92" s="196">
        <v>4.1000000000000002E-2</v>
      </c>
      <c r="DM92" s="196">
        <v>3.86</v>
      </c>
      <c r="DN92" s="196">
        <v>0.5</v>
      </c>
      <c r="DO92" s="196">
        <v>0.88</v>
      </c>
      <c r="DP92" s="196">
        <v>0.15</v>
      </c>
      <c r="DQ92" s="196">
        <v>1.22</v>
      </c>
      <c r="DR92" s="196">
        <v>0.24</v>
      </c>
      <c r="DS92" s="196">
        <v>0.97</v>
      </c>
      <c r="DT92" s="196">
        <v>0.12</v>
      </c>
      <c r="DU92" s="196">
        <v>0.30399999999999999</v>
      </c>
      <c r="DV92" s="196">
        <v>7.9000000000000001E-2</v>
      </c>
      <c r="DW92" s="196">
        <v>138</v>
      </c>
      <c r="DX92" s="197">
        <v>-18.32</v>
      </c>
      <c r="DY92" s="164">
        <v>49.131999999999998</v>
      </c>
      <c r="DZ92" s="164">
        <v>2.1640000000000001</v>
      </c>
      <c r="EA92" s="164">
        <v>11.186</v>
      </c>
      <c r="EB92" s="164">
        <v>1.6779999999999999</v>
      </c>
      <c r="EC92" s="164">
        <v>9.8209999999999997</v>
      </c>
      <c r="ED92" s="164">
        <v>0.33900000000000002</v>
      </c>
      <c r="EE92" s="164">
        <v>13.103999999999999</v>
      </c>
      <c r="EF92" s="164">
        <v>9.6349999999999998</v>
      </c>
      <c r="EG92" s="164">
        <v>1.8180000000000001</v>
      </c>
      <c r="EH92" s="164">
        <v>0.41399999999999998</v>
      </c>
      <c r="EI92" s="164">
        <v>0.28100000000000003</v>
      </c>
      <c r="EJ92" s="164">
        <v>0</v>
      </c>
      <c r="EK92" s="164">
        <v>11.331</v>
      </c>
      <c r="EL92" s="164">
        <v>11.33</v>
      </c>
      <c r="EM92">
        <f t="shared" si="2"/>
        <v>1394.3915649486466</v>
      </c>
      <c r="EN92">
        <f t="shared" si="3"/>
        <v>1178.4918567855364</v>
      </c>
    </row>
    <row r="93" spans="1:144" x14ac:dyDescent="0.35">
      <c r="A93" s="192" t="s">
        <v>997</v>
      </c>
      <c r="B93" s="192">
        <v>40</v>
      </c>
      <c r="C93" s="192">
        <v>919</v>
      </c>
      <c r="D93" t="s">
        <v>1005</v>
      </c>
      <c r="F93" s="193">
        <v>21.085000000000001</v>
      </c>
      <c r="G93" s="194">
        <v>153.5</v>
      </c>
      <c r="H93" s="194">
        <v>5.9</v>
      </c>
      <c r="I93" s="194">
        <v>109.2</v>
      </c>
      <c r="J93" s="194">
        <v>6.2</v>
      </c>
      <c r="K93" s="146">
        <v>1.1000000000000001</v>
      </c>
      <c r="L93" s="146">
        <v>0.26</v>
      </c>
      <c r="M93" s="146"/>
      <c r="N93" s="146"/>
      <c r="O93" s="146">
        <v>9.7000000000000003E-2</v>
      </c>
      <c r="P93" s="146">
        <v>5.0999999999999997E-2</v>
      </c>
      <c r="Q93" s="146">
        <v>1.64</v>
      </c>
      <c r="R93" s="146">
        <v>0.28000000000000003</v>
      </c>
      <c r="S93" s="146"/>
      <c r="T93" s="146"/>
      <c r="U93" s="146">
        <v>0.17299999999999999</v>
      </c>
      <c r="V93" s="146">
        <v>4.5999999999999999E-2</v>
      </c>
      <c r="W93" s="146">
        <v>2.0899999999999998E-2</v>
      </c>
      <c r="X93" s="146">
        <v>9.7000000000000003E-3</v>
      </c>
      <c r="Y93" s="146">
        <v>1.9E-2</v>
      </c>
      <c r="Z93" s="146">
        <v>1.0999999999999999E-2</v>
      </c>
      <c r="AA93" s="146"/>
      <c r="AB93" s="146"/>
      <c r="AC93" s="146"/>
      <c r="AD93" s="146"/>
      <c r="AE93" s="146"/>
      <c r="AG93" s="195">
        <v>2.105</v>
      </c>
      <c r="AH93" s="195">
        <v>13.1098</v>
      </c>
      <c r="AI93" s="195">
        <v>0.2782</v>
      </c>
      <c r="AJ93" s="195">
        <v>11.240399999999999</v>
      </c>
      <c r="AK93" s="195">
        <v>0.48449999999999999</v>
      </c>
      <c r="AL93" s="195">
        <v>2.6656</v>
      </c>
      <c r="AM93" s="195">
        <v>49.418500000000002</v>
      </c>
      <c r="AN93" s="195">
        <v>7.5220000000000002</v>
      </c>
      <c r="AO93" s="195">
        <v>10.611599999999999</v>
      </c>
      <c r="AP93" s="195">
        <v>0.39439999999999997</v>
      </c>
      <c r="AQ93" s="195">
        <v>0.23903030303030304</v>
      </c>
      <c r="AR93" s="195">
        <v>0.25269999999999998</v>
      </c>
      <c r="AS93" s="195">
        <v>1.17E-2</v>
      </c>
      <c r="AT93" s="195">
        <v>1.0173913043478262E-2</v>
      </c>
      <c r="AU93" s="195">
        <v>98.094399999999993</v>
      </c>
      <c r="AV93" s="195">
        <v>40.9407</v>
      </c>
      <c r="AW93" s="195">
        <v>47.5017</v>
      </c>
      <c r="AX93" s="195">
        <v>11.0198</v>
      </c>
      <c r="AY93" s="195">
        <v>5.8599999999999999E-2</v>
      </c>
      <c r="AZ93" s="195">
        <v>1.9599999999999999E-2</v>
      </c>
      <c r="BA93" s="195">
        <v>0.23680000000000001</v>
      </c>
      <c r="BB93" s="195">
        <v>0.4355</v>
      </c>
      <c r="BC93" s="195">
        <v>0.1076</v>
      </c>
      <c r="BD93" s="195">
        <v>0.13519999999999999</v>
      </c>
      <c r="BE93" s="195">
        <v>100.4555</v>
      </c>
      <c r="BF93" s="195">
        <v>0.88484243847954402</v>
      </c>
      <c r="BG93" s="196">
        <v>5.13</v>
      </c>
      <c r="BH93" s="196">
        <v>0.96</v>
      </c>
      <c r="BK93" s="196">
        <v>1254</v>
      </c>
      <c r="BL93" s="196">
        <v>48</v>
      </c>
      <c r="BM93" s="196">
        <v>32.9</v>
      </c>
      <c r="BN93" s="196">
        <v>1.5</v>
      </c>
      <c r="BO93" s="196">
        <v>332</v>
      </c>
      <c r="BP93" s="196">
        <v>15</v>
      </c>
      <c r="BQ93" s="196">
        <v>540</v>
      </c>
      <c r="BR93" s="196">
        <v>27</v>
      </c>
      <c r="BS93" s="196">
        <v>48.4</v>
      </c>
      <c r="BT93" s="196">
        <v>2.5</v>
      </c>
      <c r="BU93" s="196">
        <v>151.19999999999999</v>
      </c>
      <c r="BV93" s="196">
        <v>7.8</v>
      </c>
      <c r="BW93" s="196">
        <v>9.56</v>
      </c>
      <c r="BX93" s="196">
        <v>0.57999999999999996</v>
      </c>
      <c r="BY93" s="196">
        <v>368</v>
      </c>
      <c r="BZ93" s="196">
        <v>14</v>
      </c>
      <c r="CA93" s="196">
        <v>23.2</v>
      </c>
      <c r="CB93" s="196">
        <v>1.1000000000000001</v>
      </c>
      <c r="CC93" s="196">
        <v>144.30000000000001</v>
      </c>
      <c r="CD93" s="196">
        <v>7.2</v>
      </c>
      <c r="CE93" s="196">
        <v>14.3</v>
      </c>
      <c r="CF93" s="196">
        <v>0.94</v>
      </c>
      <c r="CG93" s="196">
        <v>6.3E-2</v>
      </c>
      <c r="CH93" s="196">
        <v>2.3E-2</v>
      </c>
      <c r="CI93" s="196">
        <v>117.1</v>
      </c>
      <c r="CJ93" s="196">
        <v>6.8</v>
      </c>
      <c r="CK93" s="196">
        <v>13</v>
      </c>
      <c r="CL93" s="196">
        <v>0.71</v>
      </c>
      <c r="CM93" s="196">
        <v>31.6</v>
      </c>
      <c r="CN93" s="196">
        <v>1.3</v>
      </c>
      <c r="CO93" s="196">
        <v>4.1100000000000003</v>
      </c>
      <c r="CP93" s="196">
        <v>0.32</v>
      </c>
      <c r="CQ93" s="196">
        <v>19.8</v>
      </c>
      <c r="CR93" s="196">
        <v>2</v>
      </c>
      <c r="CS93" s="196">
        <v>5.61</v>
      </c>
      <c r="CT93" s="196">
        <v>0.56000000000000005</v>
      </c>
      <c r="CU93" s="196">
        <v>1.61</v>
      </c>
      <c r="CV93" s="196">
        <v>0.2</v>
      </c>
      <c r="CW93" s="196">
        <v>4.62</v>
      </c>
      <c r="CX93" s="196">
        <v>0.74</v>
      </c>
      <c r="CY93" s="196">
        <v>0.68</v>
      </c>
      <c r="CZ93" s="196">
        <v>0.11</v>
      </c>
      <c r="DA93" s="196">
        <v>4.8600000000000003</v>
      </c>
      <c r="DB93" s="196">
        <v>0.55000000000000004</v>
      </c>
      <c r="DC93" s="196">
        <v>0.95</v>
      </c>
      <c r="DD93" s="196">
        <v>0.13</v>
      </c>
      <c r="DE93" s="196">
        <v>2.3199999999999998</v>
      </c>
      <c r="DF93" s="196">
        <v>0.4</v>
      </c>
      <c r="DG93" s="196">
        <v>0.28699999999999998</v>
      </c>
      <c r="DH93" s="196">
        <v>6.0999999999999999E-2</v>
      </c>
      <c r="DI93" s="196">
        <v>2.09</v>
      </c>
      <c r="DJ93" s="196">
        <v>0.51</v>
      </c>
      <c r="DK93" s="196">
        <v>0.28499999999999998</v>
      </c>
      <c r="DL93" s="196">
        <v>6.5000000000000002E-2</v>
      </c>
      <c r="DM93" s="196">
        <v>3.86</v>
      </c>
      <c r="DN93" s="196">
        <v>0.67</v>
      </c>
      <c r="DO93" s="196">
        <v>0.88</v>
      </c>
      <c r="DP93" s="196">
        <v>0.16</v>
      </c>
      <c r="DQ93" s="196">
        <v>1.22</v>
      </c>
      <c r="DR93" s="196">
        <v>0.3</v>
      </c>
      <c r="DS93" s="196">
        <v>0.91</v>
      </c>
      <c r="DT93" s="196">
        <v>0.18</v>
      </c>
      <c r="DU93" s="196">
        <v>0.33600000000000002</v>
      </c>
      <c r="DV93" s="196">
        <v>7.9000000000000001E-2</v>
      </c>
      <c r="DW93" s="196">
        <v>141</v>
      </c>
      <c r="DX93" s="197">
        <v>-17.39</v>
      </c>
      <c r="DY93" s="164">
        <v>48.613</v>
      </c>
      <c r="DZ93" s="164">
        <v>2.2999999999999998</v>
      </c>
      <c r="EA93" s="164">
        <v>11.311999999999999</v>
      </c>
      <c r="EB93" s="164">
        <v>1.6859999999999999</v>
      </c>
      <c r="EC93" s="164">
        <v>9.8179999999999996</v>
      </c>
      <c r="ED93" s="164">
        <v>0.38400000000000001</v>
      </c>
      <c r="EE93" s="164">
        <v>13.183999999999999</v>
      </c>
      <c r="EF93" s="164">
        <v>9.798</v>
      </c>
      <c r="EG93" s="164">
        <v>1.8160000000000001</v>
      </c>
      <c r="EH93" s="164">
        <v>0.41799999999999998</v>
      </c>
      <c r="EI93" s="164">
        <v>0.24</v>
      </c>
      <c r="EJ93" s="164">
        <v>0</v>
      </c>
      <c r="EK93" s="164">
        <v>11.334</v>
      </c>
      <c r="EL93" s="164">
        <v>11.33</v>
      </c>
      <c r="EM93">
        <f t="shared" si="2"/>
        <v>1264.7621983579434</v>
      </c>
      <c r="EN93">
        <f t="shared" si="3"/>
        <v>1077.4019919566772</v>
      </c>
    </row>
    <row r="94" spans="1:144" x14ac:dyDescent="0.35">
      <c r="A94" s="192" t="s">
        <v>997</v>
      </c>
      <c r="B94" s="192">
        <v>40</v>
      </c>
      <c r="C94" s="192">
        <v>916</v>
      </c>
      <c r="D94" t="s">
        <v>1006</v>
      </c>
      <c r="F94" s="193">
        <v>17.986000000000001</v>
      </c>
      <c r="G94" s="194">
        <v>139.5</v>
      </c>
      <c r="H94" s="194">
        <v>5.7</v>
      </c>
      <c r="I94" s="194">
        <v>131.80000000000001</v>
      </c>
      <c r="J94" s="194">
        <v>8.1</v>
      </c>
      <c r="K94" s="146">
        <v>0.76</v>
      </c>
      <c r="L94" s="146">
        <v>0.3</v>
      </c>
      <c r="M94" s="146"/>
      <c r="N94" s="146"/>
      <c r="O94" s="146">
        <v>0.1</v>
      </c>
      <c r="P94" s="146">
        <v>3.7999999999999999E-2</v>
      </c>
      <c r="Q94" s="146">
        <v>1.74</v>
      </c>
      <c r="R94" s="146">
        <v>0.2</v>
      </c>
      <c r="S94" s="146"/>
      <c r="T94" s="146"/>
      <c r="U94" s="146">
        <v>0.25700000000000001</v>
      </c>
      <c r="V94" s="146">
        <v>6.8000000000000005E-2</v>
      </c>
      <c r="W94" s="146">
        <v>2.7E-2</v>
      </c>
      <c r="X94" s="146">
        <v>1.4999999999999999E-2</v>
      </c>
      <c r="Y94" s="146"/>
      <c r="Z94" s="146"/>
      <c r="AA94" s="146"/>
      <c r="AB94" s="146"/>
      <c r="AC94" s="146"/>
      <c r="AD94" s="146"/>
      <c r="AE94" s="146"/>
      <c r="AG94" s="195">
        <v>2.3359000000000001</v>
      </c>
      <c r="AH94" s="195">
        <v>13.424899999999999</v>
      </c>
      <c r="AI94" s="195">
        <v>0.2437</v>
      </c>
      <c r="AJ94" s="195">
        <v>11.444100000000001</v>
      </c>
      <c r="AK94" s="195">
        <v>0.50529999999999997</v>
      </c>
      <c r="AL94" s="195">
        <v>2.6956000000000002</v>
      </c>
      <c r="AM94" s="195">
        <v>48.793500000000002</v>
      </c>
      <c r="AN94" s="195">
        <v>6.3155000000000001</v>
      </c>
      <c r="AO94" s="195">
        <v>10.716100000000001</v>
      </c>
      <c r="AP94" s="195">
        <v>0.36940000000000001</v>
      </c>
      <c r="AQ94" s="195">
        <v>0.2238787878787879</v>
      </c>
      <c r="AR94" s="195">
        <v>0.28460000000000002</v>
      </c>
      <c r="AS94" s="195">
        <v>1.9900000000000001E-2</v>
      </c>
      <c r="AT94" s="195">
        <v>1.730434782608696E-2</v>
      </c>
      <c r="AU94" s="195">
        <v>97.148600000000002</v>
      </c>
      <c r="AV94" s="195">
        <v>40.508200000000002</v>
      </c>
      <c r="AW94" s="195">
        <v>44.181600000000003</v>
      </c>
      <c r="AX94" s="195">
        <v>17.129100000000001</v>
      </c>
      <c r="AY94" s="195">
        <v>3.1E-2</v>
      </c>
      <c r="AZ94" s="195">
        <v>1.24E-2</v>
      </c>
      <c r="BA94" s="195">
        <v>0.27210000000000001</v>
      </c>
      <c r="BB94" s="195">
        <v>0.23050000000000001</v>
      </c>
      <c r="BC94" s="195">
        <v>5.5300000000000002E-2</v>
      </c>
      <c r="BD94" s="195">
        <v>0.22439999999999999</v>
      </c>
      <c r="BE94" s="195">
        <v>102.64449999999999</v>
      </c>
      <c r="BF94" s="195">
        <v>0.82135665508243128</v>
      </c>
      <c r="BG94" s="196">
        <v>6.2</v>
      </c>
      <c r="BH94" s="196">
        <v>1</v>
      </c>
      <c r="BI94" s="196">
        <v>0.36</v>
      </c>
      <c r="BJ94" s="196">
        <v>0.51</v>
      </c>
      <c r="BK94" s="196">
        <v>1265</v>
      </c>
      <c r="BL94" s="196">
        <v>52</v>
      </c>
      <c r="BM94" s="196">
        <v>32</v>
      </c>
      <c r="BN94" s="196">
        <v>1.7</v>
      </c>
      <c r="BO94" s="196">
        <v>326</v>
      </c>
      <c r="BP94" s="196">
        <v>15</v>
      </c>
      <c r="BQ94" s="196">
        <v>257</v>
      </c>
      <c r="BR94" s="196">
        <v>14</v>
      </c>
      <c r="BS94" s="196">
        <v>43.9</v>
      </c>
      <c r="BT94" s="196">
        <v>2.5</v>
      </c>
      <c r="BU94" s="196">
        <v>85.7</v>
      </c>
      <c r="BV94" s="196">
        <v>5</v>
      </c>
      <c r="BW94" s="196">
        <v>10.45</v>
      </c>
      <c r="BX94" s="196">
        <v>0.96</v>
      </c>
      <c r="BY94" s="196">
        <v>377</v>
      </c>
      <c r="BZ94" s="196">
        <v>16</v>
      </c>
      <c r="CA94" s="196">
        <v>24.3</v>
      </c>
      <c r="CB94" s="196">
        <v>1</v>
      </c>
      <c r="CC94" s="196">
        <v>149.5</v>
      </c>
      <c r="CD94" s="196">
        <v>5.6</v>
      </c>
      <c r="CE94" s="196">
        <v>15.05</v>
      </c>
      <c r="CF94" s="196">
        <v>0.82</v>
      </c>
      <c r="CG94" s="196">
        <v>6.2E-2</v>
      </c>
      <c r="CH94" s="196">
        <v>3.2000000000000001E-2</v>
      </c>
      <c r="CI94" s="196">
        <v>125.4</v>
      </c>
      <c r="CJ94" s="196">
        <v>6.6</v>
      </c>
      <c r="CK94" s="196">
        <v>13.38</v>
      </c>
      <c r="CL94" s="196">
        <v>0.99</v>
      </c>
      <c r="CM94" s="196">
        <v>34.299999999999997</v>
      </c>
      <c r="CN94" s="196">
        <v>1.8</v>
      </c>
      <c r="CO94" s="196">
        <v>4.4400000000000004</v>
      </c>
      <c r="CP94" s="196">
        <v>0.38</v>
      </c>
      <c r="CQ94" s="196">
        <v>20.399999999999999</v>
      </c>
      <c r="CR94" s="196">
        <v>1.8</v>
      </c>
      <c r="CS94" s="196">
        <v>5.75</v>
      </c>
      <c r="CT94" s="196">
        <v>0.8</v>
      </c>
      <c r="CU94" s="196">
        <v>2.1800000000000002</v>
      </c>
      <c r="CV94" s="196">
        <v>0.32</v>
      </c>
      <c r="CW94" s="196">
        <v>5.28</v>
      </c>
      <c r="CX94" s="196">
        <v>0.75</v>
      </c>
      <c r="CY94" s="196">
        <v>0.77</v>
      </c>
      <c r="CZ94" s="196">
        <v>8.8999999999999996E-2</v>
      </c>
      <c r="DA94" s="196">
        <v>5.3</v>
      </c>
      <c r="DB94" s="196">
        <v>0.63</v>
      </c>
      <c r="DC94" s="196">
        <v>0.96</v>
      </c>
      <c r="DD94" s="196">
        <v>0.15</v>
      </c>
      <c r="DE94" s="196">
        <v>2.16</v>
      </c>
      <c r="DF94" s="196">
        <v>0.3</v>
      </c>
      <c r="DG94" s="196">
        <v>0.28499999999999998</v>
      </c>
      <c r="DH94" s="196">
        <v>7.1999999999999995E-2</v>
      </c>
      <c r="DI94" s="196">
        <v>2.27</v>
      </c>
      <c r="DJ94" s="196">
        <v>0.5</v>
      </c>
      <c r="DK94" s="196">
        <v>0.27200000000000002</v>
      </c>
      <c r="DL94" s="196">
        <v>0.06</v>
      </c>
      <c r="DM94" s="196">
        <v>3.46</v>
      </c>
      <c r="DN94" s="196">
        <v>0.79</v>
      </c>
      <c r="DO94" s="196">
        <v>0.84</v>
      </c>
      <c r="DP94" s="196">
        <v>0.14000000000000001</v>
      </c>
      <c r="DQ94" s="196">
        <v>1.3</v>
      </c>
      <c r="DR94" s="196">
        <v>0.24</v>
      </c>
      <c r="DS94" s="196">
        <v>0.95</v>
      </c>
      <c r="DT94" s="196">
        <v>0.17</v>
      </c>
      <c r="DU94" s="196">
        <v>0.41099999999999998</v>
      </c>
      <c r="DV94" s="196">
        <v>9.9000000000000005E-2</v>
      </c>
      <c r="DW94" s="196">
        <v>144</v>
      </c>
      <c r="DX94" s="197">
        <v>-4.74</v>
      </c>
      <c r="DY94" s="164">
        <v>49.530999999999999</v>
      </c>
      <c r="DZ94" s="164">
        <v>2.6379999999999999</v>
      </c>
      <c r="EA94" s="164">
        <v>13.137</v>
      </c>
      <c r="EB94" s="164">
        <v>1.7170000000000001</v>
      </c>
      <c r="EC94" s="164">
        <v>9.798</v>
      </c>
      <c r="ED94" s="164">
        <v>0.38600000000000001</v>
      </c>
      <c r="EE94" s="164">
        <v>8.0559999999999992</v>
      </c>
      <c r="EF94" s="164">
        <v>11.228999999999999</v>
      </c>
      <c r="EG94" s="164">
        <v>2.286</v>
      </c>
      <c r="EH94" s="164">
        <v>0.49399999999999999</v>
      </c>
      <c r="EI94" s="164">
        <v>0.23799999999999999</v>
      </c>
      <c r="EJ94" s="164">
        <v>0</v>
      </c>
      <c r="EK94" s="164">
        <v>11.343</v>
      </c>
      <c r="EL94" s="164">
        <v>11.33</v>
      </c>
      <c r="EM94">
        <f t="shared" si="2"/>
        <v>1424.421534043018</v>
      </c>
      <c r="EN94">
        <f t="shared" si="3"/>
        <v>1359.9594558363738</v>
      </c>
    </row>
    <row r="95" spans="1:144" x14ac:dyDescent="0.35">
      <c r="A95" s="192" t="s">
        <v>997</v>
      </c>
      <c r="B95" s="192">
        <v>40</v>
      </c>
      <c r="C95" s="192">
        <v>916</v>
      </c>
      <c r="D95" t="s">
        <v>1007</v>
      </c>
      <c r="F95" s="193">
        <v>10.289</v>
      </c>
      <c r="G95" s="194">
        <v>86.5</v>
      </c>
      <c r="H95" s="194">
        <v>5.0999999999999996</v>
      </c>
      <c r="I95" s="194">
        <v>146</v>
      </c>
      <c r="J95" s="194">
        <v>10</v>
      </c>
      <c r="K95" s="146">
        <v>0.88</v>
      </c>
      <c r="L95" s="146">
        <v>0.4</v>
      </c>
      <c r="M95" s="146"/>
      <c r="N95" s="146"/>
      <c r="O95" s="146">
        <v>0.06</v>
      </c>
      <c r="P95" s="146">
        <v>4.9000000000000002E-2</v>
      </c>
      <c r="Q95" s="146">
        <v>1.56</v>
      </c>
      <c r="R95" s="146">
        <v>0.26</v>
      </c>
      <c r="S95" s="146"/>
      <c r="T95" s="146"/>
      <c r="U95" s="146">
        <v>0.159</v>
      </c>
      <c r="V95" s="146">
        <v>6.8000000000000005E-2</v>
      </c>
      <c r="W95" s="146">
        <v>1.7000000000000001E-2</v>
      </c>
      <c r="X95" s="146">
        <v>1.6E-2</v>
      </c>
      <c r="Y95" s="146"/>
      <c r="Z95" s="146"/>
      <c r="AA95" s="146"/>
      <c r="AB95" s="146"/>
      <c r="AC95" s="146"/>
      <c r="AD95" s="146"/>
      <c r="AE95" s="146"/>
      <c r="AG95" s="195">
        <v>2.2004000000000001</v>
      </c>
      <c r="AH95" s="195">
        <v>13.1196</v>
      </c>
      <c r="AI95" s="195">
        <v>0.313</v>
      </c>
      <c r="AJ95" s="195">
        <v>11.7019</v>
      </c>
      <c r="AK95" s="195">
        <v>0.49480000000000002</v>
      </c>
      <c r="AL95" s="195">
        <v>2.6913</v>
      </c>
      <c r="AM95" s="195">
        <v>50.685899999999997</v>
      </c>
      <c r="AN95" s="195">
        <v>5.8930999999999996</v>
      </c>
      <c r="AO95" s="195">
        <v>10.757</v>
      </c>
      <c r="AP95" s="195">
        <v>0.35449999999999998</v>
      </c>
      <c r="AQ95" s="195">
        <v>0.21484848484848484</v>
      </c>
      <c r="AR95" s="195">
        <v>0.2888</v>
      </c>
      <c r="AS95" s="195">
        <v>1.66E-2</v>
      </c>
      <c r="AT95" s="195">
        <v>1.4434782608695653E-2</v>
      </c>
      <c r="AU95" s="195">
        <v>98.516999999999996</v>
      </c>
      <c r="AV95" s="195">
        <v>40.156100000000002</v>
      </c>
      <c r="AW95" s="195">
        <v>43.506399999999999</v>
      </c>
      <c r="AX95" s="195">
        <v>17.009899999999998</v>
      </c>
      <c r="AY95" s="195">
        <v>3.3700000000000001E-2</v>
      </c>
      <c r="AZ95" s="195">
        <v>2.1100000000000001E-2</v>
      </c>
      <c r="BA95" s="195">
        <v>0.28089999999999998</v>
      </c>
      <c r="BB95" s="195">
        <v>0.21190000000000001</v>
      </c>
      <c r="BC95" s="195">
        <v>3.0200000000000001E-2</v>
      </c>
      <c r="BD95" s="195">
        <v>0.23649999999999999</v>
      </c>
      <c r="BE95" s="195">
        <v>101.4867</v>
      </c>
      <c r="BF95" s="195">
        <v>0.82011827023964723</v>
      </c>
      <c r="BG95" s="196">
        <v>5.13</v>
      </c>
      <c r="BH95" s="196">
        <v>0.93</v>
      </c>
      <c r="BK95" s="196">
        <v>1293</v>
      </c>
      <c r="BL95" s="196">
        <v>41</v>
      </c>
      <c r="BM95" s="196">
        <v>33.700000000000003</v>
      </c>
      <c r="BN95" s="196">
        <v>2.9</v>
      </c>
      <c r="BO95" s="196">
        <v>323</v>
      </c>
      <c r="BP95" s="196">
        <v>19</v>
      </c>
      <c r="BQ95" s="196">
        <v>299</v>
      </c>
      <c r="BR95" s="196">
        <v>20</v>
      </c>
      <c r="BS95" s="196">
        <v>41.1</v>
      </c>
      <c r="BT95" s="196">
        <v>3.4</v>
      </c>
      <c r="BU95" s="196">
        <v>58.3</v>
      </c>
      <c r="BV95" s="196">
        <v>5.3</v>
      </c>
      <c r="BW95" s="196">
        <v>9.43</v>
      </c>
      <c r="BX95" s="196">
        <v>0.94</v>
      </c>
      <c r="BY95" s="196">
        <v>380</v>
      </c>
      <c r="BZ95" s="196">
        <v>18</v>
      </c>
      <c r="CA95" s="196">
        <v>23.8</v>
      </c>
      <c r="CB95" s="196">
        <v>1.8</v>
      </c>
      <c r="CC95" s="196">
        <v>149.80000000000001</v>
      </c>
      <c r="CD95" s="196">
        <v>9.4</v>
      </c>
      <c r="CE95" s="196">
        <v>15.4</v>
      </c>
      <c r="CF95" s="196">
        <v>1.5</v>
      </c>
      <c r="CG95" s="196">
        <v>8.5000000000000006E-2</v>
      </c>
      <c r="CH95" s="196">
        <v>4.8000000000000001E-2</v>
      </c>
      <c r="CI95" s="196">
        <v>126</v>
      </c>
      <c r="CJ95" s="196">
        <v>7.9</v>
      </c>
      <c r="CK95" s="196">
        <v>13</v>
      </c>
      <c r="CL95" s="196">
        <v>1</v>
      </c>
      <c r="CM95" s="196">
        <v>32.700000000000003</v>
      </c>
      <c r="CN95" s="196">
        <v>1.8</v>
      </c>
      <c r="CO95" s="196">
        <v>4.57</v>
      </c>
      <c r="CP95" s="196">
        <v>0.5</v>
      </c>
      <c r="CQ95" s="196">
        <v>20.9</v>
      </c>
      <c r="CR95" s="196">
        <v>2.5</v>
      </c>
      <c r="CS95" s="196">
        <v>5.2</v>
      </c>
      <c r="CT95" s="196">
        <v>1</v>
      </c>
      <c r="CU95" s="196">
        <v>1.83</v>
      </c>
      <c r="CV95" s="196">
        <v>0.32</v>
      </c>
      <c r="CW95" s="196">
        <v>4.79</v>
      </c>
      <c r="CX95" s="196">
        <v>0.93</v>
      </c>
      <c r="CY95" s="196">
        <v>0.82</v>
      </c>
      <c r="CZ95" s="196">
        <v>0.16</v>
      </c>
      <c r="DA95" s="196">
        <v>4.8099999999999996</v>
      </c>
      <c r="DB95" s="196">
        <v>0.77</v>
      </c>
      <c r="DC95" s="196">
        <v>0.95</v>
      </c>
      <c r="DD95" s="196">
        <v>0.15</v>
      </c>
      <c r="DE95" s="196">
        <v>2.21</v>
      </c>
      <c r="DF95" s="196">
        <v>0.5</v>
      </c>
      <c r="DG95" s="196">
        <v>0.28299999999999997</v>
      </c>
      <c r="DH95" s="196">
        <v>9.0999999999999998E-2</v>
      </c>
      <c r="DI95" s="196">
        <v>1.33</v>
      </c>
      <c r="DJ95" s="196">
        <v>0.34</v>
      </c>
      <c r="DK95" s="196">
        <v>0.27100000000000002</v>
      </c>
      <c r="DL95" s="196">
        <v>8.7999999999999995E-2</v>
      </c>
      <c r="DM95" s="196">
        <v>4.38</v>
      </c>
      <c r="DN95" s="196">
        <v>0.96</v>
      </c>
      <c r="DO95" s="196">
        <v>0.89</v>
      </c>
      <c r="DP95" s="196">
        <v>0.22</v>
      </c>
      <c r="DQ95" s="196">
        <v>1.1299999999999999</v>
      </c>
      <c r="DR95" s="196">
        <v>0.36</v>
      </c>
      <c r="DS95" s="196">
        <v>1.1299999999999999</v>
      </c>
      <c r="DT95" s="196">
        <v>0.22</v>
      </c>
      <c r="DU95" s="196">
        <v>0.35499999999999998</v>
      </c>
      <c r="DV95" s="196">
        <v>0.08</v>
      </c>
      <c r="DW95" s="196">
        <v>147</v>
      </c>
      <c r="DX95" s="197">
        <v>-6.58</v>
      </c>
      <c r="DY95" s="164">
        <v>50.497999999999998</v>
      </c>
      <c r="DZ95" s="164">
        <v>2.552</v>
      </c>
      <c r="EA95" s="164">
        <v>12.442</v>
      </c>
      <c r="EB95" s="164">
        <v>1.706</v>
      </c>
      <c r="EC95" s="164">
        <v>9.8019999999999996</v>
      </c>
      <c r="ED95" s="164">
        <v>0.36799999999999999</v>
      </c>
      <c r="EE95" s="164">
        <v>8.1649999999999991</v>
      </c>
      <c r="EF95" s="164">
        <v>11.14</v>
      </c>
      <c r="EG95" s="164">
        <v>2.0870000000000002</v>
      </c>
      <c r="EH95" s="164">
        <v>0.46899999999999997</v>
      </c>
      <c r="EI95" s="164">
        <v>0.29699999999999999</v>
      </c>
      <c r="EJ95" s="164">
        <v>0</v>
      </c>
      <c r="EK95" s="164">
        <v>11.337</v>
      </c>
      <c r="EL95" s="164">
        <v>11.33</v>
      </c>
      <c r="EM95">
        <f t="shared" si="2"/>
        <v>1445.4425124090781</v>
      </c>
      <c r="EN95">
        <f t="shared" si="3"/>
        <v>1356.2042713539856</v>
      </c>
    </row>
    <row r="96" spans="1:144" x14ac:dyDescent="0.35">
      <c r="A96" s="192" t="s">
        <v>997</v>
      </c>
      <c r="B96" s="192">
        <v>40</v>
      </c>
      <c r="C96" s="192">
        <v>916</v>
      </c>
      <c r="D96" t="s">
        <v>1008</v>
      </c>
      <c r="F96" s="193">
        <v>15.332000000000001</v>
      </c>
      <c r="G96" s="194">
        <v>148.30000000000001</v>
      </c>
      <c r="H96" s="194">
        <v>7.2</v>
      </c>
      <c r="I96" s="194">
        <v>126.5</v>
      </c>
      <c r="J96" s="194">
        <v>7.9</v>
      </c>
      <c r="K96" s="146">
        <v>1.05</v>
      </c>
      <c r="L96" s="146">
        <v>0.33</v>
      </c>
      <c r="M96" s="146"/>
      <c r="N96" s="146"/>
      <c r="O96" s="146">
        <v>8.8999999999999996E-2</v>
      </c>
      <c r="P96" s="146">
        <v>5.1999999999999998E-2</v>
      </c>
      <c r="Q96" s="146">
        <v>1.64</v>
      </c>
      <c r="R96" s="146">
        <v>0.19</v>
      </c>
      <c r="S96" s="146"/>
      <c r="T96" s="146"/>
      <c r="U96" s="146">
        <v>0.189</v>
      </c>
      <c r="V96" s="146">
        <v>7.0999999999999994E-2</v>
      </c>
      <c r="W96" s="146">
        <v>0.04</v>
      </c>
      <c r="X96" s="146">
        <v>1.7999999999999999E-2</v>
      </c>
      <c r="Y96" s="146">
        <v>1.7100000000000001E-2</v>
      </c>
      <c r="Z96" s="146">
        <v>9.4999999999999998E-3</v>
      </c>
      <c r="AA96" s="146"/>
      <c r="AB96" s="146"/>
      <c r="AC96" s="146"/>
      <c r="AD96" s="146"/>
      <c r="AE96" s="146"/>
      <c r="AG96" s="195">
        <v>2.4117000000000002</v>
      </c>
      <c r="AH96" s="195">
        <v>13.4739</v>
      </c>
      <c r="AI96" s="195">
        <v>0.28689999999999999</v>
      </c>
      <c r="AJ96" s="195">
        <v>11.465400000000001</v>
      </c>
      <c r="AK96" s="195">
        <v>0.54679999999999995</v>
      </c>
      <c r="AL96" s="195">
        <v>2.7275999999999998</v>
      </c>
      <c r="AM96" s="195">
        <v>50.219000000000001</v>
      </c>
      <c r="AN96" s="195">
        <v>6.4992000000000001</v>
      </c>
      <c r="AO96" s="195">
        <v>10.325100000000001</v>
      </c>
      <c r="AP96" s="195">
        <v>0.32290000000000002</v>
      </c>
      <c r="AQ96" s="195">
        <v>0.19569696969696973</v>
      </c>
      <c r="AR96" s="195">
        <v>0.29360000000000003</v>
      </c>
      <c r="AS96" s="195">
        <v>2.2200000000000001E-2</v>
      </c>
      <c r="AT96" s="195">
        <v>1.9304347826086959E-2</v>
      </c>
      <c r="AU96" s="195">
        <v>98.594399999999993</v>
      </c>
      <c r="AV96" s="195"/>
      <c r="AW96" s="195"/>
      <c r="AX96" s="195"/>
      <c r="AY96" s="195"/>
      <c r="AZ96" s="195"/>
      <c r="BA96" s="195"/>
      <c r="BB96" s="195"/>
      <c r="BC96" s="195"/>
      <c r="BD96" s="195"/>
      <c r="BE96" s="195"/>
      <c r="BF96" s="195">
        <v>0.82</v>
      </c>
      <c r="BG96" s="196">
        <v>4.88</v>
      </c>
      <c r="BH96" s="196">
        <v>0.97</v>
      </c>
      <c r="BI96" s="196">
        <v>0.95</v>
      </c>
      <c r="BJ96" s="196">
        <v>0.78</v>
      </c>
      <c r="BK96" s="196">
        <v>1401</v>
      </c>
      <c r="BL96" s="196">
        <v>62</v>
      </c>
      <c r="BM96" s="196">
        <v>33</v>
      </c>
      <c r="BN96" s="196">
        <v>1.5</v>
      </c>
      <c r="BO96" s="196">
        <v>328</v>
      </c>
      <c r="BP96" s="196">
        <v>16</v>
      </c>
      <c r="BQ96" s="196">
        <v>267</v>
      </c>
      <c r="BR96" s="196">
        <v>17</v>
      </c>
      <c r="BS96" s="196">
        <v>43.8</v>
      </c>
      <c r="BT96" s="196">
        <v>2.7</v>
      </c>
      <c r="BU96" s="196">
        <v>92.4</v>
      </c>
      <c r="BV96" s="196">
        <v>7.1</v>
      </c>
      <c r="BW96" s="196">
        <v>10.210000000000001</v>
      </c>
      <c r="BX96" s="196">
        <v>0.91</v>
      </c>
      <c r="BY96" s="196">
        <v>392</v>
      </c>
      <c r="BZ96" s="196">
        <v>23</v>
      </c>
      <c r="CA96" s="196">
        <v>23.6</v>
      </c>
      <c r="CB96" s="196">
        <v>1.3</v>
      </c>
      <c r="CC96" s="196">
        <v>145.80000000000001</v>
      </c>
      <c r="CD96" s="196">
        <v>9.1999999999999993</v>
      </c>
      <c r="CE96" s="196">
        <v>15.5</v>
      </c>
      <c r="CF96" s="196">
        <v>0.99</v>
      </c>
      <c r="CG96" s="196">
        <v>8.1000000000000003E-2</v>
      </c>
      <c r="CH96" s="196">
        <v>3.1E-2</v>
      </c>
      <c r="CI96" s="196">
        <v>132</v>
      </c>
      <c r="CJ96" s="196">
        <v>8.3000000000000007</v>
      </c>
      <c r="CK96" s="196">
        <v>13.69</v>
      </c>
      <c r="CL96" s="196">
        <v>0.68</v>
      </c>
      <c r="CM96" s="196">
        <v>33.299999999999997</v>
      </c>
      <c r="CN96" s="196">
        <v>2</v>
      </c>
      <c r="CO96" s="196">
        <v>4.49</v>
      </c>
      <c r="CP96" s="196">
        <v>0.36</v>
      </c>
      <c r="CQ96" s="196">
        <v>22.8</v>
      </c>
      <c r="CR96" s="196">
        <v>1.9</v>
      </c>
      <c r="CS96" s="196">
        <v>5.15</v>
      </c>
      <c r="CT96" s="196">
        <v>0.87</v>
      </c>
      <c r="CU96" s="196">
        <v>1.97</v>
      </c>
      <c r="CV96" s="196">
        <v>0.33</v>
      </c>
      <c r="CW96" s="196">
        <v>5.34</v>
      </c>
      <c r="CX96" s="196">
        <v>0.62</v>
      </c>
      <c r="CY96" s="196">
        <v>0.78</v>
      </c>
      <c r="CZ96" s="196">
        <v>0.1</v>
      </c>
      <c r="DA96" s="196">
        <v>4.54</v>
      </c>
      <c r="DB96" s="196">
        <v>0.6</v>
      </c>
      <c r="DC96" s="196">
        <v>0.92</v>
      </c>
      <c r="DD96" s="196">
        <v>0.14000000000000001</v>
      </c>
      <c r="DE96" s="196">
        <v>2.2400000000000002</v>
      </c>
      <c r="DF96" s="196">
        <v>0.36</v>
      </c>
      <c r="DG96" s="196">
        <v>0.35599999999999998</v>
      </c>
      <c r="DH96" s="196">
        <v>0.08</v>
      </c>
      <c r="DI96" s="196">
        <v>2.06</v>
      </c>
      <c r="DJ96" s="196">
        <v>0.42</v>
      </c>
      <c r="DK96" s="196">
        <v>0.26800000000000002</v>
      </c>
      <c r="DL96" s="196">
        <v>6.3E-2</v>
      </c>
      <c r="DM96" s="196">
        <v>4.1399999999999997</v>
      </c>
      <c r="DN96" s="196">
        <v>0.76</v>
      </c>
      <c r="DO96" s="196">
        <v>0.83</v>
      </c>
      <c r="DP96" s="196">
        <v>0.18</v>
      </c>
      <c r="DQ96" s="196">
        <v>1.37</v>
      </c>
      <c r="DR96" s="196">
        <v>0.28999999999999998</v>
      </c>
      <c r="DS96" s="196">
        <v>1.06</v>
      </c>
      <c r="DT96" s="196">
        <v>0.16</v>
      </c>
      <c r="DU96" s="196">
        <v>0.45100000000000001</v>
      </c>
      <c r="DV96" s="196">
        <v>8.2000000000000003E-2</v>
      </c>
      <c r="DW96" s="196">
        <v>3</v>
      </c>
      <c r="DX96" s="197">
        <v>-5.49</v>
      </c>
      <c r="DY96" s="164">
        <v>50.014000000000003</v>
      </c>
      <c r="DZ96" s="164">
        <v>2.605</v>
      </c>
      <c r="EA96" s="164">
        <v>12.87</v>
      </c>
      <c r="EB96" s="164">
        <v>1.722</v>
      </c>
      <c r="EC96" s="164">
        <v>9.827</v>
      </c>
      <c r="ED96" s="164">
        <v>0.33700000000000002</v>
      </c>
      <c r="EE96" s="164">
        <v>8.0640000000000001</v>
      </c>
      <c r="EF96" s="164">
        <v>10.984</v>
      </c>
      <c r="EG96" s="164">
        <v>2.3039999999999998</v>
      </c>
      <c r="EH96" s="164">
        <v>0.52200000000000002</v>
      </c>
      <c r="EI96" s="164">
        <v>0.27400000000000002</v>
      </c>
      <c r="EJ96" s="164">
        <v>0</v>
      </c>
      <c r="EK96" s="164">
        <v>11.375999999999999</v>
      </c>
      <c r="EL96" s="164">
        <v>11.33</v>
      </c>
      <c r="EM96">
        <f t="shared" si="2"/>
        <v>1469.4664876845754</v>
      </c>
      <c r="EN96">
        <f t="shared" si="3"/>
        <v>1392.9912671197037</v>
      </c>
    </row>
    <row r="97" spans="1:144" x14ac:dyDescent="0.35">
      <c r="A97" s="192" t="s">
        <v>997</v>
      </c>
      <c r="B97" s="192">
        <v>40</v>
      </c>
      <c r="C97" s="192">
        <v>916</v>
      </c>
      <c r="D97" t="s">
        <v>1009</v>
      </c>
      <c r="F97" s="193">
        <v>6.5928000000000004</v>
      </c>
      <c r="G97" s="194">
        <v>66.7</v>
      </c>
      <c r="H97" s="194">
        <v>5.3</v>
      </c>
      <c r="I97" s="194">
        <v>129.19999999999999</v>
      </c>
      <c r="J97" s="194">
        <v>9.8000000000000007</v>
      </c>
      <c r="K97" s="146">
        <v>0.87</v>
      </c>
      <c r="L97" s="146">
        <v>0.44</v>
      </c>
      <c r="M97" s="146"/>
      <c r="N97" s="146"/>
      <c r="O97" s="146">
        <v>4.8000000000000001E-2</v>
      </c>
      <c r="P97" s="146">
        <v>3.4000000000000002E-2</v>
      </c>
      <c r="Q97" s="146">
        <v>1.6</v>
      </c>
      <c r="R97" s="146">
        <v>0.28000000000000003</v>
      </c>
      <c r="S97" s="146"/>
      <c r="T97" s="146"/>
      <c r="U97" s="146">
        <v>0.13100000000000001</v>
      </c>
      <c r="V97" s="146">
        <v>8.8999999999999996E-2</v>
      </c>
      <c r="W97" s="146">
        <v>2.9000000000000001E-2</v>
      </c>
      <c r="X97" s="146">
        <v>2.1000000000000001E-2</v>
      </c>
      <c r="Y97" s="146"/>
      <c r="Z97" s="146"/>
      <c r="AA97" s="146"/>
      <c r="AB97" s="146"/>
      <c r="AC97" s="146"/>
      <c r="AD97" s="146"/>
      <c r="AE97" s="146"/>
      <c r="AG97" s="195">
        <v>2.3025000000000002</v>
      </c>
      <c r="AH97" s="195">
        <v>13.4238</v>
      </c>
      <c r="AI97" s="195">
        <v>0.2359</v>
      </c>
      <c r="AJ97" s="195">
        <v>11.9255</v>
      </c>
      <c r="AK97" s="195">
        <v>0.45469999999999999</v>
      </c>
      <c r="AL97" s="195">
        <v>2.7284999999999999</v>
      </c>
      <c r="AM97" s="195">
        <v>49.985399999999998</v>
      </c>
      <c r="AN97" s="195">
        <v>5.9443000000000001</v>
      </c>
      <c r="AO97" s="195">
        <v>10.759600000000001</v>
      </c>
      <c r="AP97" s="195">
        <v>0.34449999999999997</v>
      </c>
      <c r="AQ97" s="195">
        <v>0.20878787878787877</v>
      </c>
      <c r="AR97" s="195">
        <v>0.28410000000000002</v>
      </c>
      <c r="AS97" s="195">
        <v>1.7000000000000001E-2</v>
      </c>
      <c r="AT97" s="195">
        <v>1.4782608695652176E-2</v>
      </c>
      <c r="AU97" s="195">
        <v>98.405699999999996</v>
      </c>
      <c r="AV97" s="195">
        <v>40.233400000000003</v>
      </c>
      <c r="AW97" s="195">
        <v>43.841299999999997</v>
      </c>
      <c r="AX97" s="195">
        <v>17.139500000000002</v>
      </c>
      <c r="AY97" s="195">
        <v>2.8199999999999999E-2</v>
      </c>
      <c r="AZ97" s="195">
        <v>1.5100000000000001E-2</v>
      </c>
      <c r="BA97" s="195">
        <v>0.2833</v>
      </c>
      <c r="BB97" s="195">
        <v>0.218</v>
      </c>
      <c r="BC97" s="195">
        <v>4.5400000000000003E-2</v>
      </c>
      <c r="BD97" s="195">
        <v>0.25330000000000003</v>
      </c>
      <c r="BE97" s="195">
        <v>102.0575</v>
      </c>
      <c r="BF97" s="195">
        <v>0.82012978098585998</v>
      </c>
      <c r="BG97" s="196">
        <v>3.8</v>
      </c>
      <c r="BH97" s="196">
        <v>0.8</v>
      </c>
      <c r="BK97" s="196">
        <v>1320</v>
      </c>
      <c r="BL97" s="196">
        <v>78</v>
      </c>
      <c r="BM97" s="196">
        <v>30.5</v>
      </c>
      <c r="BN97" s="196">
        <v>1.9</v>
      </c>
      <c r="BO97" s="196">
        <v>317</v>
      </c>
      <c r="BP97" s="196">
        <v>23</v>
      </c>
      <c r="BQ97" s="196">
        <v>262</v>
      </c>
      <c r="BR97" s="196">
        <v>20</v>
      </c>
      <c r="BS97" s="196">
        <v>34.700000000000003</v>
      </c>
      <c r="BT97" s="196">
        <v>1.8</v>
      </c>
      <c r="BU97" s="196">
        <v>38.799999999999997</v>
      </c>
      <c r="BV97" s="196">
        <v>3.3</v>
      </c>
      <c r="BW97" s="196">
        <v>8.34</v>
      </c>
      <c r="BX97" s="196">
        <v>0.77</v>
      </c>
      <c r="BY97" s="196">
        <v>368</v>
      </c>
      <c r="BZ97" s="196">
        <v>17</v>
      </c>
      <c r="CA97" s="196">
        <v>21.9</v>
      </c>
      <c r="CB97" s="196">
        <v>1.8</v>
      </c>
      <c r="CC97" s="196">
        <v>136.80000000000001</v>
      </c>
      <c r="CD97" s="196">
        <v>9.5</v>
      </c>
      <c r="CE97" s="196">
        <v>13.7</v>
      </c>
      <c r="CF97" s="196">
        <v>1.2</v>
      </c>
      <c r="CG97" s="196">
        <v>6.7000000000000004E-2</v>
      </c>
      <c r="CH97" s="196">
        <v>4.9000000000000002E-2</v>
      </c>
      <c r="CI97" s="196">
        <v>125</v>
      </c>
      <c r="CJ97" s="196">
        <v>18</v>
      </c>
      <c r="CK97" s="196">
        <v>12.8</v>
      </c>
      <c r="CL97" s="196">
        <v>1.2</v>
      </c>
      <c r="CM97" s="196">
        <v>33.799999999999997</v>
      </c>
      <c r="CN97" s="196">
        <v>2.6</v>
      </c>
      <c r="CO97" s="196">
        <v>4.3499999999999996</v>
      </c>
      <c r="CP97" s="196">
        <v>0.43</v>
      </c>
      <c r="CQ97" s="196">
        <v>19.2</v>
      </c>
      <c r="CR97" s="196">
        <v>4</v>
      </c>
      <c r="CS97" s="196">
        <v>3.93</v>
      </c>
      <c r="CT97" s="196">
        <v>0.88</v>
      </c>
      <c r="CU97" s="196">
        <v>1.87</v>
      </c>
      <c r="CV97" s="196">
        <v>0.54</v>
      </c>
      <c r="CW97" s="196">
        <v>5</v>
      </c>
      <c r="CX97" s="196">
        <v>1.1000000000000001</v>
      </c>
      <c r="CY97" s="196">
        <v>0.77</v>
      </c>
      <c r="CZ97" s="196">
        <v>0.2</v>
      </c>
      <c r="DA97" s="196">
        <v>4.68</v>
      </c>
      <c r="DB97" s="196">
        <v>0.69</v>
      </c>
      <c r="DC97" s="196">
        <v>0.93</v>
      </c>
      <c r="DD97" s="196">
        <v>0.21</v>
      </c>
      <c r="DE97" s="196">
        <v>2.31</v>
      </c>
      <c r="DF97" s="196">
        <v>0.39</v>
      </c>
      <c r="DG97" s="196">
        <v>0.28000000000000003</v>
      </c>
      <c r="DH97" s="196">
        <v>0.1</v>
      </c>
      <c r="DI97" s="196">
        <v>1.43</v>
      </c>
      <c r="DJ97" s="196">
        <v>0.48</v>
      </c>
      <c r="DK97" s="196">
        <v>0.18099999999999999</v>
      </c>
      <c r="DL97" s="196">
        <v>6.0999999999999999E-2</v>
      </c>
      <c r="DM97" s="196">
        <v>4.3</v>
      </c>
      <c r="DN97" s="196">
        <v>1.3</v>
      </c>
      <c r="DO97" s="196">
        <v>0.67</v>
      </c>
      <c r="DP97" s="196">
        <v>0.22</v>
      </c>
      <c r="DQ97" s="196">
        <v>1.4</v>
      </c>
      <c r="DR97" s="196">
        <v>0.45</v>
      </c>
      <c r="DS97" s="196">
        <v>1.1100000000000001</v>
      </c>
      <c r="DT97" s="196">
        <v>0.2</v>
      </c>
      <c r="DU97" s="196">
        <v>0.32500000000000001</v>
      </c>
      <c r="DV97" s="196">
        <v>7.2999999999999995E-2</v>
      </c>
      <c r="DW97" s="196">
        <v>6</v>
      </c>
      <c r="DX97" s="197">
        <v>-6.07</v>
      </c>
      <c r="DY97" s="164">
        <v>49.933</v>
      </c>
      <c r="DZ97" s="164">
        <v>2.6030000000000002</v>
      </c>
      <c r="EA97" s="164">
        <v>12.804</v>
      </c>
      <c r="EB97" s="164">
        <v>1.7210000000000001</v>
      </c>
      <c r="EC97" s="164">
        <v>9.7880000000000003</v>
      </c>
      <c r="ED97" s="164">
        <v>0.35899999999999999</v>
      </c>
      <c r="EE97" s="164">
        <v>8.0459999999999994</v>
      </c>
      <c r="EF97" s="164">
        <v>11.414</v>
      </c>
      <c r="EG97" s="164">
        <v>2.1960000000000002</v>
      </c>
      <c r="EH97" s="164">
        <v>0.434</v>
      </c>
      <c r="EI97" s="164">
        <v>0.22500000000000001</v>
      </c>
      <c r="EJ97" s="164">
        <v>0</v>
      </c>
      <c r="EK97" s="164">
        <v>11.337</v>
      </c>
      <c r="EL97" s="164">
        <v>11.33</v>
      </c>
      <c r="EM97">
        <f t="shared" si="2"/>
        <v>1421.9190366184871</v>
      </c>
      <c r="EN97">
        <f t="shared" si="3"/>
        <v>1340.5477860078129</v>
      </c>
    </row>
    <row r="98" spans="1:144" x14ac:dyDescent="0.35">
      <c r="A98" s="192" t="s">
        <v>1010</v>
      </c>
      <c r="B98" s="192">
        <v>25</v>
      </c>
      <c r="C98" s="192">
        <v>910</v>
      </c>
      <c r="D98" t="s">
        <v>1011</v>
      </c>
      <c r="F98" s="193">
        <v>5.9611999999999998</v>
      </c>
      <c r="G98" s="194">
        <v>109</v>
      </c>
      <c r="H98" s="194">
        <v>11</v>
      </c>
      <c r="I98" s="194"/>
      <c r="J98" s="194"/>
      <c r="K98" s="146">
        <v>0.56999999999999995</v>
      </c>
      <c r="L98" s="146">
        <v>0.26</v>
      </c>
      <c r="M98" s="146"/>
      <c r="N98" s="146"/>
      <c r="O98" s="146"/>
      <c r="P98" s="146"/>
      <c r="Q98" s="146">
        <v>1.52</v>
      </c>
      <c r="R98" s="146">
        <v>0.39</v>
      </c>
      <c r="S98" s="146"/>
      <c r="T98" s="146"/>
      <c r="U98" s="146">
        <v>0.10299999999999999</v>
      </c>
      <c r="V98" s="146">
        <v>0.06</v>
      </c>
      <c r="W98" s="146"/>
      <c r="X98" s="146"/>
      <c r="Y98" s="146"/>
      <c r="Z98" s="146"/>
      <c r="AA98" s="146"/>
      <c r="AB98" s="146"/>
      <c r="AC98" s="146"/>
      <c r="AD98" s="146"/>
      <c r="AE98" s="146"/>
      <c r="AG98" s="195">
        <v>2.1987999999999999</v>
      </c>
      <c r="AH98" s="195">
        <v>13.644500000000001</v>
      </c>
      <c r="AI98" s="195">
        <v>0.27710000000000001</v>
      </c>
      <c r="AJ98" s="195">
        <v>11.4559</v>
      </c>
      <c r="AK98" s="195">
        <v>0.48020000000000002</v>
      </c>
      <c r="AL98" s="195">
        <v>2.8559999999999999</v>
      </c>
      <c r="AM98" s="195">
        <v>49.142899999999997</v>
      </c>
      <c r="AN98" s="195">
        <v>7.2675000000000001</v>
      </c>
      <c r="AO98" s="195">
        <v>9.2874999999999996</v>
      </c>
      <c r="AP98" s="195">
        <v>0.32179999999999997</v>
      </c>
      <c r="AQ98" s="195">
        <v>0.19503030303030303</v>
      </c>
      <c r="AR98" s="195">
        <v>0.22550000000000001</v>
      </c>
      <c r="AS98" s="195">
        <v>2.2499999999999999E-2</v>
      </c>
      <c r="AT98" s="195">
        <v>1.9565217391304349E-2</v>
      </c>
      <c r="AU98" s="195">
        <v>97.180199999999999</v>
      </c>
      <c r="AV98" s="195">
        <v>41.8123</v>
      </c>
      <c r="AW98" s="195">
        <v>48.459400000000002</v>
      </c>
      <c r="AX98" s="195">
        <v>11.4983</v>
      </c>
      <c r="AY98" s="195">
        <v>4.8399999999999999E-2</v>
      </c>
      <c r="AZ98" s="195">
        <v>8.0999999999999996E-3</v>
      </c>
      <c r="BA98" s="195">
        <v>0.24679999999999999</v>
      </c>
      <c r="BB98" s="195">
        <v>0.41880000000000001</v>
      </c>
      <c r="BC98" s="195">
        <v>0.1009</v>
      </c>
      <c r="BD98" s="195">
        <v>0.15679999999999999</v>
      </c>
      <c r="BE98" s="195">
        <v>102.74979999999999</v>
      </c>
      <c r="BF98" s="195">
        <v>0.88252520954482594</v>
      </c>
      <c r="BK98" s="196">
        <v>1213</v>
      </c>
      <c r="BL98" s="196">
        <v>47</v>
      </c>
      <c r="BM98" s="196">
        <v>29.2</v>
      </c>
      <c r="BN98" s="196">
        <v>2.7</v>
      </c>
      <c r="BO98" s="196">
        <v>295</v>
      </c>
      <c r="BP98" s="196">
        <v>19</v>
      </c>
      <c r="BQ98" s="196">
        <v>272</v>
      </c>
      <c r="BR98" s="196">
        <v>24</v>
      </c>
      <c r="BU98" s="196">
        <v>153</v>
      </c>
      <c r="BV98" s="196">
        <v>9.1999999999999993</v>
      </c>
      <c r="BW98" s="196">
        <v>9.4</v>
      </c>
      <c r="BX98" s="196">
        <v>1.6</v>
      </c>
      <c r="BY98" s="196">
        <v>364</v>
      </c>
      <c r="BZ98" s="196">
        <v>21</v>
      </c>
      <c r="CA98" s="196">
        <v>21.7</v>
      </c>
      <c r="CB98" s="196">
        <v>2.2999999999999998</v>
      </c>
      <c r="CC98" s="196">
        <v>138.30000000000001</v>
      </c>
      <c r="CD98" s="196">
        <v>7.7</v>
      </c>
      <c r="CE98" s="196">
        <v>16.5</v>
      </c>
      <c r="CF98" s="196">
        <v>1.5</v>
      </c>
      <c r="CI98" s="196">
        <v>138</v>
      </c>
      <c r="CJ98" s="196">
        <v>13</v>
      </c>
      <c r="CK98" s="196">
        <v>13.6</v>
      </c>
      <c r="CL98" s="196">
        <v>1.3</v>
      </c>
      <c r="CM98" s="196">
        <v>34.4</v>
      </c>
      <c r="CN98" s="196">
        <v>2</v>
      </c>
      <c r="CO98" s="196">
        <v>4.51</v>
      </c>
      <c r="CP98" s="196">
        <v>0.52</v>
      </c>
      <c r="CQ98" s="196">
        <v>20.8</v>
      </c>
      <c r="CR98" s="196">
        <v>4.3</v>
      </c>
      <c r="CS98" s="196">
        <v>5</v>
      </c>
      <c r="CT98" s="196">
        <v>1.7</v>
      </c>
      <c r="CU98" s="196">
        <v>2.15</v>
      </c>
      <c r="CV98" s="196">
        <v>0.43</v>
      </c>
      <c r="CW98" s="196">
        <v>4.8</v>
      </c>
      <c r="CX98" s="196">
        <v>1.3</v>
      </c>
      <c r="CY98" s="196">
        <v>0.74</v>
      </c>
      <c r="CZ98" s="196">
        <v>0.14000000000000001</v>
      </c>
      <c r="DA98" s="196">
        <v>4</v>
      </c>
      <c r="DB98" s="196">
        <v>1.2</v>
      </c>
      <c r="DC98" s="196">
        <v>0.73</v>
      </c>
      <c r="DD98" s="196">
        <v>0.18</v>
      </c>
      <c r="DE98" s="196">
        <v>2.4300000000000002</v>
      </c>
      <c r="DF98" s="196">
        <v>0.56999999999999995</v>
      </c>
      <c r="DG98" s="196">
        <v>0.312</v>
      </c>
      <c r="DH98" s="196">
        <v>9.1999999999999998E-2</v>
      </c>
      <c r="DI98" s="196">
        <v>2.0699999999999998</v>
      </c>
      <c r="DJ98" s="196">
        <v>0.69</v>
      </c>
      <c r="DK98" s="196">
        <v>0.19</v>
      </c>
      <c r="DL98" s="196">
        <v>0.1</v>
      </c>
      <c r="DM98" s="196">
        <v>3.23</v>
      </c>
      <c r="DN98" s="196">
        <v>0.93</v>
      </c>
      <c r="DO98" s="196">
        <v>1.23</v>
      </c>
      <c r="DP98" s="196">
        <v>0.43</v>
      </c>
      <c r="DQ98" s="196">
        <v>1.1599999999999999</v>
      </c>
      <c r="DR98" s="196">
        <v>0.35</v>
      </c>
      <c r="DS98" s="196">
        <v>0.84</v>
      </c>
      <c r="DT98" s="196">
        <v>0.27</v>
      </c>
      <c r="DU98" s="196">
        <v>0.37</v>
      </c>
      <c r="DV98" s="196">
        <v>0.18</v>
      </c>
      <c r="DW98" s="196">
        <v>9</v>
      </c>
      <c r="DX98" s="197">
        <v>-19.05</v>
      </c>
      <c r="DY98" s="164">
        <v>48.408999999999999</v>
      </c>
      <c r="DZ98" s="164">
        <v>2.44</v>
      </c>
      <c r="EA98" s="164">
        <v>11.656000000000001</v>
      </c>
      <c r="EB98" s="164">
        <v>1.6839999999999999</v>
      </c>
      <c r="EC98" s="164">
        <v>9.8179999999999996</v>
      </c>
      <c r="ED98" s="164">
        <v>0.32700000000000001</v>
      </c>
      <c r="EE98" s="164">
        <v>12.82</v>
      </c>
      <c r="EF98" s="164">
        <v>9.8940000000000001</v>
      </c>
      <c r="EG98" s="164">
        <v>1.8779999999999999</v>
      </c>
      <c r="EH98" s="164">
        <v>0.41</v>
      </c>
      <c r="EI98" s="164">
        <v>0.23699999999999999</v>
      </c>
      <c r="EJ98" s="164">
        <v>0</v>
      </c>
      <c r="EK98" s="164">
        <v>11.334</v>
      </c>
      <c r="EL98" s="164">
        <v>11.33</v>
      </c>
      <c r="EM98">
        <f t="shared" si="2"/>
        <v>1128.6263384634594</v>
      </c>
      <c r="EN98">
        <f t="shared" si="3"/>
        <v>948.02716376603053</v>
      </c>
    </row>
    <row r="99" spans="1:144" x14ac:dyDescent="0.35">
      <c r="A99" s="192" t="s">
        <v>1010</v>
      </c>
      <c r="B99" s="192">
        <v>25</v>
      </c>
      <c r="C99" s="192">
        <v>910</v>
      </c>
      <c r="D99" t="s">
        <v>1012</v>
      </c>
      <c r="F99" s="193">
        <v>14.916</v>
      </c>
      <c r="G99" s="194">
        <v>126.5</v>
      </c>
      <c r="H99" s="194">
        <v>8.1999999999999993</v>
      </c>
      <c r="I99" s="194"/>
      <c r="J99" s="194"/>
      <c r="K99" s="146">
        <v>0.53</v>
      </c>
      <c r="L99" s="146">
        <v>0.23</v>
      </c>
      <c r="M99" s="146"/>
      <c r="N99" s="146"/>
      <c r="O99" s="146"/>
      <c r="P99" s="146"/>
      <c r="Q99" s="146">
        <v>1.7</v>
      </c>
      <c r="R99" s="146">
        <v>0.31</v>
      </c>
      <c r="S99" s="146"/>
      <c r="T99" s="146"/>
      <c r="U99" s="146">
        <v>0.152</v>
      </c>
      <c r="V99" s="146">
        <v>5.8000000000000003E-2</v>
      </c>
      <c r="W99" s="146">
        <v>3.3000000000000002E-2</v>
      </c>
      <c r="X99" s="146">
        <v>1.7000000000000001E-2</v>
      </c>
      <c r="Y99" s="146"/>
      <c r="Z99" s="146"/>
      <c r="AA99" s="146"/>
      <c r="AB99" s="146"/>
      <c r="AC99" s="146"/>
      <c r="AD99" s="146"/>
      <c r="AE99" s="146"/>
      <c r="AG99" s="195">
        <v>2.3037999999999998</v>
      </c>
      <c r="AH99" s="195">
        <v>13.951700000000001</v>
      </c>
      <c r="AI99" s="195">
        <v>0.3034</v>
      </c>
      <c r="AJ99" s="195">
        <v>12.5783</v>
      </c>
      <c r="AK99" s="195">
        <v>0.4592</v>
      </c>
      <c r="AL99" s="195">
        <v>2.6341000000000001</v>
      </c>
      <c r="AM99" s="195">
        <v>50.965800000000002</v>
      </c>
      <c r="AN99" s="195">
        <v>5.1643999999999997</v>
      </c>
      <c r="AO99" s="195">
        <v>9.1771999999999991</v>
      </c>
      <c r="AP99" s="195">
        <v>0.32850000000000001</v>
      </c>
      <c r="AQ99" s="195">
        <v>0.19909090909090912</v>
      </c>
      <c r="AR99" s="195">
        <v>0.1255</v>
      </c>
      <c r="AS99" s="195">
        <v>9.7999999999999997E-3</v>
      </c>
      <c r="AT99" s="195">
        <v>8.5217391304347832E-3</v>
      </c>
      <c r="AU99" s="195">
        <v>98.001900000000006</v>
      </c>
      <c r="AV99" s="195">
        <v>40.784300000000002</v>
      </c>
      <c r="AW99" s="195">
        <v>46.006900000000002</v>
      </c>
      <c r="AX99" s="195">
        <v>14.242599999999999</v>
      </c>
      <c r="AY99" s="195">
        <v>3.9300000000000002E-2</v>
      </c>
      <c r="AZ99" s="195">
        <v>1.6799999999999999E-2</v>
      </c>
      <c r="BA99" s="195">
        <v>0.28270000000000001</v>
      </c>
      <c r="BB99" s="195">
        <v>0.35360000000000003</v>
      </c>
      <c r="BC99" s="195">
        <v>5.3499999999999999E-2</v>
      </c>
      <c r="BD99" s="195">
        <v>0.24579999999999999</v>
      </c>
      <c r="BE99" s="195">
        <v>102.02549999999999</v>
      </c>
      <c r="BF99" s="195">
        <v>0.85202724931341989</v>
      </c>
      <c r="BK99" s="196">
        <v>1099</v>
      </c>
      <c r="BL99" s="196">
        <v>40</v>
      </c>
      <c r="BM99" s="196">
        <v>29.5</v>
      </c>
      <c r="BN99" s="196">
        <v>1.6</v>
      </c>
      <c r="BO99" s="196">
        <v>345</v>
      </c>
      <c r="BP99" s="196">
        <v>17</v>
      </c>
      <c r="BQ99" s="196">
        <v>391</v>
      </c>
      <c r="BR99" s="196">
        <v>21</v>
      </c>
      <c r="BU99" s="196">
        <v>90.2</v>
      </c>
      <c r="BV99" s="196">
        <v>6.8</v>
      </c>
      <c r="BW99" s="196">
        <v>8</v>
      </c>
      <c r="BX99" s="196">
        <v>1.1000000000000001</v>
      </c>
      <c r="BY99" s="196">
        <v>344</v>
      </c>
      <c r="BZ99" s="196">
        <v>16</v>
      </c>
      <c r="CA99" s="196">
        <v>23.7</v>
      </c>
      <c r="CB99" s="196">
        <v>1.6</v>
      </c>
      <c r="CC99" s="196">
        <v>132.69999999999999</v>
      </c>
      <c r="CD99" s="196">
        <v>7.3</v>
      </c>
      <c r="CE99" s="196">
        <v>12</v>
      </c>
      <c r="CF99" s="196">
        <v>1</v>
      </c>
      <c r="CG99" s="196">
        <v>7.2999999999999995E-2</v>
      </c>
      <c r="CH99" s="196">
        <v>0.04</v>
      </c>
      <c r="CI99" s="196">
        <v>111</v>
      </c>
      <c r="CJ99" s="196">
        <v>10</v>
      </c>
      <c r="CK99" s="196">
        <v>11.5</v>
      </c>
      <c r="CL99" s="196">
        <v>1</v>
      </c>
      <c r="CM99" s="196">
        <v>29.9</v>
      </c>
      <c r="CN99" s="196">
        <v>1.9</v>
      </c>
      <c r="CO99" s="196">
        <v>3.8</v>
      </c>
      <c r="CP99" s="196">
        <v>0.35</v>
      </c>
      <c r="CQ99" s="196">
        <v>20.7</v>
      </c>
      <c r="CR99" s="196">
        <v>1.8</v>
      </c>
      <c r="CS99" s="196">
        <v>4.59</v>
      </c>
      <c r="CT99" s="196">
        <v>0.91</v>
      </c>
      <c r="CU99" s="196">
        <v>1.91</v>
      </c>
      <c r="CV99" s="196">
        <v>0.36</v>
      </c>
      <c r="CW99" s="196">
        <v>5.15</v>
      </c>
      <c r="CX99" s="196">
        <v>0.94</v>
      </c>
      <c r="CY99" s="196">
        <v>0.88</v>
      </c>
      <c r="CZ99" s="196">
        <v>0.13</v>
      </c>
      <c r="DA99" s="196">
        <v>5.13</v>
      </c>
      <c r="DB99" s="196">
        <v>0.77</v>
      </c>
      <c r="DC99" s="196">
        <v>0.87</v>
      </c>
      <c r="DD99" s="196">
        <v>0.18</v>
      </c>
      <c r="DE99" s="196">
        <v>2.41</v>
      </c>
      <c r="DF99" s="196">
        <v>0.43</v>
      </c>
      <c r="DG99" s="196">
        <v>0.28399999999999997</v>
      </c>
      <c r="DH99" s="196">
        <v>8.6999999999999994E-2</v>
      </c>
      <c r="DI99" s="196">
        <v>1.93</v>
      </c>
      <c r="DJ99" s="196">
        <v>0.49</v>
      </c>
      <c r="DK99" s="196">
        <v>0.29499999999999998</v>
      </c>
      <c r="DL99" s="196">
        <v>7.5999999999999998E-2</v>
      </c>
      <c r="DM99" s="196">
        <v>4.5999999999999996</v>
      </c>
      <c r="DN99" s="196">
        <v>1.1000000000000001</v>
      </c>
      <c r="DO99" s="196">
        <v>0.76</v>
      </c>
      <c r="DP99" s="196">
        <v>0.17</v>
      </c>
      <c r="DQ99" s="196">
        <v>1.24</v>
      </c>
      <c r="DR99" s="196">
        <v>0.33</v>
      </c>
      <c r="DS99" s="196">
        <v>0.77</v>
      </c>
      <c r="DT99" s="196">
        <v>0.16</v>
      </c>
      <c r="DU99" s="196">
        <v>0.224</v>
      </c>
      <c r="DV99" s="196">
        <v>7.5999999999999998E-2</v>
      </c>
      <c r="DW99" s="196">
        <v>12</v>
      </c>
      <c r="DX99" s="197">
        <v>-16.75</v>
      </c>
      <c r="DY99" s="164">
        <v>49.704000000000001</v>
      </c>
      <c r="DZ99" s="164">
        <v>2.274</v>
      </c>
      <c r="EA99" s="164">
        <v>12.047000000000001</v>
      </c>
      <c r="EB99" s="164">
        <v>1.716</v>
      </c>
      <c r="EC99" s="164">
        <v>9.7889999999999997</v>
      </c>
      <c r="ED99" s="164">
        <v>0.34399999999999997</v>
      </c>
      <c r="EE99" s="164">
        <v>10.08</v>
      </c>
      <c r="EF99" s="164">
        <v>10.965999999999999</v>
      </c>
      <c r="EG99" s="164">
        <v>1.9890000000000001</v>
      </c>
      <c r="EH99" s="164">
        <v>0.39600000000000002</v>
      </c>
      <c r="EI99" s="164">
        <v>0.26200000000000001</v>
      </c>
      <c r="EJ99" s="164">
        <v>0</v>
      </c>
      <c r="EK99" s="164">
        <v>11.333</v>
      </c>
      <c r="EL99" s="164">
        <v>11.33</v>
      </c>
      <c r="EM99">
        <f t="shared" si="2"/>
        <v>628.12685355726899</v>
      </c>
      <c r="EN99">
        <f t="shared" si="3"/>
        <v>538.01015293984494</v>
      </c>
    </row>
    <row r="100" spans="1:144" x14ac:dyDescent="0.35">
      <c r="A100" s="192" t="s">
        <v>1010</v>
      </c>
      <c r="B100" s="192">
        <v>25</v>
      </c>
      <c r="C100" s="192">
        <v>919</v>
      </c>
      <c r="D100" t="s">
        <v>1013</v>
      </c>
      <c r="F100" s="193">
        <v>3.2595000000000001</v>
      </c>
      <c r="G100" s="194">
        <v>100</v>
      </c>
      <c r="H100" s="194">
        <v>33</v>
      </c>
      <c r="I100" s="194"/>
      <c r="J100" s="194"/>
      <c r="K100" s="146">
        <v>0.36</v>
      </c>
      <c r="L100" s="146">
        <v>0.28999999999999998</v>
      </c>
      <c r="M100" s="146"/>
      <c r="N100" s="146"/>
      <c r="O100" s="146"/>
      <c r="P100" s="146"/>
      <c r="Q100" s="146">
        <v>1.5</v>
      </c>
      <c r="R100" s="146">
        <v>0.66</v>
      </c>
      <c r="S100" s="146"/>
      <c r="T100" s="146"/>
      <c r="U100" s="146">
        <v>6.6000000000000003E-2</v>
      </c>
      <c r="V100" s="146">
        <v>6.0999999999999999E-2</v>
      </c>
      <c r="W100" s="146">
        <v>0.05</v>
      </c>
      <c r="X100" s="146">
        <v>2.7E-2</v>
      </c>
      <c r="Y100" s="146"/>
      <c r="Z100" s="146"/>
      <c r="AA100" s="146"/>
      <c r="AB100" s="146"/>
      <c r="AC100" s="146"/>
      <c r="AD100" s="146"/>
      <c r="AE100" s="146"/>
      <c r="AG100" s="195">
        <v>1.7915000000000001</v>
      </c>
      <c r="AH100" s="195">
        <v>13.209300000000001</v>
      </c>
      <c r="AI100" s="195">
        <v>0.24840000000000001</v>
      </c>
      <c r="AJ100" s="195">
        <v>11.968299999999999</v>
      </c>
      <c r="AK100" s="195">
        <v>0.4461</v>
      </c>
      <c r="AL100" s="195">
        <v>3.1181000000000001</v>
      </c>
      <c r="AM100" s="195">
        <v>49.913899999999998</v>
      </c>
      <c r="AN100" s="195">
        <v>7.1863000000000001</v>
      </c>
      <c r="AO100" s="195">
        <v>11.237299999999999</v>
      </c>
      <c r="AP100" s="195">
        <v>0.3286</v>
      </c>
      <c r="AQ100" s="195">
        <v>0.19915151515151516</v>
      </c>
      <c r="AR100" s="195">
        <v>0.30730000000000002</v>
      </c>
      <c r="AS100" s="195">
        <v>1.61E-2</v>
      </c>
      <c r="AT100" s="195">
        <v>1.4E-2</v>
      </c>
      <c r="AU100" s="195">
        <v>99.771000000000001</v>
      </c>
      <c r="AV100" s="195">
        <v>40.197899999999997</v>
      </c>
      <c r="AW100" s="195">
        <v>45.169699999999999</v>
      </c>
      <c r="AX100" s="195">
        <v>15.129799999999999</v>
      </c>
      <c r="AY100" s="195">
        <v>3.5900000000000001E-2</v>
      </c>
      <c r="AZ100" s="195">
        <v>1.67E-2</v>
      </c>
      <c r="BA100" s="195">
        <v>0.25829999999999997</v>
      </c>
      <c r="BB100" s="195">
        <v>0.34489999999999998</v>
      </c>
      <c r="BC100" s="195">
        <v>4.1500000000000002E-2</v>
      </c>
      <c r="BD100" s="195">
        <v>0.21510000000000001</v>
      </c>
      <c r="BE100" s="195">
        <v>101.4097</v>
      </c>
      <c r="BF100" s="195">
        <v>0.84181521515536983</v>
      </c>
      <c r="BK100" s="196">
        <v>1318</v>
      </c>
      <c r="BL100" s="196">
        <v>73</v>
      </c>
      <c r="BM100" s="196">
        <v>21.6</v>
      </c>
      <c r="BN100" s="196">
        <v>4.5</v>
      </c>
      <c r="BO100" s="196">
        <v>280</v>
      </c>
      <c r="BP100" s="196">
        <v>32</v>
      </c>
      <c r="BQ100" s="196">
        <v>280</v>
      </c>
      <c r="BR100" s="196">
        <v>78</v>
      </c>
      <c r="BU100" s="196">
        <v>96</v>
      </c>
      <c r="BV100" s="196">
        <v>28</v>
      </c>
      <c r="BW100" s="196">
        <v>6.7</v>
      </c>
      <c r="BX100" s="196">
        <v>3.1</v>
      </c>
      <c r="BY100" s="196">
        <v>276</v>
      </c>
      <c r="BZ100" s="196">
        <v>74</v>
      </c>
      <c r="CA100" s="196">
        <v>20.7</v>
      </c>
      <c r="CB100" s="196">
        <v>6.6</v>
      </c>
      <c r="CC100" s="196">
        <v>121</v>
      </c>
      <c r="CD100" s="196">
        <v>33</v>
      </c>
      <c r="CE100" s="196">
        <v>12.4</v>
      </c>
      <c r="CF100" s="196">
        <v>4.8</v>
      </c>
      <c r="CI100" s="196">
        <v>121</v>
      </c>
      <c r="CJ100" s="196">
        <v>61</v>
      </c>
      <c r="CK100" s="196">
        <v>11.5</v>
      </c>
      <c r="CL100" s="196">
        <v>5.9</v>
      </c>
      <c r="CM100" s="196">
        <v>33</v>
      </c>
      <c r="CN100" s="196">
        <v>14</v>
      </c>
      <c r="CO100" s="196">
        <v>4.4000000000000004</v>
      </c>
      <c r="CP100" s="196">
        <v>1.3</v>
      </c>
      <c r="CQ100" s="196">
        <v>26.8</v>
      </c>
      <c r="CR100" s="196">
        <v>8.6999999999999993</v>
      </c>
      <c r="CS100" s="196">
        <v>7.5</v>
      </c>
      <c r="CT100" s="196">
        <v>2.6</v>
      </c>
      <c r="CU100" s="196">
        <v>2.2999999999999998</v>
      </c>
      <c r="CV100" s="196">
        <v>1.2</v>
      </c>
      <c r="CW100" s="196">
        <v>6</v>
      </c>
      <c r="CX100" s="196">
        <v>2.2999999999999998</v>
      </c>
      <c r="CY100" s="196">
        <v>0.82</v>
      </c>
      <c r="CZ100" s="196">
        <v>0.28999999999999998</v>
      </c>
      <c r="DA100" s="196">
        <v>3.6</v>
      </c>
      <c r="DB100" s="196">
        <v>1.2</v>
      </c>
      <c r="DC100" s="196">
        <v>0.76</v>
      </c>
      <c r="DD100" s="196">
        <v>0.57999999999999996</v>
      </c>
      <c r="DE100" s="196">
        <v>1.65</v>
      </c>
      <c r="DF100" s="196">
        <v>0.88</v>
      </c>
      <c r="DG100" s="196">
        <v>0.18</v>
      </c>
      <c r="DH100" s="196">
        <v>0.12</v>
      </c>
      <c r="DI100" s="196">
        <v>2.2000000000000002</v>
      </c>
      <c r="DJ100" s="196">
        <v>1.9</v>
      </c>
      <c r="DK100" s="196">
        <v>0.23</v>
      </c>
      <c r="DL100" s="196">
        <v>0.15</v>
      </c>
      <c r="DM100" s="196">
        <v>2.06</v>
      </c>
      <c r="DN100" s="196">
        <v>0.76</v>
      </c>
      <c r="DO100" s="196">
        <v>0.55000000000000004</v>
      </c>
      <c r="DP100" s="196">
        <v>0.17</v>
      </c>
      <c r="DQ100" s="196">
        <v>0.48</v>
      </c>
      <c r="DR100" s="196">
        <v>0.28999999999999998</v>
      </c>
      <c r="DS100" s="196">
        <v>0.73</v>
      </c>
      <c r="DT100" s="196">
        <v>0.36</v>
      </c>
      <c r="DU100" s="196">
        <v>0.2</v>
      </c>
      <c r="DV100" s="196">
        <v>0.13</v>
      </c>
      <c r="DW100" s="196">
        <v>15</v>
      </c>
      <c r="DX100" s="197">
        <v>-6.22</v>
      </c>
      <c r="DY100" s="164">
        <v>49.276000000000003</v>
      </c>
      <c r="DZ100" s="164">
        <v>2.9329999999999998</v>
      </c>
      <c r="EA100" s="164">
        <v>12.425000000000001</v>
      </c>
      <c r="EB100" s="164">
        <v>1.679</v>
      </c>
      <c r="EC100" s="164">
        <v>9.8529999999999998</v>
      </c>
      <c r="ED100" s="164">
        <v>0.33500000000000002</v>
      </c>
      <c r="EE100" s="164">
        <v>9.39</v>
      </c>
      <c r="EF100" s="164">
        <v>11.3</v>
      </c>
      <c r="EG100" s="164">
        <v>1.6850000000000001</v>
      </c>
      <c r="EH100" s="164">
        <v>0.42</v>
      </c>
      <c r="EI100" s="164">
        <v>0.23400000000000001</v>
      </c>
      <c r="EJ100" s="164">
        <v>0</v>
      </c>
      <c r="EK100" s="164">
        <v>11.364000000000001</v>
      </c>
      <c r="EL100" s="164">
        <v>11.33</v>
      </c>
      <c r="EM100">
        <f t="shared" si="2"/>
        <v>1538.0349171167234</v>
      </c>
      <c r="EN100">
        <f t="shared" si="3"/>
        <v>1447.9711138361167</v>
      </c>
    </row>
    <row r="101" spans="1:144" x14ac:dyDescent="0.35">
      <c r="A101" s="192" t="s">
        <v>1010</v>
      </c>
      <c r="B101" s="192">
        <v>25</v>
      </c>
      <c r="C101" s="192">
        <v>919</v>
      </c>
      <c r="D101" t="s">
        <v>1014</v>
      </c>
      <c r="F101" s="193">
        <v>16.582000000000001</v>
      </c>
      <c r="G101" s="194">
        <v>83.1</v>
      </c>
      <c r="H101" s="194">
        <v>3.2</v>
      </c>
      <c r="I101" s="194"/>
      <c r="J101" s="194"/>
      <c r="K101" s="146">
        <v>0.74</v>
      </c>
      <c r="L101" s="146">
        <v>0.27</v>
      </c>
      <c r="M101" s="146"/>
      <c r="N101" s="146"/>
      <c r="O101" s="146"/>
      <c r="P101" s="146"/>
      <c r="Q101" s="146">
        <v>1.51</v>
      </c>
      <c r="R101" s="146">
        <v>0.21</v>
      </c>
      <c r="S101" s="146"/>
      <c r="T101" s="146"/>
      <c r="U101" s="146">
        <v>0.20899999999999999</v>
      </c>
      <c r="V101" s="146">
        <v>7.0000000000000007E-2</v>
      </c>
      <c r="W101" s="146">
        <v>1.7999999999999999E-2</v>
      </c>
      <c r="X101" s="146">
        <v>1.2999999999999999E-2</v>
      </c>
      <c r="Y101" s="146"/>
      <c r="Z101" s="146"/>
      <c r="AA101" s="146"/>
      <c r="AB101" s="146"/>
      <c r="AC101" s="146"/>
      <c r="AD101" s="146"/>
      <c r="AE101" s="146"/>
      <c r="AG101" s="195">
        <v>2.0036999999999998</v>
      </c>
      <c r="AH101" s="195">
        <v>13.620200000000001</v>
      </c>
      <c r="AI101" s="195">
        <v>0.45429999999999998</v>
      </c>
      <c r="AJ101" s="195">
        <v>11.758900000000001</v>
      </c>
      <c r="AK101" s="195">
        <v>0.50849999999999995</v>
      </c>
      <c r="AL101" s="195">
        <v>2.5501999999999998</v>
      </c>
      <c r="AM101" s="195">
        <v>49.883099999999999</v>
      </c>
      <c r="AN101" s="195">
        <v>7.3979999999999997</v>
      </c>
      <c r="AO101" s="195">
        <v>10.0114</v>
      </c>
      <c r="AP101" s="195">
        <v>0.33939999999999998</v>
      </c>
      <c r="AQ101" s="195">
        <v>0.20569696969696968</v>
      </c>
      <c r="AR101" s="195">
        <v>0.2142</v>
      </c>
      <c r="AS101" s="195">
        <v>1.41E-2</v>
      </c>
      <c r="AT101" s="195">
        <v>1.2260869565217393E-2</v>
      </c>
      <c r="AU101" s="195">
        <v>98.756100000000004</v>
      </c>
      <c r="AV101" s="195">
        <v>41.648099999999999</v>
      </c>
      <c r="AW101" s="195">
        <v>48.374899999999997</v>
      </c>
      <c r="AX101" s="195">
        <v>11.1816</v>
      </c>
      <c r="AY101" s="195">
        <v>5.67E-2</v>
      </c>
      <c r="AZ101" s="195">
        <v>1.12E-2</v>
      </c>
      <c r="BA101" s="195">
        <v>0.23549999999999999</v>
      </c>
      <c r="BB101" s="195">
        <v>0.44569999999999999</v>
      </c>
      <c r="BC101" s="195">
        <v>9.9699999999999997E-2</v>
      </c>
      <c r="BD101" s="195">
        <v>0.1532</v>
      </c>
      <c r="BE101" s="195">
        <v>102.20659999999999</v>
      </c>
      <c r="BF101" s="195">
        <v>0.88521278810160386</v>
      </c>
      <c r="BK101" s="196">
        <v>2249</v>
      </c>
      <c r="BL101" s="196">
        <v>81</v>
      </c>
      <c r="BM101" s="196">
        <v>31</v>
      </c>
      <c r="BN101" s="196">
        <v>1.8</v>
      </c>
      <c r="BO101" s="196">
        <v>318</v>
      </c>
      <c r="BP101" s="196">
        <v>12</v>
      </c>
      <c r="BQ101" s="196">
        <v>962</v>
      </c>
      <c r="BR101" s="196">
        <v>45</v>
      </c>
      <c r="BU101" s="196">
        <v>104.9</v>
      </c>
      <c r="BV101" s="196">
        <v>6.3</v>
      </c>
      <c r="BW101" s="196">
        <v>9.6999999999999993</v>
      </c>
      <c r="BX101" s="196">
        <v>1.1000000000000001</v>
      </c>
      <c r="BY101" s="196">
        <v>344</v>
      </c>
      <c r="BZ101" s="196">
        <v>14</v>
      </c>
      <c r="CA101" s="196">
        <v>23.3</v>
      </c>
      <c r="CB101" s="196">
        <v>1.4</v>
      </c>
      <c r="CC101" s="196">
        <v>130.69999999999999</v>
      </c>
      <c r="CD101" s="196">
        <v>5.4</v>
      </c>
      <c r="CE101" s="196">
        <v>15.5</v>
      </c>
      <c r="CF101" s="196">
        <v>1</v>
      </c>
      <c r="CG101" s="196">
        <v>0.10100000000000001</v>
      </c>
      <c r="CH101" s="196">
        <v>4.4999999999999998E-2</v>
      </c>
      <c r="CI101" s="196">
        <v>130.6</v>
      </c>
      <c r="CJ101" s="196">
        <v>7.9</v>
      </c>
      <c r="CK101" s="196">
        <v>13.19</v>
      </c>
      <c r="CL101" s="196">
        <v>0.83</v>
      </c>
      <c r="CM101" s="196">
        <v>30.4</v>
      </c>
      <c r="CN101" s="196">
        <v>1.8</v>
      </c>
      <c r="CO101" s="196">
        <v>4.1399999999999997</v>
      </c>
      <c r="CP101" s="196">
        <v>0.43</v>
      </c>
      <c r="CQ101" s="196">
        <v>20.3</v>
      </c>
      <c r="CR101" s="196">
        <v>2.2000000000000002</v>
      </c>
      <c r="CS101" s="196">
        <v>4.5999999999999996</v>
      </c>
      <c r="CT101" s="196">
        <v>0.73</v>
      </c>
      <c r="CU101" s="196">
        <v>1.84</v>
      </c>
      <c r="CV101" s="196">
        <v>0.3</v>
      </c>
      <c r="CW101" s="196">
        <v>5.18</v>
      </c>
      <c r="CX101" s="196">
        <v>0.91</v>
      </c>
      <c r="CY101" s="196">
        <v>0.83</v>
      </c>
      <c r="CZ101" s="196">
        <v>0.13</v>
      </c>
      <c r="DA101" s="196">
        <v>4.4800000000000004</v>
      </c>
      <c r="DB101" s="196">
        <v>0.61</v>
      </c>
      <c r="DC101" s="196">
        <v>0.95</v>
      </c>
      <c r="DD101" s="196">
        <v>0.16</v>
      </c>
      <c r="DE101" s="196">
        <v>2.57</v>
      </c>
      <c r="DF101" s="196">
        <v>0.41</v>
      </c>
      <c r="DG101" s="196">
        <v>0.32</v>
      </c>
      <c r="DH101" s="196">
        <v>0.1</v>
      </c>
      <c r="DI101" s="196">
        <v>1.93</v>
      </c>
      <c r="DJ101" s="196">
        <v>0.43</v>
      </c>
      <c r="DK101" s="196">
        <v>0.18099999999999999</v>
      </c>
      <c r="DL101" s="196">
        <v>7.6999999999999999E-2</v>
      </c>
      <c r="DM101" s="196">
        <v>3.4</v>
      </c>
      <c r="DN101" s="196">
        <v>0.87</v>
      </c>
      <c r="DO101" s="196">
        <v>1.01</v>
      </c>
      <c r="DP101" s="196">
        <v>0.21</v>
      </c>
      <c r="DQ101" s="196">
        <v>1.01</v>
      </c>
      <c r="DR101" s="196">
        <v>0.36</v>
      </c>
      <c r="DS101" s="196">
        <v>1.27</v>
      </c>
      <c r="DT101" s="196">
        <v>0.18</v>
      </c>
      <c r="DU101" s="196">
        <v>0.313</v>
      </c>
      <c r="DV101" s="196">
        <v>0.09</v>
      </c>
      <c r="DW101" s="196">
        <v>18</v>
      </c>
      <c r="DX101" s="197">
        <v>-19.55</v>
      </c>
      <c r="DY101" s="164">
        <v>48.430999999999997</v>
      </c>
      <c r="DZ101" s="164">
        <v>2.1389999999999998</v>
      </c>
      <c r="EA101" s="164">
        <v>11.426</v>
      </c>
      <c r="EB101" s="164">
        <v>1.677</v>
      </c>
      <c r="EC101" s="164">
        <v>9.8230000000000004</v>
      </c>
      <c r="ED101" s="164">
        <v>0.33400000000000002</v>
      </c>
      <c r="EE101" s="164">
        <v>13.288</v>
      </c>
      <c r="EF101" s="164">
        <v>9.9730000000000008</v>
      </c>
      <c r="EG101" s="164">
        <v>1.681</v>
      </c>
      <c r="EH101" s="164">
        <v>0.42699999999999999</v>
      </c>
      <c r="EI101" s="164">
        <v>0.38100000000000001</v>
      </c>
      <c r="EJ101" s="164">
        <v>0</v>
      </c>
      <c r="EK101" s="164">
        <v>11.331</v>
      </c>
      <c r="EL101" s="164">
        <v>11.33</v>
      </c>
      <c r="EM101">
        <f t="shared" si="2"/>
        <v>1072.06989666906</v>
      </c>
      <c r="EN101">
        <f t="shared" si="3"/>
        <v>896.75440959352568</v>
      </c>
    </row>
    <row r="102" spans="1:144" x14ac:dyDescent="0.35">
      <c r="A102" s="192" t="s">
        <v>1010</v>
      </c>
      <c r="B102" s="192">
        <v>25</v>
      </c>
      <c r="C102" s="192">
        <v>919</v>
      </c>
      <c r="D102" t="s">
        <v>1015</v>
      </c>
      <c r="F102" s="193">
        <v>3.5333999999999999</v>
      </c>
      <c r="G102" s="194">
        <v>102</v>
      </c>
      <c r="H102" s="194">
        <v>14</v>
      </c>
      <c r="I102" s="194"/>
      <c r="J102" s="194"/>
      <c r="K102" s="146">
        <v>0.73</v>
      </c>
      <c r="L102" s="146">
        <v>0.85</v>
      </c>
      <c r="M102" s="146"/>
      <c r="N102" s="146"/>
      <c r="O102" s="146"/>
      <c r="P102" s="146"/>
      <c r="Q102" s="146">
        <v>1.97</v>
      </c>
      <c r="R102" s="146">
        <v>0.92</v>
      </c>
      <c r="S102" s="146"/>
      <c r="T102" s="146"/>
      <c r="U102" s="146">
        <v>0.14000000000000001</v>
      </c>
      <c r="V102" s="146">
        <v>0.14000000000000001</v>
      </c>
      <c r="W102" s="146"/>
      <c r="X102" s="146"/>
      <c r="Y102" s="146"/>
      <c r="Z102" s="146"/>
      <c r="AA102" s="146"/>
      <c r="AB102" s="146"/>
      <c r="AC102" s="146"/>
      <c r="AD102" s="146"/>
      <c r="AE102" s="146"/>
      <c r="AG102" s="195">
        <v>1.9267000000000001</v>
      </c>
      <c r="AH102" s="195">
        <v>12.729799999999999</v>
      </c>
      <c r="AI102" s="195">
        <v>0.47249999999999998</v>
      </c>
      <c r="AJ102" s="195">
        <v>11.6623</v>
      </c>
      <c r="AK102" s="195">
        <v>0.44019999999999998</v>
      </c>
      <c r="AL102" s="195">
        <v>2.5124</v>
      </c>
      <c r="AM102" s="195">
        <v>48.864199999999997</v>
      </c>
      <c r="AN102" s="195">
        <v>8.1259999999999994</v>
      </c>
      <c r="AO102" s="195">
        <v>10.783300000000001</v>
      </c>
      <c r="AP102" s="195">
        <v>0.34789999999999999</v>
      </c>
      <c r="AQ102" s="195">
        <v>0.21084848484848484</v>
      </c>
      <c r="AR102" s="195">
        <v>0.2069</v>
      </c>
      <c r="AS102" s="195">
        <v>1.7100000000000001E-2</v>
      </c>
      <c r="AT102" s="195">
        <v>1.4869565217391306E-2</v>
      </c>
      <c r="AU102" s="195">
        <v>98.089299999999994</v>
      </c>
      <c r="AV102" s="195">
        <v>40.819800000000001</v>
      </c>
      <c r="AW102" s="195">
        <v>47.0914</v>
      </c>
      <c r="AX102" s="195">
        <v>11.506500000000001</v>
      </c>
      <c r="AY102" s="195">
        <v>4.36E-2</v>
      </c>
      <c r="AZ102" s="195">
        <v>6.4999999999999997E-3</v>
      </c>
      <c r="BA102" s="195">
        <v>0.24129999999999999</v>
      </c>
      <c r="BB102" s="195">
        <v>0.40410000000000001</v>
      </c>
      <c r="BC102" s="195">
        <v>8.2199999999999995E-2</v>
      </c>
      <c r="BD102" s="195">
        <v>0.17699999999999999</v>
      </c>
      <c r="BE102" s="195">
        <v>100.37220000000001</v>
      </c>
      <c r="BF102" s="195">
        <v>0.8794481607056962</v>
      </c>
      <c r="BK102" s="196">
        <v>1750</v>
      </c>
      <c r="BL102" s="196">
        <v>380</v>
      </c>
      <c r="BM102" s="196">
        <v>29.9</v>
      </c>
      <c r="BN102" s="196">
        <v>7.1</v>
      </c>
      <c r="BO102" s="196">
        <v>430</v>
      </c>
      <c r="BP102" s="196">
        <v>120</v>
      </c>
      <c r="BQ102" s="196">
        <v>790</v>
      </c>
      <c r="BR102" s="196">
        <v>290</v>
      </c>
      <c r="BU102" s="196">
        <v>134</v>
      </c>
      <c r="BV102" s="196">
        <v>20</v>
      </c>
      <c r="BW102" s="196">
        <v>11.4</v>
      </c>
      <c r="BX102" s="196">
        <v>2.6</v>
      </c>
      <c r="BY102" s="196">
        <v>348</v>
      </c>
      <c r="BZ102" s="196">
        <v>53</v>
      </c>
      <c r="CA102" s="196">
        <v>19.600000000000001</v>
      </c>
      <c r="CB102" s="196">
        <v>2.4</v>
      </c>
      <c r="CC102" s="196">
        <v>115</v>
      </c>
      <c r="CD102" s="196">
        <v>21</v>
      </c>
      <c r="CE102" s="196">
        <v>18.3</v>
      </c>
      <c r="CF102" s="196">
        <v>6.6</v>
      </c>
      <c r="CG102" s="196">
        <v>0.19500000000000001</v>
      </c>
      <c r="CH102" s="196">
        <v>7.3999999999999996E-2</v>
      </c>
      <c r="CI102" s="196">
        <v>152</v>
      </c>
      <c r="CJ102" s="196">
        <v>36</v>
      </c>
      <c r="CK102" s="196">
        <v>13.3</v>
      </c>
      <c r="CL102" s="196">
        <v>2.1</v>
      </c>
      <c r="CM102" s="196">
        <v>41</v>
      </c>
      <c r="CN102" s="196">
        <v>11</v>
      </c>
      <c r="CO102" s="196">
        <v>4.82</v>
      </c>
      <c r="CP102" s="196">
        <v>0.93</v>
      </c>
      <c r="CQ102" s="196">
        <v>23.3</v>
      </c>
      <c r="CR102" s="196">
        <v>5.2</v>
      </c>
      <c r="CS102" s="196">
        <v>5.6</v>
      </c>
      <c r="CT102" s="196">
        <v>2.2999999999999998</v>
      </c>
      <c r="CU102" s="196">
        <v>1.75</v>
      </c>
      <c r="CV102" s="196">
        <v>0.66</v>
      </c>
      <c r="CW102" s="196">
        <v>3.8</v>
      </c>
      <c r="CX102" s="196">
        <v>1.6</v>
      </c>
      <c r="CY102" s="196">
        <v>0.84</v>
      </c>
      <c r="CZ102" s="196">
        <v>0.28000000000000003</v>
      </c>
      <c r="DA102" s="196">
        <v>3.6</v>
      </c>
      <c r="DB102" s="196">
        <v>1.5</v>
      </c>
      <c r="DC102" s="196">
        <v>0.47</v>
      </c>
      <c r="DD102" s="196">
        <v>0.23</v>
      </c>
      <c r="DE102" s="196">
        <v>2.8</v>
      </c>
      <c r="DF102" s="196">
        <v>0.66</v>
      </c>
      <c r="DG102" s="196">
        <v>0.28999999999999998</v>
      </c>
      <c r="DH102" s="196">
        <v>0.16</v>
      </c>
      <c r="DI102" s="196">
        <v>3.2</v>
      </c>
      <c r="DJ102" s="196">
        <v>1.1000000000000001</v>
      </c>
      <c r="DK102" s="196">
        <v>0.37</v>
      </c>
      <c r="DL102" s="196">
        <v>0.22</v>
      </c>
      <c r="DM102" s="196">
        <v>4.5</v>
      </c>
      <c r="DN102" s="196">
        <v>3.1</v>
      </c>
      <c r="DO102" s="196">
        <v>0.9</v>
      </c>
      <c r="DP102" s="196">
        <v>0.38</v>
      </c>
      <c r="DQ102" s="196">
        <v>1.3</v>
      </c>
      <c r="DR102" s="196">
        <v>1.3</v>
      </c>
      <c r="DS102" s="196">
        <v>0.9</v>
      </c>
      <c r="DT102" s="196">
        <v>0.35</v>
      </c>
      <c r="DU102" s="196">
        <v>0.67</v>
      </c>
      <c r="DV102" s="196">
        <v>0.49</v>
      </c>
      <c r="DW102" s="196">
        <v>21</v>
      </c>
      <c r="DX102" s="197">
        <v>-13.12</v>
      </c>
      <c r="DY102" s="164">
        <v>48.445999999999998</v>
      </c>
      <c r="DZ102" s="164">
        <v>2.2509999999999999</v>
      </c>
      <c r="EA102" s="164">
        <v>11.404999999999999</v>
      </c>
      <c r="EB102" s="164">
        <v>1.704</v>
      </c>
      <c r="EC102" s="164">
        <v>9.7970000000000006</v>
      </c>
      <c r="ED102" s="164">
        <v>0.34899999999999998</v>
      </c>
      <c r="EE102" s="164">
        <v>12.529</v>
      </c>
      <c r="EF102" s="164">
        <v>10.528</v>
      </c>
      <c r="EG102" s="164">
        <v>1.726</v>
      </c>
      <c r="EH102" s="164">
        <v>0.39400000000000002</v>
      </c>
      <c r="EI102" s="164">
        <v>0.42299999999999999</v>
      </c>
      <c r="EJ102" s="164">
        <v>0</v>
      </c>
      <c r="EK102" s="164">
        <v>11.331</v>
      </c>
      <c r="EL102" s="164">
        <v>11.33</v>
      </c>
      <c r="EM102">
        <f t="shared" si="2"/>
        <v>1035.5334342709079</v>
      </c>
      <c r="EN102">
        <f t="shared" si="3"/>
        <v>915.42913213481961</v>
      </c>
    </row>
    <row r="103" spans="1:144" x14ac:dyDescent="0.35">
      <c r="A103" s="192" t="s">
        <v>1010</v>
      </c>
      <c r="B103" s="192">
        <v>25</v>
      </c>
      <c r="C103" s="192">
        <v>919</v>
      </c>
      <c r="D103" t="s">
        <v>1016</v>
      </c>
      <c r="F103" s="193">
        <v>12.326000000000001</v>
      </c>
      <c r="G103" s="194">
        <v>61.5</v>
      </c>
      <c r="H103" s="194">
        <v>5.6</v>
      </c>
      <c r="I103" s="194"/>
      <c r="J103" s="194"/>
      <c r="K103" s="146">
        <v>0.74</v>
      </c>
      <c r="L103" s="146">
        <v>0.28999999999999998</v>
      </c>
      <c r="M103" s="146"/>
      <c r="N103" s="146"/>
      <c r="O103" s="146"/>
      <c r="P103" s="146"/>
      <c r="Q103" s="146">
        <v>1.72</v>
      </c>
      <c r="R103" s="146">
        <v>0.27</v>
      </c>
      <c r="S103" s="146"/>
      <c r="T103" s="146"/>
      <c r="U103" s="146">
        <v>0.8</v>
      </c>
      <c r="V103" s="146">
        <v>0.16</v>
      </c>
      <c r="W103" s="146">
        <v>2.4E-2</v>
      </c>
      <c r="X103" s="146">
        <v>1.9E-2</v>
      </c>
      <c r="Y103" s="146"/>
      <c r="Z103" s="146"/>
      <c r="AA103" s="146"/>
      <c r="AB103" s="146"/>
      <c r="AC103" s="146"/>
      <c r="AD103" s="146"/>
      <c r="AE103" s="146"/>
      <c r="AG103" s="195">
        <v>2.0057999999999998</v>
      </c>
      <c r="AH103" s="195">
        <v>12.7904</v>
      </c>
      <c r="AI103" s="195">
        <v>0.25740000000000002</v>
      </c>
      <c r="AJ103" s="195">
        <v>11.462</v>
      </c>
      <c r="AK103" s="195">
        <v>0.47120000000000001</v>
      </c>
      <c r="AL103" s="195">
        <v>2.3986000000000001</v>
      </c>
      <c r="AM103" s="195">
        <v>50.197600000000001</v>
      </c>
      <c r="AN103" s="195">
        <v>8.0771999999999995</v>
      </c>
      <c r="AO103" s="195">
        <v>10.5663</v>
      </c>
      <c r="AP103" s="195">
        <v>0.3881</v>
      </c>
      <c r="AQ103" s="195">
        <v>0.23521212121212123</v>
      </c>
      <c r="AR103" s="195">
        <v>0.22220000000000001</v>
      </c>
      <c r="AS103" s="195">
        <v>0.02</v>
      </c>
      <c r="AT103" s="195">
        <v>1.7391304347826087E-2</v>
      </c>
      <c r="AU103" s="195">
        <v>98.856700000000004</v>
      </c>
      <c r="AV103" s="195">
        <v>40.819800000000001</v>
      </c>
      <c r="AW103" s="195">
        <v>47.0914</v>
      </c>
      <c r="AX103" s="195">
        <v>11.506500000000001</v>
      </c>
      <c r="AY103" s="195">
        <v>4.36E-2</v>
      </c>
      <c r="AZ103" s="195">
        <v>6.4999999999999997E-3</v>
      </c>
      <c r="BA103" s="195">
        <v>0.24129999999999999</v>
      </c>
      <c r="BB103" s="195">
        <v>0.40410000000000001</v>
      </c>
      <c r="BC103" s="195">
        <v>8.2199999999999995E-2</v>
      </c>
      <c r="BD103" s="195">
        <v>0.17699999999999999</v>
      </c>
      <c r="BE103" s="195">
        <v>100.37220000000001</v>
      </c>
      <c r="BF103" s="195">
        <v>0.8794481607056962</v>
      </c>
      <c r="BK103" s="196">
        <v>1333</v>
      </c>
      <c r="BL103" s="196">
        <v>88</v>
      </c>
      <c r="BM103" s="196">
        <v>28.3</v>
      </c>
      <c r="BN103" s="196">
        <v>2</v>
      </c>
      <c r="BO103" s="196">
        <v>299</v>
      </c>
      <c r="BP103" s="196">
        <v>17</v>
      </c>
      <c r="BQ103" s="196">
        <v>539</v>
      </c>
      <c r="BR103" s="196">
        <v>40</v>
      </c>
      <c r="BU103" s="196">
        <v>111.6</v>
      </c>
      <c r="BV103" s="196">
        <v>9.6999999999999993</v>
      </c>
      <c r="BW103" s="196">
        <v>9.4</v>
      </c>
      <c r="BX103" s="196">
        <v>1.1000000000000001</v>
      </c>
      <c r="BY103" s="196">
        <v>367</v>
      </c>
      <c r="BZ103" s="196">
        <v>23</v>
      </c>
      <c r="CA103" s="196">
        <v>19.100000000000001</v>
      </c>
      <c r="CB103" s="196">
        <v>1.5</v>
      </c>
      <c r="CC103" s="196">
        <v>125</v>
      </c>
      <c r="CD103" s="196">
        <v>9.8000000000000007</v>
      </c>
      <c r="CE103" s="196">
        <v>12.19</v>
      </c>
      <c r="CF103" s="196">
        <v>0.96</v>
      </c>
      <c r="CI103" s="196">
        <v>117</v>
      </c>
      <c r="CJ103" s="196">
        <v>12</v>
      </c>
      <c r="CK103" s="196">
        <v>11.9</v>
      </c>
      <c r="CL103" s="196">
        <v>1.1000000000000001</v>
      </c>
      <c r="CM103" s="196">
        <v>29.3</v>
      </c>
      <c r="CN103" s="196">
        <v>2.7</v>
      </c>
      <c r="CO103" s="196">
        <v>3.6</v>
      </c>
      <c r="CP103" s="196">
        <v>0.49</v>
      </c>
      <c r="CQ103" s="196">
        <v>19.3</v>
      </c>
      <c r="CR103" s="196">
        <v>2.5</v>
      </c>
      <c r="CS103" s="196">
        <v>4.4000000000000004</v>
      </c>
      <c r="CT103" s="196">
        <v>1</v>
      </c>
      <c r="CU103" s="196">
        <v>2.15</v>
      </c>
      <c r="CV103" s="196">
        <v>0.43</v>
      </c>
      <c r="CW103" s="196">
        <v>4.9000000000000004</v>
      </c>
      <c r="CX103" s="196">
        <v>1.2</v>
      </c>
      <c r="CY103" s="196">
        <v>0.64</v>
      </c>
      <c r="CZ103" s="196">
        <v>0.14000000000000001</v>
      </c>
      <c r="DA103" s="196">
        <v>4.3099999999999996</v>
      </c>
      <c r="DB103" s="196">
        <v>0.54</v>
      </c>
      <c r="DC103" s="196">
        <v>0.75</v>
      </c>
      <c r="DD103" s="196">
        <v>0.19</v>
      </c>
      <c r="DE103" s="196">
        <v>1.85</v>
      </c>
      <c r="DF103" s="196">
        <v>0.41</v>
      </c>
      <c r="DG103" s="196">
        <v>0.22600000000000001</v>
      </c>
      <c r="DH103" s="196">
        <v>7.2999999999999995E-2</v>
      </c>
      <c r="DI103" s="196">
        <v>1.95</v>
      </c>
      <c r="DJ103" s="196">
        <v>0.54</v>
      </c>
      <c r="DK103" s="196">
        <v>0.19</v>
      </c>
      <c r="DL103" s="196">
        <v>0.11</v>
      </c>
      <c r="DM103" s="196">
        <v>3.3</v>
      </c>
      <c r="DN103" s="196">
        <v>1.1000000000000001</v>
      </c>
      <c r="DO103" s="196">
        <v>0.76</v>
      </c>
      <c r="DP103" s="196">
        <v>0.18</v>
      </c>
      <c r="DQ103" s="196">
        <v>1.39</v>
      </c>
      <c r="DR103" s="196">
        <v>0.46</v>
      </c>
      <c r="DS103" s="196">
        <v>0.84</v>
      </c>
      <c r="DT103" s="196">
        <v>0.22</v>
      </c>
      <c r="DU103" s="196">
        <v>0.41</v>
      </c>
      <c r="DV103" s="196">
        <v>0.11</v>
      </c>
      <c r="DW103" s="196">
        <v>24</v>
      </c>
      <c r="DX103" s="197">
        <v>-14.42</v>
      </c>
      <c r="DY103" s="164">
        <v>49.137999999999998</v>
      </c>
      <c r="DZ103" s="164">
        <v>2.1059999999999999</v>
      </c>
      <c r="EA103" s="164">
        <v>11.228</v>
      </c>
      <c r="EB103" s="164">
        <v>1.6950000000000001</v>
      </c>
      <c r="EC103" s="164">
        <v>9.8119999999999994</v>
      </c>
      <c r="ED103" s="164">
        <v>0.38100000000000001</v>
      </c>
      <c r="EE103" s="164">
        <v>12.653</v>
      </c>
      <c r="EF103" s="164">
        <v>10.148</v>
      </c>
      <c r="EG103" s="164">
        <v>1.7609999999999999</v>
      </c>
      <c r="EH103" s="164">
        <v>0.41399999999999998</v>
      </c>
      <c r="EI103" s="164">
        <v>0.22600000000000001</v>
      </c>
      <c r="EJ103" s="164">
        <v>0</v>
      </c>
      <c r="EK103" s="164">
        <v>11.337999999999999</v>
      </c>
      <c r="EL103" s="164">
        <v>11.33</v>
      </c>
      <c r="EM103">
        <f t="shared" si="2"/>
        <v>1112.1098554615551</v>
      </c>
      <c r="EN103">
        <f t="shared" si="3"/>
        <v>971.95407748781236</v>
      </c>
    </row>
    <row r="104" spans="1:144" x14ac:dyDescent="0.35">
      <c r="A104" s="192" t="s">
        <v>1010</v>
      </c>
      <c r="B104" s="192">
        <v>25</v>
      </c>
      <c r="C104" s="192">
        <v>916</v>
      </c>
      <c r="D104" t="s">
        <v>1017</v>
      </c>
      <c r="F104" s="193">
        <v>7.3101000000000003</v>
      </c>
      <c r="G104" s="194">
        <v>141</v>
      </c>
      <c r="H104" s="194">
        <v>13</v>
      </c>
      <c r="I104" s="194"/>
      <c r="J104" s="194"/>
      <c r="K104" s="146">
        <v>0.69</v>
      </c>
      <c r="L104" s="146">
        <v>0.33</v>
      </c>
      <c r="M104" s="146"/>
      <c r="N104" s="146"/>
      <c r="O104" s="146"/>
      <c r="P104" s="146"/>
      <c r="Q104" s="146">
        <v>1.37</v>
      </c>
      <c r="R104" s="146">
        <v>0.37</v>
      </c>
      <c r="S104" s="146"/>
      <c r="T104" s="146"/>
      <c r="U104" s="146">
        <v>0.28000000000000003</v>
      </c>
      <c r="V104" s="146">
        <v>0.14000000000000001</v>
      </c>
      <c r="W104" s="146">
        <v>2.5000000000000001E-2</v>
      </c>
      <c r="X104" s="146">
        <v>2.5000000000000001E-2</v>
      </c>
      <c r="Y104" s="146"/>
      <c r="Z104" s="146"/>
      <c r="AA104" s="146"/>
      <c r="AB104" s="146"/>
      <c r="AC104" s="146"/>
      <c r="AD104" s="146"/>
      <c r="AE104" s="146"/>
      <c r="AG104" s="195">
        <v>2.2850000000000001</v>
      </c>
      <c r="AH104" s="195">
        <v>13.561</v>
      </c>
      <c r="AI104" s="195">
        <v>0.24149999999999999</v>
      </c>
      <c r="AJ104" s="195">
        <v>11.5656</v>
      </c>
      <c r="AK104" s="195">
        <v>0.53290000000000004</v>
      </c>
      <c r="AL104" s="195">
        <v>2.7153999999999998</v>
      </c>
      <c r="AM104" s="195">
        <v>50.961100000000002</v>
      </c>
      <c r="AN104" s="195">
        <v>6.2633999999999999</v>
      </c>
      <c r="AO104" s="195">
        <v>10.350899999999999</v>
      </c>
      <c r="AP104" s="195">
        <v>0.3679</v>
      </c>
      <c r="AQ104" s="195">
        <v>0.22296969696969698</v>
      </c>
      <c r="AR104" s="195">
        <v>0.30270000000000002</v>
      </c>
      <c r="AS104" s="195">
        <v>2.07E-2</v>
      </c>
      <c r="AT104" s="195">
        <v>1.8000000000000002E-2</v>
      </c>
      <c r="AU104" s="195">
        <v>99.168000000000006</v>
      </c>
      <c r="AV104" s="195">
        <v>39.905099999999997</v>
      </c>
      <c r="AW104" s="195">
        <v>43.515599999999999</v>
      </c>
      <c r="AX104" s="195">
        <v>17.0883</v>
      </c>
      <c r="AY104" s="195">
        <v>3.5900000000000001E-2</v>
      </c>
      <c r="AZ104" s="195">
        <v>1.3299999999999999E-2</v>
      </c>
      <c r="BA104" s="195">
        <v>0.28210000000000002</v>
      </c>
      <c r="BB104" s="195">
        <v>0.21249999999999999</v>
      </c>
      <c r="BC104" s="195">
        <v>3.4200000000000001E-2</v>
      </c>
      <c r="BD104" s="195">
        <v>0.2208</v>
      </c>
      <c r="BE104" s="195">
        <v>101.3078</v>
      </c>
      <c r="BF104" s="195">
        <v>0.81947016456884503</v>
      </c>
      <c r="BK104" s="196">
        <v>1195</v>
      </c>
      <c r="BL104" s="196">
        <v>63</v>
      </c>
      <c r="BM104" s="196">
        <v>27</v>
      </c>
      <c r="BN104" s="196">
        <v>3.2</v>
      </c>
      <c r="BO104" s="196">
        <v>339</v>
      </c>
      <c r="BP104" s="196">
        <v>31</v>
      </c>
      <c r="BQ104" s="196">
        <v>1110</v>
      </c>
      <c r="BR104" s="196">
        <v>490</v>
      </c>
      <c r="BU104" s="196">
        <v>90</v>
      </c>
      <c r="BV104" s="196">
        <v>14</v>
      </c>
      <c r="BW104" s="196">
        <v>10</v>
      </c>
      <c r="BX104" s="196">
        <v>1.6</v>
      </c>
      <c r="BY104" s="196">
        <v>402</v>
      </c>
      <c r="BZ104" s="196">
        <v>40</v>
      </c>
      <c r="CA104" s="196">
        <v>20.100000000000001</v>
      </c>
      <c r="CB104" s="196">
        <v>2.1</v>
      </c>
      <c r="CC104" s="196">
        <v>128</v>
      </c>
      <c r="CD104" s="196">
        <v>10</v>
      </c>
      <c r="CE104" s="196">
        <v>14.4</v>
      </c>
      <c r="CF104" s="196">
        <v>1.7</v>
      </c>
      <c r="CG104" s="196">
        <v>9.6000000000000002E-2</v>
      </c>
      <c r="CH104" s="196">
        <v>6.4000000000000001E-2</v>
      </c>
      <c r="CI104" s="196">
        <v>142</v>
      </c>
      <c r="CJ104" s="196">
        <v>21</v>
      </c>
      <c r="CK104" s="196">
        <v>13.5</v>
      </c>
      <c r="CL104" s="196">
        <v>1.5</v>
      </c>
      <c r="CM104" s="196">
        <v>35.700000000000003</v>
      </c>
      <c r="CN104" s="196">
        <v>2.5</v>
      </c>
      <c r="CO104" s="196">
        <v>4.51</v>
      </c>
      <c r="CP104" s="196">
        <v>0.5</v>
      </c>
      <c r="CQ104" s="196">
        <v>20.3</v>
      </c>
      <c r="CR104" s="196">
        <v>2.5</v>
      </c>
      <c r="CS104" s="196">
        <v>5.0999999999999996</v>
      </c>
      <c r="CT104" s="196">
        <v>1.5</v>
      </c>
      <c r="CU104" s="196">
        <v>1.8</v>
      </c>
      <c r="CV104" s="196">
        <v>0.47</v>
      </c>
      <c r="CW104" s="196">
        <v>5.0999999999999996</v>
      </c>
      <c r="CX104" s="196">
        <v>1.3</v>
      </c>
      <c r="CY104" s="196">
        <v>0.89</v>
      </c>
      <c r="CZ104" s="196">
        <v>0.18</v>
      </c>
      <c r="DA104" s="196">
        <v>4.9000000000000004</v>
      </c>
      <c r="DB104" s="196">
        <v>1</v>
      </c>
      <c r="DC104" s="196">
        <v>0.82</v>
      </c>
      <c r="DD104" s="196">
        <v>0.25</v>
      </c>
      <c r="DE104" s="196">
        <v>2.12</v>
      </c>
      <c r="DF104" s="196">
        <v>0.63</v>
      </c>
      <c r="DG104" s="196">
        <v>0.253</v>
      </c>
      <c r="DH104" s="196">
        <v>8.7999999999999995E-2</v>
      </c>
      <c r="DI104" s="196">
        <v>1.9</v>
      </c>
      <c r="DJ104" s="196">
        <v>0.5</v>
      </c>
      <c r="DK104" s="196">
        <v>0.21</v>
      </c>
      <c r="DL104" s="196">
        <v>0.13</v>
      </c>
      <c r="DM104" s="196">
        <v>3.5</v>
      </c>
      <c r="DN104" s="196">
        <v>1.4</v>
      </c>
      <c r="DO104" s="196">
        <v>0.89</v>
      </c>
      <c r="DP104" s="196">
        <v>0.33</v>
      </c>
      <c r="DQ104" s="196">
        <v>1.35</v>
      </c>
      <c r="DR104" s="196">
        <v>0.62</v>
      </c>
      <c r="DS104" s="196">
        <v>0.96</v>
      </c>
      <c r="DT104" s="196">
        <v>0.28999999999999998</v>
      </c>
      <c r="DU104" s="196">
        <v>0.35</v>
      </c>
      <c r="DV104" s="196">
        <v>0.15</v>
      </c>
      <c r="DW104" s="196">
        <v>27</v>
      </c>
      <c r="DX104" s="197">
        <v>-6.29</v>
      </c>
      <c r="DY104" s="164">
        <v>50.375999999999998</v>
      </c>
      <c r="DZ104" s="164">
        <v>2.56</v>
      </c>
      <c r="EA104" s="164">
        <v>12.786</v>
      </c>
      <c r="EB104" s="164">
        <v>1.6930000000000001</v>
      </c>
      <c r="EC104" s="164">
        <v>9.8089999999999993</v>
      </c>
      <c r="ED104" s="164">
        <v>0.379</v>
      </c>
      <c r="EE104" s="164">
        <v>8.0990000000000002</v>
      </c>
      <c r="EF104" s="164">
        <v>10.942</v>
      </c>
      <c r="EG104" s="164">
        <v>2.1539999999999999</v>
      </c>
      <c r="EH104" s="164">
        <v>0.502</v>
      </c>
      <c r="EI104" s="164">
        <v>0.22800000000000001</v>
      </c>
      <c r="EJ104" s="164">
        <v>0</v>
      </c>
      <c r="EK104" s="164">
        <v>11.332000000000001</v>
      </c>
      <c r="EL104" s="164">
        <v>11.33</v>
      </c>
      <c r="EM104">
        <f t="shared" si="2"/>
        <v>1515.0119408110388</v>
      </c>
      <c r="EN104">
        <f t="shared" si="3"/>
        <v>1425.3569863684627</v>
      </c>
    </row>
    <row r="105" spans="1:144" x14ac:dyDescent="0.35">
      <c r="A105" s="192" t="s">
        <v>1010</v>
      </c>
      <c r="B105" s="192">
        <v>25</v>
      </c>
      <c r="C105" s="192">
        <v>916</v>
      </c>
      <c r="D105" t="s">
        <v>1018</v>
      </c>
      <c r="F105" s="193">
        <v>3.7141000000000002</v>
      </c>
      <c r="G105" s="194">
        <v>143</v>
      </c>
      <c r="H105" s="194">
        <v>23</v>
      </c>
      <c r="I105" s="194"/>
      <c r="J105" s="194"/>
      <c r="K105" s="146">
        <v>0.36</v>
      </c>
      <c r="L105" s="146">
        <v>0.28999999999999998</v>
      </c>
      <c r="M105" s="146"/>
      <c r="N105" s="146"/>
      <c r="O105" s="146"/>
      <c r="P105" s="146"/>
      <c r="Q105" s="146">
        <v>1.57</v>
      </c>
      <c r="R105" s="146">
        <v>0.49</v>
      </c>
      <c r="S105" s="146"/>
      <c r="T105" s="146"/>
      <c r="U105" s="146">
        <v>0.107</v>
      </c>
      <c r="V105" s="146">
        <v>8.3000000000000004E-2</v>
      </c>
      <c r="W105" s="146"/>
      <c r="X105" s="146"/>
      <c r="Y105" s="146"/>
      <c r="Z105" s="146"/>
      <c r="AA105" s="146"/>
      <c r="AB105" s="146"/>
      <c r="AC105" s="146"/>
      <c r="AD105" s="146"/>
      <c r="AE105" s="146"/>
      <c r="AG105" s="195">
        <v>2.125</v>
      </c>
      <c r="AH105" s="195">
        <v>13.6798</v>
      </c>
      <c r="AI105" s="195">
        <v>0.25619999999999998</v>
      </c>
      <c r="AJ105" s="195">
        <v>12.2408</v>
      </c>
      <c r="AK105" s="195">
        <v>0.57550000000000001</v>
      </c>
      <c r="AL105" s="195">
        <v>2.7282000000000002</v>
      </c>
      <c r="AM105" s="195">
        <v>50.3797</v>
      </c>
      <c r="AN105" s="195">
        <v>5.1172000000000004</v>
      </c>
      <c r="AO105" s="195">
        <v>11.614800000000001</v>
      </c>
      <c r="AP105" s="195">
        <v>0.35089999999999999</v>
      </c>
      <c r="AQ105" s="195">
        <v>0.21266666666666667</v>
      </c>
      <c r="AR105" s="195">
        <v>0.29809999999999998</v>
      </c>
      <c r="AS105" s="195">
        <v>1.9099999999999999E-2</v>
      </c>
      <c r="AT105" s="195">
        <v>1.6608695652173912E-2</v>
      </c>
      <c r="AU105" s="195">
        <v>99.385400000000004</v>
      </c>
      <c r="AV105" s="195">
        <v>40.1646</v>
      </c>
      <c r="AW105" s="195">
        <v>43.738300000000002</v>
      </c>
      <c r="AX105" s="195">
        <v>16.648399999999999</v>
      </c>
      <c r="AY105" s="195">
        <v>2.93E-2</v>
      </c>
      <c r="AZ105" s="195">
        <v>1.29E-2</v>
      </c>
      <c r="BA105" s="195">
        <v>0.28270000000000001</v>
      </c>
      <c r="BB105" s="195">
        <v>0.23449999999999999</v>
      </c>
      <c r="BC105" s="195">
        <v>3.09E-2</v>
      </c>
      <c r="BD105" s="195">
        <v>0.25469999999999998</v>
      </c>
      <c r="BE105" s="195">
        <v>101.3963</v>
      </c>
      <c r="BF105" s="195">
        <v>0.82403769660824444</v>
      </c>
      <c r="BK105" s="196">
        <v>1298</v>
      </c>
      <c r="BL105" s="196">
        <v>86</v>
      </c>
      <c r="BM105" s="196">
        <v>27.6</v>
      </c>
      <c r="BN105" s="196">
        <v>5.7</v>
      </c>
      <c r="BO105" s="196">
        <v>340</v>
      </c>
      <c r="BP105" s="196">
        <v>70</v>
      </c>
      <c r="BQ105" s="196">
        <v>313</v>
      </c>
      <c r="BR105" s="196">
        <v>64</v>
      </c>
      <c r="BU105" s="196">
        <v>28</v>
      </c>
      <c r="BV105" s="196">
        <v>6.8</v>
      </c>
      <c r="BW105" s="196">
        <v>9.6999999999999993</v>
      </c>
      <c r="BX105" s="196">
        <v>2.2999999999999998</v>
      </c>
      <c r="BY105" s="196">
        <v>419</v>
      </c>
      <c r="BZ105" s="196">
        <v>81</v>
      </c>
      <c r="CA105" s="196">
        <v>23.8</v>
      </c>
      <c r="CB105" s="196">
        <v>5.3</v>
      </c>
      <c r="CC105" s="196">
        <v>126</v>
      </c>
      <c r="CD105" s="196">
        <v>19</v>
      </c>
      <c r="CE105" s="196">
        <v>14.5</v>
      </c>
      <c r="CF105" s="196">
        <v>2.9</v>
      </c>
      <c r="CG105" s="196">
        <v>0.16700000000000001</v>
      </c>
      <c r="CH105" s="196">
        <v>7.0999999999999994E-2</v>
      </c>
      <c r="CI105" s="196">
        <v>159</v>
      </c>
      <c r="CJ105" s="196">
        <v>26</v>
      </c>
      <c r="CK105" s="196">
        <v>14.4</v>
      </c>
      <c r="CL105" s="196">
        <v>2.2000000000000002</v>
      </c>
      <c r="CM105" s="196">
        <v>39.5</v>
      </c>
      <c r="CN105" s="196">
        <v>7.3</v>
      </c>
      <c r="CO105" s="196">
        <v>5.7</v>
      </c>
      <c r="CP105" s="196">
        <v>1.1000000000000001</v>
      </c>
      <c r="CQ105" s="196">
        <v>27.9</v>
      </c>
      <c r="CR105" s="196">
        <v>5.8</v>
      </c>
      <c r="CS105" s="196">
        <v>5.93</v>
      </c>
      <c r="CT105" s="196">
        <v>0.97</v>
      </c>
      <c r="CU105" s="196">
        <v>2.27</v>
      </c>
      <c r="CV105" s="196">
        <v>0.86</v>
      </c>
      <c r="CW105" s="196">
        <v>5.5</v>
      </c>
      <c r="CX105" s="196">
        <v>2.9</v>
      </c>
      <c r="CY105" s="196">
        <v>0.84</v>
      </c>
      <c r="CZ105" s="196">
        <v>0.28000000000000003</v>
      </c>
      <c r="DA105" s="196">
        <v>5.2</v>
      </c>
      <c r="DB105" s="196">
        <v>0.93</v>
      </c>
      <c r="DC105" s="196">
        <v>0.92</v>
      </c>
      <c r="DD105" s="196">
        <v>0.35</v>
      </c>
      <c r="DE105" s="196">
        <v>2.52</v>
      </c>
      <c r="DF105" s="196">
        <v>0.61</v>
      </c>
      <c r="DG105" s="196">
        <v>0.23</v>
      </c>
      <c r="DH105" s="196">
        <v>0.11</v>
      </c>
      <c r="DI105" s="196">
        <v>1.52</v>
      </c>
      <c r="DJ105" s="196">
        <v>0.53</v>
      </c>
      <c r="DK105" s="196">
        <v>0.23</v>
      </c>
      <c r="DL105" s="196">
        <v>0.19</v>
      </c>
      <c r="DM105" s="196">
        <v>4.7</v>
      </c>
      <c r="DN105" s="196">
        <v>2.1</v>
      </c>
      <c r="DO105" s="196">
        <v>0.99</v>
      </c>
      <c r="DP105" s="196">
        <v>0.33</v>
      </c>
      <c r="DQ105" s="196">
        <v>1.58</v>
      </c>
      <c r="DR105" s="196">
        <v>0.76</v>
      </c>
      <c r="DS105" s="196">
        <v>0.97</v>
      </c>
      <c r="DT105" s="196">
        <v>0.46</v>
      </c>
      <c r="DU105" s="196">
        <v>0.49</v>
      </c>
      <c r="DV105" s="196">
        <v>0.27</v>
      </c>
      <c r="DW105" s="196">
        <v>30</v>
      </c>
      <c r="DX105" s="197">
        <v>-8.07</v>
      </c>
      <c r="DY105" s="164">
        <v>49.816000000000003</v>
      </c>
      <c r="DZ105" s="164">
        <v>2.5369999999999999</v>
      </c>
      <c r="EA105" s="164">
        <v>12.723000000000001</v>
      </c>
      <c r="EB105" s="164">
        <v>1.7190000000000001</v>
      </c>
      <c r="EC105" s="164">
        <v>9.85</v>
      </c>
      <c r="ED105" s="164">
        <v>0.35899999999999999</v>
      </c>
      <c r="EE105" s="164">
        <v>8.3350000000000009</v>
      </c>
      <c r="EF105" s="164">
        <v>11.445</v>
      </c>
      <c r="EG105" s="164">
        <v>1.976</v>
      </c>
      <c r="EH105" s="164">
        <v>0.53500000000000003</v>
      </c>
      <c r="EI105" s="164">
        <v>0.23799999999999999</v>
      </c>
      <c r="EJ105" s="164">
        <v>0</v>
      </c>
      <c r="EK105" s="164">
        <v>11.397</v>
      </c>
      <c r="EL105" s="164">
        <v>11.33</v>
      </c>
      <c r="EM105">
        <f t="shared" si="2"/>
        <v>1491.9889645053536</v>
      </c>
      <c r="EN105">
        <f t="shared" si="3"/>
        <v>1380.5764453644431</v>
      </c>
    </row>
    <row r="106" spans="1:144" x14ac:dyDescent="0.35">
      <c r="A106" s="192" t="s">
        <v>1010</v>
      </c>
      <c r="B106" s="192">
        <v>25</v>
      </c>
      <c r="C106" s="192">
        <v>916</v>
      </c>
      <c r="D106" t="s">
        <v>1019</v>
      </c>
      <c r="F106" s="193">
        <v>6.4676</v>
      </c>
      <c r="G106" s="194">
        <v>142</v>
      </c>
      <c r="H106" s="194">
        <v>15</v>
      </c>
      <c r="I106" s="194"/>
      <c r="J106" s="194"/>
      <c r="K106" s="146">
        <v>0.66</v>
      </c>
      <c r="L106" s="146">
        <v>0.45</v>
      </c>
      <c r="M106" s="146"/>
      <c r="N106" s="146"/>
      <c r="O106" s="146"/>
      <c r="P106" s="146"/>
      <c r="Q106" s="146">
        <v>1.87</v>
      </c>
      <c r="R106" s="146">
        <v>0.35</v>
      </c>
      <c r="S106" s="146"/>
      <c r="T106" s="146"/>
      <c r="U106" s="146">
        <v>0.182</v>
      </c>
      <c r="V106" s="146">
        <v>7.4999999999999997E-2</v>
      </c>
      <c r="W106" s="146">
        <v>5.0999999999999997E-2</v>
      </c>
      <c r="X106" s="146">
        <v>3.5999999999999997E-2</v>
      </c>
      <c r="Y106" s="146"/>
      <c r="Z106" s="146"/>
      <c r="AA106" s="146"/>
      <c r="AB106" s="146"/>
      <c r="AC106" s="146"/>
      <c r="AD106" s="146"/>
      <c r="AE106" s="146"/>
      <c r="AF106" s="202"/>
      <c r="AG106" s="203">
        <v>2.0846</v>
      </c>
      <c r="AH106" s="203">
        <v>14.3004</v>
      </c>
      <c r="AI106" s="203">
        <v>0.28549999999999998</v>
      </c>
      <c r="AJ106" s="203">
        <v>13.4171</v>
      </c>
      <c r="AK106" s="203">
        <v>0.61299999999999999</v>
      </c>
      <c r="AL106" s="203">
        <v>3.0291000000000001</v>
      </c>
      <c r="AM106" s="203">
        <v>51.267099999999999</v>
      </c>
      <c r="AN106" s="203">
        <v>3.7073999999999998</v>
      </c>
      <c r="AO106" s="203">
        <v>10.348599999999999</v>
      </c>
      <c r="AP106" s="203">
        <v>0.32700000000000001</v>
      </c>
      <c r="AQ106" s="195">
        <v>0.19818181818181821</v>
      </c>
      <c r="AR106" s="203">
        <v>0.315</v>
      </c>
      <c r="AS106" s="203">
        <v>1.7500000000000002E-2</v>
      </c>
      <c r="AT106" s="195">
        <v>1.5217391304347828E-2</v>
      </c>
      <c r="AU106" s="203">
        <v>99.712299999999999</v>
      </c>
      <c r="AV106" s="195">
        <v>40.1646</v>
      </c>
      <c r="AW106" s="195">
        <v>43.738300000000002</v>
      </c>
      <c r="AX106" s="195">
        <v>16.648399999999999</v>
      </c>
      <c r="AY106" s="195">
        <v>2.93E-2</v>
      </c>
      <c r="AZ106" s="195">
        <v>1.29E-2</v>
      </c>
      <c r="BA106" s="195">
        <v>0.28270000000000001</v>
      </c>
      <c r="BB106" s="195">
        <v>0.23449999999999999</v>
      </c>
      <c r="BC106" s="195">
        <v>3.09E-2</v>
      </c>
      <c r="BD106" s="195">
        <v>0.25469999999999998</v>
      </c>
      <c r="BE106" s="195">
        <v>101.3963</v>
      </c>
      <c r="BF106" s="195">
        <v>0.82403769660824444</v>
      </c>
      <c r="BK106" s="196">
        <v>1386</v>
      </c>
      <c r="BL106" s="196">
        <v>87</v>
      </c>
      <c r="BM106" s="196">
        <v>26.9</v>
      </c>
      <c r="BN106" s="196">
        <v>2.5</v>
      </c>
      <c r="BO106" s="196">
        <v>335</v>
      </c>
      <c r="BP106" s="196">
        <v>37</v>
      </c>
      <c r="BQ106" s="196">
        <v>294</v>
      </c>
      <c r="BR106" s="196">
        <v>29</v>
      </c>
      <c r="BU106" s="196">
        <v>17.899999999999999</v>
      </c>
      <c r="BV106" s="196">
        <v>2.2999999999999998</v>
      </c>
      <c r="BW106" s="196">
        <v>9.6</v>
      </c>
      <c r="BX106" s="196">
        <v>1.4</v>
      </c>
      <c r="BY106" s="196">
        <v>385</v>
      </c>
      <c r="BZ106" s="196">
        <v>34</v>
      </c>
      <c r="CA106" s="196">
        <v>20</v>
      </c>
      <c r="CB106" s="196">
        <v>1.8</v>
      </c>
      <c r="CC106" s="196">
        <v>126</v>
      </c>
      <c r="CD106" s="196">
        <v>11</v>
      </c>
      <c r="CE106" s="196">
        <v>13.7</v>
      </c>
      <c r="CF106" s="196">
        <v>1.9</v>
      </c>
      <c r="CI106" s="196">
        <v>139</v>
      </c>
      <c r="CJ106" s="196">
        <v>16</v>
      </c>
      <c r="CK106" s="196">
        <v>14.6</v>
      </c>
      <c r="CL106" s="196">
        <v>1.4</v>
      </c>
      <c r="CM106" s="196">
        <v>37.5</v>
      </c>
      <c r="CN106" s="196">
        <v>2.8</v>
      </c>
      <c r="CO106" s="196">
        <v>4.32</v>
      </c>
      <c r="CP106" s="196">
        <v>0.72</v>
      </c>
      <c r="CQ106" s="196">
        <v>21.5</v>
      </c>
      <c r="CR106" s="196">
        <v>2.4</v>
      </c>
      <c r="CS106" s="196">
        <v>6.2</v>
      </c>
      <c r="CT106" s="196">
        <v>1.8</v>
      </c>
      <c r="CU106" s="196">
        <v>2.0299999999999998</v>
      </c>
      <c r="CV106" s="196">
        <v>0.53</v>
      </c>
      <c r="CW106" s="196">
        <v>7.5</v>
      </c>
      <c r="CX106" s="196">
        <v>1.4</v>
      </c>
      <c r="CY106" s="196">
        <v>0.99</v>
      </c>
      <c r="CZ106" s="196">
        <v>0.22</v>
      </c>
      <c r="DA106" s="196">
        <v>4.7</v>
      </c>
      <c r="DB106" s="196">
        <v>1.1000000000000001</v>
      </c>
      <c r="DC106" s="196">
        <v>0.82</v>
      </c>
      <c r="DD106" s="196">
        <v>0.16</v>
      </c>
      <c r="DE106" s="196">
        <v>1.75</v>
      </c>
      <c r="DF106" s="196">
        <v>0.66</v>
      </c>
      <c r="DG106" s="196">
        <v>0.27</v>
      </c>
      <c r="DH106" s="196">
        <v>0.13</v>
      </c>
      <c r="DI106" s="196">
        <v>1.86</v>
      </c>
      <c r="DJ106" s="196">
        <v>0.61</v>
      </c>
      <c r="DK106" s="196">
        <v>0.15</v>
      </c>
      <c r="DL106" s="196">
        <v>0.12</v>
      </c>
      <c r="DM106" s="196">
        <v>4.4000000000000004</v>
      </c>
      <c r="DN106" s="196">
        <v>1.7</v>
      </c>
      <c r="DO106" s="196">
        <v>1.1599999999999999</v>
      </c>
      <c r="DP106" s="196">
        <v>0.39</v>
      </c>
      <c r="DQ106" s="196">
        <v>1.06</v>
      </c>
      <c r="DR106" s="196">
        <v>0.41</v>
      </c>
      <c r="DS106" s="196">
        <v>1.05</v>
      </c>
      <c r="DT106" s="196">
        <v>0.14000000000000001</v>
      </c>
      <c r="DU106" s="196">
        <v>0.33</v>
      </c>
      <c r="DV106" s="196">
        <v>0.16</v>
      </c>
      <c r="DW106" s="196">
        <v>33</v>
      </c>
      <c r="DX106" s="197">
        <v>-13.96</v>
      </c>
      <c r="DY106" s="164">
        <v>49.707999999999998</v>
      </c>
      <c r="DZ106" s="164">
        <v>2.6509999999999998</v>
      </c>
      <c r="EA106" s="164">
        <v>12.515000000000001</v>
      </c>
      <c r="EB106" s="164">
        <v>1.7310000000000001</v>
      </c>
      <c r="EC106" s="164">
        <v>9.8420000000000005</v>
      </c>
      <c r="ED106" s="164">
        <v>0.34200000000000003</v>
      </c>
      <c r="EE106" s="164">
        <v>8.3279999999999994</v>
      </c>
      <c r="EF106" s="164">
        <v>11.834</v>
      </c>
      <c r="EG106" s="164">
        <v>1.8240000000000001</v>
      </c>
      <c r="EH106" s="164">
        <v>0.53600000000000003</v>
      </c>
      <c r="EI106" s="164">
        <v>0.25</v>
      </c>
      <c r="EJ106" s="164">
        <v>0</v>
      </c>
      <c r="EK106" s="164">
        <v>11.4</v>
      </c>
      <c r="EL106" s="164">
        <v>11.33</v>
      </c>
      <c r="EM106">
        <f t="shared" si="2"/>
        <v>1576.5733774544999</v>
      </c>
      <c r="EN106">
        <f t="shared" si="3"/>
        <v>1383.444522160846</v>
      </c>
    </row>
    <row r="107" spans="1:144" x14ac:dyDescent="0.35">
      <c r="A107" s="192" t="s">
        <v>1010</v>
      </c>
      <c r="B107" s="192">
        <v>25</v>
      </c>
      <c r="C107" s="192">
        <v>916</v>
      </c>
      <c r="D107" t="s">
        <v>1020</v>
      </c>
      <c r="F107" s="193">
        <v>6.6970999999999998</v>
      </c>
      <c r="G107" s="194">
        <v>190</v>
      </c>
      <c r="H107" s="194">
        <v>14</v>
      </c>
      <c r="I107" s="194"/>
      <c r="J107" s="194"/>
      <c r="K107" s="146">
        <v>0.56000000000000005</v>
      </c>
      <c r="L107" s="146">
        <v>0.33</v>
      </c>
      <c r="M107" s="146"/>
      <c r="N107" s="146"/>
      <c r="O107" s="146"/>
      <c r="P107" s="146"/>
      <c r="Q107" s="146">
        <v>1.93</v>
      </c>
      <c r="R107" s="146">
        <v>0.6</v>
      </c>
      <c r="S107" s="146"/>
      <c r="T107" s="146"/>
      <c r="U107" s="146">
        <v>0.17</v>
      </c>
      <c r="V107" s="146">
        <v>0.14000000000000001</v>
      </c>
      <c r="W107" s="146"/>
      <c r="X107" s="146"/>
      <c r="Y107" s="146"/>
      <c r="Z107" s="146"/>
      <c r="AA107" s="146"/>
      <c r="AB107" s="146"/>
      <c r="AC107" s="146"/>
      <c r="AD107" s="146"/>
      <c r="AE107" s="146"/>
      <c r="AG107" s="195">
        <v>2.0453000000000001</v>
      </c>
      <c r="AH107" s="195">
        <v>13.823700000000001</v>
      </c>
      <c r="AI107" s="195">
        <v>0.27879999999999999</v>
      </c>
      <c r="AJ107" s="195">
        <v>11.9825</v>
      </c>
      <c r="AK107" s="195">
        <v>0.51400000000000001</v>
      </c>
      <c r="AL107" s="195">
        <v>2.7968000000000002</v>
      </c>
      <c r="AM107" s="195">
        <v>51.037999999999997</v>
      </c>
      <c r="AN107" s="195">
        <v>5.7816000000000001</v>
      </c>
      <c r="AO107" s="195">
        <v>11.065</v>
      </c>
      <c r="AP107" s="195">
        <v>0.31909999999999999</v>
      </c>
      <c r="AQ107" s="195">
        <v>0.1933939393939394</v>
      </c>
      <c r="AR107" s="195">
        <v>0.1951</v>
      </c>
      <c r="AS107" s="195">
        <v>2.0400000000000001E-2</v>
      </c>
      <c r="AT107" s="195">
        <v>1.7739130434782611E-2</v>
      </c>
      <c r="AU107" s="195">
        <v>99.860200000000006</v>
      </c>
      <c r="AV107" s="195">
        <v>40.089100000000002</v>
      </c>
      <c r="AW107" s="195">
        <v>43.325099999999999</v>
      </c>
      <c r="AX107" s="195">
        <v>17.319299999999998</v>
      </c>
      <c r="AY107" s="195">
        <v>2.5100000000000001E-2</v>
      </c>
      <c r="AZ107" s="195">
        <v>1.26E-2</v>
      </c>
      <c r="BA107" s="195">
        <v>0.28420000000000001</v>
      </c>
      <c r="BB107" s="195">
        <v>0.21429999999999999</v>
      </c>
      <c r="BC107" s="195">
        <v>4.2999999999999997E-2</v>
      </c>
      <c r="BD107" s="195">
        <v>0.23380000000000001</v>
      </c>
      <c r="BE107" s="195">
        <v>101.54640000000001</v>
      </c>
      <c r="BF107" s="195">
        <v>0.81681964663688555</v>
      </c>
      <c r="BK107" s="196">
        <v>1280</v>
      </c>
      <c r="BL107" s="196">
        <v>150</v>
      </c>
      <c r="BM107" s="196">
        <v>28.2</v>
      </c>
      <c r="BN107" s="196">
        <v>2.2999999999999998</v>
      </c>
      <c r="BO107" s="196">
        <v>326</v>
      </c>
      <c r="BP107" s="196">
        <v>29</v>
      </c>
      <c r="BQ107" s="196">
        <v>255</v>
      </c>
      <c r="BR107" s="196">
        <v>26</v>
      </c>
      <c r="BU107" s="196">
        <v>49</v>
      </c>
      <c r="BV107" s="196">
        <v>6.8</v>
      </c>
      <c r="BW107" s="196">
        <v>9.6999999999999993</v>
      </c>
      <c r="BX107" s="196">
        <v>2.2000000000000002</v>
      </c>
      <c r="BY107" s="196">
        <v>402</v>
      </c>
      <c r="BZ107" s="196">
        <v>37</v>
      </c>
      <c r="CA107" s="196">
        <v>24.1</v>
      </c>
      <c r="CB107" s="196">
        <v>2.8</v>
      </c>
      <c r="CC107" s="196">
        <v>146</v>
      </c>
      <c r="CD107" s="196">
        <v>13</v>
      </c>
      <c r="CE107" s="196">
        <v>15</v>
      </c>
      <c r="CF107" s="196">
        <v>1.8</v>
      </c>
      <c r="CI107" s="196">
        <v>152</v>
      </c>
      <c r="CJ107" s="196">
        <v>17</v>
      </c>
      <c r="CK107" s="196">
        <v>15.3</v>
      </c>
      <c r="CL107" s="196">
        <v>2.4</v>
      </c>
      <c r="CM107" s="196">
        <v>36.799999999999997</v>
      </c>
      <c r="CN107" s="196">
        <v>3.6</v>
      </c>
      <c r="CO107" s="196">
        <v>5.53</v>
      </c>
      <c r="CP107" s="196">
        <v>0.83</v>
      </c>
      <c r="CQ107" s="196">
        <v>22.6</v>
      </c>
      <c r="CR107" s="196">
        <v>3.1</v>
      </c>
      <c r="CS107" s="196">
        <v>8.1</v>
      </c>
      <c r="CT107" s="196">
        <v>2.1</v>
      </c>
      <c r="CU107" s="196">
        <v>1.94</v>
      </c>
      <c r="CV107" s="196">
        <v>0.41</v>
      </c>
      <c r="CW107" s="196">
        <v>5.3</v>
      </c>
      <c r="CX107" s="196">
        <v>1.7</v>
      </c>
      <c r="CY107" s="196">
        <v>0.7</v>
      </c>
      <c r="CZ107" s="196">
        <v>0.23</v>
      </c>
      <c r="DA107" s="196">
        <v>5.64</v>
      </c>
      <c r="DB107" s="196">
        <v>0.73</v>
      </c>
      <c r="DC107" s="196">
        <v>1.06</v>
      </c>
      <c r="DD107" s="196">
        <v>0.38</v>
      </c>
      <c r="DE107" s="196">
        <v>3</v>
      </c>
      <c r="DF107" s="196">
        <v>0.82</v>
      </c>
      <c r="DG107" s="196">
        <v>0.20899999999999999</v>
      </c>
      <c r="DH107" s="196">
        <v>6.3E-2</v>
      </c>
      <c r="DI107" s="196">
        <v>1.89</v>
      </c>
      <c r="DJ107" s="196">
        <v>0.95</v>
      </c>
      <c r="DK107" s="196">
        <v>0.14599999999999999</v>
      </c>
      <c r="DL107" s="196">
        <v>9.2999999999999999E-2</v>
      </c>
      <c r="DM107" s="196">
        <v>3.8</v>
      </c>
      <c r="DN107" s="196">
        <v>1.7</v>
      </c>
      <c r="DO107" s="196">
        <v>0.93</v>
      </c>
      <c r="DP107" s="196">
        <v>0.24</v>
      </c>
      <c r="DQ107" s="196">
        <v>1.44</v>
      </c>
      <c r="DR107" s="196">
        <v>0.56999999999999995</v>
      </c>
      <c r="DS107" s="196">
        <v>0.88</v>
      </c>
      <c r="DT107" s="196">
        <v>0.41</v>
      </c>
      <c r="DU107" s="196">
        <v>0.41</v>
      </c>
      <c r="DV107" s="196">
        <v>0.21</v>
      </c>
      <c r="DW107" s="196">
        <v>36</v>
      </c>
      <c r="DX107" s="197">
        <v>-6.41</v>
      </c>
      <c r="DY107" s="164">
        <v>50.192</v>
      </c>
      <c r="DZ107" s="164">
        <v>2.621</v>
      </c>
      <c r="EA107" s="164">
        <v>12.952999999999999</v>
      </c>
      <c r="EB107" s="164">
        <v>1.671</v>
      </c>
      <c r="EC107" s="164">
        <v>9.827</v>
      </c>
      <c r="ED107" s="164">
        <v>0.33100000000000002</v>
      </c>
      <c r="EE107" s="164">
        <v>8.0090000000000003</v>
      </c>
      <c r="EF107" s="164">
        <v>11.27</v>
      </c>
      <c r="EG107" s="164">
        <v>1.9159999999999999</v>
      </c>
      <c r="EH107" s="164">
        <v>0.48199999999999998</v>
      </c>
      <c r="EI107" s="164">
        <v>0.26100000000000001</v>
      </c>
      <c r="EJ107" s="164">
        <v>0</v>
      </c>
      <c r="EK107" s="164">
        <v>11.33</v>
      </c>
      <c r="EL107" s="164">
        <v>11.33</v>
      </c>
      <c r="EM107">
        <f t="shared" si="2"/>
        <v>976.47449505197756</v>
      </c>
      <c r="EN107">
        <f t="shared" si="3"/>
        <v>917.65294150171746</v>
      </c>
    </row>
    <row r="108" spans="1:144" x14ac:dyDescent="0.35">
      <c r="A108" s="192" t="s">
        <v>1010</v>
      </c>
      <c r="B108" s="192">
        <v>25</v>
      </c>
      <c r="C108" s="192">
        <v>916</v>
      </c>
      <c r="D108" t="s">
        <v>1021</v>
      </c>
      <c r="F108" s="193">
        <v>3.5333999999999999</v>
      </c>
      <c r="G108" s="194">
        <v>17</v>
      </c>
      <c r="H108" s="194">
        <v>8.4</v>
      </c>
      <c r="I108" s="194"/>
      <c r="J108" s="194"/>
      <c r="K108" s="146">
        <v>0.72</v>
      </c>
      <c r="L108" s="146">
        <v>0.56999999999999995</v>
      </c>
      <c r="M108" s="146"/>
      <c r="N108" s="146"/>
      <c r="O108" s="146"/>
      <c r="P108" s="146"/>
      <c r="Q108" s="146">
        <v>1.27</v>
      </c>
      <c r="R108" s="146">
        <v>0.9</v>
      </c>
      <c r="S108" s="146"/>
      <c r="T108" s="146"/>
      <c r="U108" s="146">
        <v>0.189</v>
      </c>
      <c r="V108" s="146">
        <v>6.6000000000000003E-2</v>
      </c>
      <c r="W108" s="146"/>
      <c r="X108" s="146"/>
      <c r="Y108" s="146"/>
      <c r="Z108" s="146"/>
      <c r="AA108" s="146"/>
      <c r="AB108" s="146"/>
      <c r="AC108" s="146"/>
      <c r="AD108" s="146"/>
      <c r="AE108" s="146"/>
      <c r="AG108" s="195">
        <v>2.1815000000000002</v>
      </c>
      <c r="AH108" s="195">
        <v>14.865600000000001</v>
      </c>
      <c r="AI108" s="195">
        <v>0.26929999999999998</v>
      </c>
      <c r="AJ108" s="195">
        <v>13.1381</v>
      </c>
      <c r="AK108" s="195">
        <v>0.4652</v>
      </c>
      <c r="AL108" s="195">
        <v>2.8300999999999998</v>
      </c>
      <c r="AM108" s="195">
        <v>50.225999999999999</v>
      </c>
      <c r="AN108" s="195">
        <v>5.4828000000000001</v>
      </c>
      <c r="AO108" s="195">
        <v>7.5454999999999997</v>
      </c>
      <c r="AP108" s="195">
        <v>0.2586</v>
      </c>
      <c r="AQ108" s="195">
        <v>0.15672727272727274</v>
      </c>
      <c r="AR108" s="195">
        <v>0.2767</v>
      </c>
      <c r="AS108" s="195">
        <v>2.0199999999999999E-2</v>
      </c>
      <c r="AT108" s="195">
        <v>1.7565217391304348E-2</v>
      </c>
      <c r="AU108" s="195">
        <v>97.559600000000003</v>
      </c>
      <c r="AV108" s="195">
        <v>40.910899999999998</v>
      </c>
      <c r="AW108" s="195">
        <v>48.306600000000003</v>
      </c>
      <c r="AX108" s="195">
        <v>11.216699999999999</v>
      </c>
      <c r="AY108" s="195">
        <v>5.2200000000000003E-2</v>
      </c>
      <c r="AZ108" s="195">
        <v>5.1999999999999998E-3</v>
      </c>
      <c r="BA108" s="195">
        <v>0.24479999999999999</v>
      </c>
      <c r="BB108" s="195">
        <v>0.43030000000000002</v>
      </c>
      <c r="BC108" s="195">
        <v>9.8199999999999996E-2</v>
      </c>
      <c r="BD108" s="195">
        <v>0.13539999999999999</v>
      </c>
      <c r="BE108" s="195">
        <v>101.4003</v>
      </c>
      <c r="BF108" s="195">
        <v>0.88474994680844998</v>
      </c>
      <c r="BK108" s="196">
        <v>1610</v>
      </c>
      <c r="BL108" s="196">
        <v>210</v>
      </c>
      <c r="BM108" s="196">
        <v>24.4</v>
      </c>
      <c r="BN108" s="196">
        <v>5.3</v>
      </c>
      <c r="BO108" s="196">
        <v>358</v>
      </c>
      <c r="BP108" s="196">
        <v>44</v>
      </c>
      <c r="BQ108" s="196">
        <v>367</v>
      </c>
      <c r="BR108" s="196">
        <v>42</v>
      </c>
      <c r="BU108" s="196">
        <v>28.2</v>
      </c>
      <c r="BV108" s="196">
        <v>9.3000000000000007</v>
      </c>
      <c r="BW108" s="196">
        <v>10.1</v>
      </c>
      <c r="BX108" s="196">
        <v>2.4</v>
      </c>
      <c r="BY108" s="196">
        <v>428</v>
      </c>
      <c r="BZ108" s="196">
        <v>92</v>
      </c>
      <c r="CA108" s="196">
        <v>25.6</v>
      </c>
      <c r="CB108" s="196">
        <v>4.4000000000000004</v>
      </c>
      <c r="CC108" s="196">
        <v>144</v>
      </c>
      <c r="CD108" s="196">
        <v>27</v>
      </c>
      <c r="CE108" s="196">
        <v>18.2</v>
      </c>
      <c r="CF108" s="196">
        <v>2.6</v>
      </c>
      <c r="CI108" s="196">
        <v>159</v>
      </c>
      <c r="CJ108" s="196">
        <v>45</v>
      </c>
      <c r="CK108" s="196">
        <v>14.5</v>
      </c>
      <c r="CL108" s="196">
        <v>2.6</v>
      </c>
      <c r="CM108" s="196">
        <v>40.200000000000003</v>
      </c>
      <c r="CN108" s="196">
        <v>2.1</v>
      </c>
      <c r="CO108" s="196">
        <v>6.6</v>
      </c>
      <c r="CP108" s="196">
        <v>2.7</v>
      </c>
      <c r="CQ108" s="196">
        <v>24.2</v>
      </c>
      <c r="CR108" s="196">
        <v>3.4</v>
      </c>
      <c r="CS108" s="196">
        <v>3.7</v>
      </c>
      <c r="CT108" s="196">
        <v>2.6</v>
      </c>
      <c r="CU108" s="196">
        <v>2.2000000000000002</v>
      </c>
      <c r="CV108" s="196">
        <v>1.1000000000000001</v>
      </c>
      <c r="CW108" s="196">
        <v>6.1</v>
      </c>
      <c r="CX108" s="196">
        <v>1.8</v>
      </c>
      <c r="CY108" s="196">
        <v>1.01</v>
      </c>
      <c r="CZ108" s="196">
        <v>0.27</v>
      </c>
      <c r="DA108" s="196">
        <v>5.2</v>
      </c>
      <c r="DB108" s="196">
        <v>1.8</v>
      </c>
      <c r="DC108" s="196">
        <v>0.77</v>
      </c>
      <c r="DD108" s="196">
        <v>0.15</v>
      </c>
      <c r="DE108" s="196">
        <v>2.16</v>
      </c>
      <c r="DF108" s="196">
        <v>0.98</v>
      </c>
      <c r="DG108" s="196">
        <v>0.20200000000000001</v>
      </c>
      <c r="DH108" s="196">
        <v>5.7000000000000002E-2</v>
      </c>
      <c r="DI108" s="196">
        <v>2.2999999999999998</v>
      </c>
      <c r="DJ108" s="196">
        <v>1</v>
      </c>
      <c r="DK108" s="196">
        <v>0.17</v>
      </c>
      <c r="DL108" s="196">
        <v>0.19</v>
      </c>
      <c r="DM108" s="196">
        <v>3.7</v>
      </c>
      <c r="DN108" s="196">
        <v>2.9</v>
      </c>
      <c r="DO108" s="196">
        <v>0.56999999999999995</v>
      </c>
      <c r="DP108" s="196">
        <v>0.38</v>
      </c>
      <c r="DQ108" s="196">
        <v>1.27</v>
      </c>
      <c r="DR108" s="196">
        <v>0.87</v>
      </c>
      <c r="DS108" s="196">
        <v>0.74</v>
      </c>
      <c r="DT108" s="196">
        <v>0.49</v>
      </c>
      <c r="DU108" s="196">
        <v>0.81</v>
      </c>
      <c r="DV108" s="196">
        <v>0.34</v>
      </c>
      <c r="DW108" s="196">
        <v>39</v>
      </c>
      <c r="DX108" s="197">
        <v>-28.63</v>
      </c>
      <c r="DY108" s="164">
        <v>48.213999999999999</v>
      </c>
      <c r="DZ108" s="164">
        <v>2.214</v>
      </c>
      <c r="EA108" s="164">
        <v>11.63</v>
      </c>
      <c r="EB108" s="164">
        <v>1.694</v>
      </c>
      <c r="EC108" s="164">
        <v>9.8130000000000006</v>
      </c>
      <c r="ED108" s="164">
        <v>0.27300000000000002</v>
      </c>
      <c r="EE108" s="164">
        <v>13.061999999999999</v>
      </c>
      <c r="EF108" s="164">
        <v>10.427</v>
      </c>
      <c r="EG108" s="164">
        <v>1.7070000000000001</v>
      </c>
      <c r="EH108" s="164">
        <v>0.36399999999999999</v>
      </c>
      <c r="EI108" s="164">
        <v>0.21099999999999999</v>
      </c>
      <c r="EJ108" s="164">
        <v>0</v>
      </c>
      <c r="EK108" s="164">
        <v>11.337999999999999</v>
      </c>
      <c r="EL108" s="164">
        <v>11.33</v>
      </c>
      <c r="EM108">
        <f t="shared" si="2"/>
        <v>1384.8820747354289</v>
      </c>
      <c r="EN108">
        <f t="shared" si="3"/>
        <v>1076.6400332235316</v>
      </c>
    </row>
    <row r="109" spans="1:144" x14ac:dyDescent="0.35">
      <c r="A109" s="192" t="s">
        <v>1022</v>
      </c>
      <c r="B109" s="192">
        <v>30</v>
      </c>
      <c r="C109" s="192">
        <v>910</v>
      </c>
      <c r="D109" t="s">
        <v>1023</v>
      </c>
      <c r="F109" s="193">
        <v>4.4317000000000002</v>
      </c>
      <c r="G109" s="194">
        <v>95</v>
      </c>
      <c r="H109" s="194">
        <v>23</v>
      </c>
      <c r="I109" s="194">
        <v>119</v>
      </c>
      <c r="J109" s="194">
        <v>10</v>
      </c>
      <c r="K109" s="146">
        <v>0.65</v>
      </c>
      <c r="L109" s="146">
        <v>0.52</v>
      </c>
      <c r="M109" s="146"/>
      <c r="N109" s="146"/>
      <c r="O109" s="146">
        <v>0.17</v>
      </c>
      <c r="P109" s="146">
        <v>0.15</v>
      </c>
      <c r="Q109" s="146">
        <v>1.27</v>
      </c>
      <c r="R109" s="146">
        <v>0.72</v>
      </c>
      <c r="S109" s="146"/>
      <c r="T109" s="146"/>
      <c r="U109" s="146">
        <v>0.19</v>
      </c>
      <c r="V109" s="146">
        <v>0.14000000000000001</v>
      </c>
      <c r="W109" s="146"/>
      <c r="X109" s="146"/>
      <c r="Y109" s="146">
        <v>3.5999999999999997E-2</v>
      </c>
      <c r="Z109" s="146">
        <v>0.02</v>
      </c>
      <c r="AA109" s="146"/>
      <c r="AB109" s="146"/>
      <c r="AC109" s="146"/>
      <c r="AD109" s="146"/>
      <c r="AE109" s="146"/>
      <c r="AG109" s="195">
        <v>2.1555</v>
      </c>
      <c r="AH109" s="195">
        <v>13.441599999999999</v>
      </c>
      <c r="AI109" s="195">
        <v>0.25119999999999998</v>
      </c>
      <c r="AJ109" s="195">
        <v>12.1859</v>
      </c>
      <c r="AK109" s="195">
        <v>0.44059999999999999</v>
      </c>
      <c r="AL109" s="195">
        <v>2.4308999999999998</v>
      </c>
      <c r="AM109" s="195">
        <v>49.429099999999998</v>
      </c>
      <c r="AN109" s="195">
        <v>6.3564999999999996</v>
      </c>
      <c r="AO109" s="195">
        <v>10.632899999999999</v>
      </c>
      <c r="AP109" s="195">
        <v>0.3644</v>
      </c>
      <c r="AQ109" s="195">
        <v>0.22084848484848485</v>
      </c>
      <c r="AR109" s="195">
        <v>0.26879999999999998</v>
      </c>
      <c r="AS109" s="195">
        <v>1.34E-2</v>
      </c>
      <c r="AT109" s="195">
        <v>1.1652173913043479E-2</v>
      </c>
      <c r="AU109" s="195">
        <v>97.9709</v>
      </c>
      <c r="AV109" s="195">
        <v>40.253300000000003</v>
      </c>
      <c r="AW109" s="195">
        <v>45.991199999999999</v>
      </c>
      <c r="AX109" s="195">
        <v>13.860200000000001</v>
      </c>
      <c r="AY109" s="195">
        <v>4.3799999999999999E-2</v>
      </c>
      <c r="AZ109" s="195">
        <v>1.52E-2</v>
      </c>
      <c r="BA109" s="195">
        <v>0.25519999999999998</v>
      </c>
      <c r="BB109" s="195">
        <v>0.32869999999999999</v>
      </c>
      <c r="BC109" s="195">
        <v>7.0099999999999996E-2</v>
      </c>
      <c r="BD109" s="195">
        <v>0.2</v>
      </c>
      <c r="BE109" s="195">
        <v>101.01779999999999</v>
      </c>
      <c r="BF109" s="195">
        <v>0.8553835757651429</v>
      </c>
      <c r="BG109" s="196">
        <v>4.4000000000000004</v>
      </c>
      <c r="BH109" s="196">
        <v>1.4</v>
      </c>
      <c r="BK109" s="196">
        <v>1120</v>
      </c>
      <c r="BL109" s="196">
        <v>120</v>
      </c>
      <c r="BM109" s="196">
        <v>30.8</v>
      </c>
      <c r="BN109" s="196">
        <v>6.5</v>
      </c>
      <c r="BO109" s="196">
        <v>342</v>
      </c>
      <c r="BP109" s="196">
        <v>75</v>
      </c>
      <c r="BQ109" s="196">
        <v>590</v>
      </c>
      <c r="BR109" s="196">
        <v>130</v>
      </c>
      <c r="BS109" s="196">
        <v>35</v>
      </c>
      <c r="BT109" s="196">
        <v>10</v>
      </c>
      <c r="BU109" s="196">
        <v>45</v>
      </c>
      <c r="BV109" s="196">
        <v>10</v>
      </c>
      <c r="BW109" s="196">
        <v>6.1</v>
      </c>
      <c r="BX109" s="196">
        <v>0.82</v>
      </c>
      <c r="BY109" s="196">
        <v>356</v>
      </c>
      <c r="BZ109" s="196">
        <v>56</v>
      </c>
      <c r="CA109" s="196">
        <v>23.4</v>
      </c>
      <c r="CB109" s="196">
        <v>7.6</v>
      </c>
      <c r="CC109" s="196">
        <v>132</v>
      </c>
      <c r="CD109" s="196">
        <v>34</v>
      </c>
      <c r="CE109" s="196">
        <v>13.2</v>
      </c>
      <c r="CF109" s="196">
        <v>3.5</v>
      </c>
      <c r="CI109" s="196">
        <v>106</v>
      </c>
      <c r="CJ109" s="196">
        <v>24</v>
      </c>
      <c r="CK109" s="196">
        <v>10.7</v>
      </c>
      <c r="CL109" s="196">
        <v>3.4</v>
      </c>
      <c r="CM109" s="196">
        <v>30.2</v>
      </c>
      <c r="CN109" s="196">
        <v>5.4</v>
      </c>
      <c r="CO109" s="196">
        <v>5.15</v>
      </c>
      <c r="CP109" s="196">
        <v>0.96</v>
      </c>
      <c r="CQ109" s="196">
        <v>20.7</v>
      </c>
      <c r="CR109" s="196">
        <v>7</v>
      </c>
      <c r="CS109" s="196">
        <v>3.4</v>
      </c>
      <c r="CT109" s="196">
        <v>1.1000000000000001</v>
      </c>
      <c r="CU109" s="196">
        <v>2.11</v>
      </c>
      <c r="CV109" s="196">
        <v>0.32</v>
      </c>
      <c r="CW109" s="196">
        <v>5.2</v>
      </c>
      <c r="CX109" s="196">
        <v>1.5</v>
      </c>
      <c r="CY109" s="196">
        <v>0.65</v>
      </c>
      <c r="CZ109" s="196">
        <v>0.15</v>
      </c>
      <c r="DA109" s="196">
        <v>6.3</v>
      </c>
      <c r="DB109" s="196">
        <v>2.4</v>
      </c>
      <c r="DC109" s="196">
        <v>0.85</v>
      </c>
      <c r="DD109" s="196">
        <v>0.28999999999999998</v>
      </c>
      <c r="DE109" s="196">
        <v>2.2000000000000002</v>
      </c>
      <c r="DF109" s="196">
        <v>1.1000000000000001</v>
      </c>
      <c r="DG109" s="196">
        <v>0.34</v>
      </c>
      <c r="DH109" s="196">
        <v>0.19</v>
      </c>
      <c r="DI109" s="196">
        <v>2.2000000000000002</v>
      </c>
      <c r="DJ109" s="196">
        <v>1.2</v>
      </c>
      <c r="DK109" s="196">
        <v>0.21</v>
      </c>
      <c r="DL109" s="196">
        <v>0.1</v>
      </c>
      <c r="DM109" s="196">
        <v>3.3</v>
      </c>
      <c r="DN109" s="196">
        <v>1.2</v>
      </c>
      <c r="DO109" s="196">
        <v>0.59</v>
      </c>
      <c r="DP109" s="196">
        <v>0.26</v>
      </c>
      <c r="DQ109" s="196">
        <v>0.87</v>
      </c>
      <c r="DR109" s="196">
        <v>0.67</v>
      </c>
      <c r="DS109" s="196">
        <v>1.2</v>
      </c>
      <c r="DT109" s="196">
        <v>0.62</v>
      </c>
      <c r="DU109" s="196">
        <v>0.28999999999999998</v>
      </c>
      <c r="DV109" s="196">
        <v>0.22</v>
      </c>
      <c r="DW109" s="196">
        <v>42</v>
      </c>
      <c r="DX109" s="197">
        <v>-11.32</v>
      </c>
      <c r="DY109" s="164">
        <v>49.148000000000003</v>
      </c>
      <c r="DZ109" s="164">
        <v>2.218</v>
      </c>
      <c r="EA109" s="164">
        <v>12.262</v>
      </c>
      <c r="EB109" s="164">
        <v>1.722</v>
      </c>
      <c r="EC109" s="164">
        <v>9.7870000000000008</v>
      </c>
      <c r="ED109" s="164">
        <v>0.372</v>
      </c>
      <c r="EE109" s="164">
        <v>10.247</v>
      </c>
      <c r="EF109" s="164">
        <v>11.192</v>
      </c>
      <c r="EG109" s="164">
        <v>1.966</v>
      </c>
      <c r="EH109" s="164">
        <v>0.40200000000000002</v>
      </c>
      <c r="EI109" s="164">
        <v>0.22900000000000001</v>
      </c>
      <c r="EJ109" s="164">
        <v>0</v>
      </c>
      <c r="EK109" s="164">
        <v>11.336</v>
      </c>
      <c r="EL109" s="164">
        <v>11.33</v>
      </c>
      <c r="EM109">
        <f t="shared" si="2"/>
        <v>1345.34261542784</v>
      </c>
      <c r="EN109">
        <f t="shared" si="3"/>
        <v>1208.5363056304707</v>
      </c>
    </row>
    <row r="110" spans="1:144" x14ac:dyDescent="0.35">
      <c r="A110" s="192" t="s">
        <v>1022</v>
      </c>
      <c r="B110" s="192">
        <v>30</v>
      </c>
      <c r="C110" s="192">
        <v>910</v>
      </c>
      <c r="D110" t="s">
        <v>1024</v>
      </c>
      <c r="F110" s="193">
        <v>21.56</v>
      </c>
      <c r="G110" s="194">
        <v>69.5</v>
      </c>
      <c r="H110" s="194">
        <v>6.1</v>
      </c>
      <c r="I110" s="194">
        <v>182</v>
      </c>
      <c r="J110" s="194">
        <v>14</v>
      </c>
      <c r="K110" s="146">
        <v>1.18</v>
      </c>
      <c r="L110" s="146">
        <v>0.45</v>
      </c>
      <c r="M110" s="146"/>
      <c r="N110" s="146"/>
      <c r="O110" s="146">
        <v>0.20699999999999999</v>
      </c>
      <c r="P110" s="146">
        <v>0.09</v>
      </c>
      <c r="Q110" s="146">
        <v>1.25</v>
      </c>
      <c r="R110" s="146">
        <v>0.21</v>
      </c>
      <c r="S110" s="146"/>
      <c r="T110" s="146"/>
      <c r="U110" s="146">
        <v>0.34</v>
      </c>
      <c r="V110" s="146">
        <v>0.11</v>
      </c>
      <c r="W110" s="146"/>
      <c r="X110" s="146"/>
      <c r="Y110" s="146">
        <v>1.7000000000000001E-2</v>
      </c>
      <c r="Z110" s="146">
        <v>1.0999999999999999E-2</v>
      </c>
      <c r="AA110" s="146">
        <v>8.2235999999999994</v>
      </c>
      <c r="AB110" s="146"/>
      <c r="AC110" s="146"/>
      <c r="AD110" s="146"/>
      <c r="AE110" s="146"/>
      <c r="AG110" s="195">
        <v>1.9225000000000001</v>
      </c>
      <c r="AH110" s="195">
        <v>12.6813</v>
      </c>
      <c r="AI110" s="195">
        <v>0.2833</v>
      </c>
      <c r="AJ110" s="195">
        <v>10.511100000000001</v>
      </c>
      <c r="AK110" s="195">
        <v>0.41210000000000002</v>
      </c>
      <c r="AL110" s="195">
        <v>2.2778</v>
      </c>
      <c r="AM110" s="195">
        <v>50.174700000000001</v>
      </c>
      <c r="AN110" s="195">
        <v>7.5140000000000002</v>
      </c>
      <c r="AO110" s="195">
        <v>12.9374</v>
      </c>
      <c r="AP110" s="195">
        <v>0.37919999999999998</v>
      </c>
      <c r="AQ110" s="195">
        <v>0.22981818181818181</v>
      </c>
      <c r="AR110" s="195">
        <v>0.3196</v>
      </c>
      <c r="AS110" s="195">
        <v>1.34E-2</v>
      </c>
      <c r="AT110" s="195">
        <v>1.1652173913043479E-2</v>
      </c>
      <c r="AU110" s="195">
        <v>99.426299999999998</v>
      </c>
      <c r="AV110" s="195">
        <v>40.611800000000002</v>
      </c>
      <c r="AW110" s="195">
        <v>43.9833</v>
      </c>
      <c r="AX110" s="195">
        <v>16.686399999999999</v>
      </c>
      <c r="AY110" s="195">
        <v>3.7199999999999997E-2</v>
      </c>
      <c r="AZ110" s="195">
        <v>2.2700000000000001E-2</v>
      </c>
      <c r="BA110" s="195">
        <v>0.22850000000000001</v>
      </c>
      <c r="BB110" s="195">
        <v>0.34100000000000003</v>
      </c>
      <c r="BC110" s="195">
        <v>4.3799999999999999E-2</v>
      </c>
      <c r="BD110" s="195">
        <v>0.25879999999999997</v>
      </c>
      <c r="BE110" s="195">
        <v>102.2136</v>
      </c>
      <c r="BF110" s="195">
        <v>0.82451654703757848</v>
      </c>
      <c r="BG110" s="196">
        <v>9.1999999999999993</v>
      </c>
      <c r="BH110" s="196">
        <v>1.3</v>
      </c>
      <c r="BI110" s="196">
        <v>0.9</v>
      </c>
      <c r="BJ110" s="196">
        <v>1.1000000000000001</v>
      </c>
      <c r="BK110" s="196">
        <v>1393</v>
      </c>
      <c r="BL110" s="196">
        <v>81</v>
      </c>
      <c r="BM110" s="196">
        <v>33.299999999999997</v>
      </c>
      <c r="BN110" s="196">
        <v>1.7</v>
      </c>
      <c r="BO110" s="196">
        <v>445</v>
      </c>
      <c r="BP110" s="196">
        <v>38</v>
      </c>
      <c r="BQ110" s="196">
        <v>511</v>
      </c>
      <c r="BR110" s="196">
        <v>66</v>
      </c>
      <c r="BS110" s="196">
        <v>51.9</v>
      </c>
      <c r="BT110" s="196">
        <v>5.8</v>
      </c>
      <c r="BU110" s="196">
        <v>142</v>
      </c>
      <c r="BV110" s="196">
        <v>18</v>
      </c>
      <c r="BW110" s="196">
        <v>7.99</v>
      </c>
      <c r="BX110" s="196">
        <v>0.87</v>
      </c>
      <c r="BY110" s="196">
        <v>283</v>
      </c>
      <c r="BZ110" s="196">
        <v>24</v>
      </c>
      <c r="CA110" s="196">
        <v>27.9</v>
      </c>
      <c r="CB110" s="196">
        <v>2.8</v>
      </c>
      <c r="CC110" s="196">
        <v>132</v>
      </c>
      <c r="CD110" s="196">
        <v>15</v>
      </c>
      <c r="CE110" s="196">
        <v>11.6</v>
      </c>
      <c r="CF110" s="196">
        <v>1.4</v>
      </c>
      <c r="CI110" s="196">
        <v>80.7</v>
      </c>
      <c r="CJ110" s="196">
        <v>9.1</v>
      </c>
      <c r="CK110" s="196">
        <v>11.3</v>
      </c>
      <c r="CL110" s="196">
        <v>1.2</v>
      </c>
      <c r="CM110" s="196">
        <v>29.2</v>
      </c>
      <c r="CN110" s="196">
        <v>2.5</v>
      </c>
      <c r="CO110" s="196">
        <v>3.98</v>
      </c>
      <c r="CP110" s="196">
        <v>0.44</v>
      </c>
      <c r="CQ110" s="196">
        <v>19.100000000000001</v>
      </c>
      <c r="CR110" s="196">
        <v>2.1</v>
      </c>
      <c r="CS110" s="196">
        <v>5.3</v>
      </c>
      <c r="CT110" s="196">
        <v>0.98</v>
      </c>
      <c r="CU110" s="196">
        <v>1.83</v>
      </c>
      <c r="CV110" s="196">
        <v>0.38</v>
      </c>
      <c r="CW110" s="196">
        <v>6.1</v>
      </c>
      <c r="CX110" s="196">
        <v>1.4</v>
      </c>
      <c r="CY110" s="196">
        <v>1</v>
      </c>
      <c r="CZ110" s="196">
        <v>0.19</v>
      </c>
      <c r="DA110" s="196">
        <v>5.55</v>
      </c>
      <c r="DB110" s="196">
        <v>0.85</v>
      </c>
      <c r="DC110" s="196">
        <v>1.1000000000000001</v>
      </c>
      <c r="DD110" s="196">
        <v>0.21</v>
      </c>
      <c r="DE110" s="196">
        <v>3.3</v>
      </c>
      <c r="DF110" s="196">
        <v>0.74</v>
      </c>
      <c r="DG110" s="196">
        <v>0.47</v>
      </c>
      <c r="DH110" s="196">
        <v>0.12</v>
      </c>
      <c r="DI110" s="196">
        <v>2.5099999999999998</v>
      </c>
      <c r="DJ110" s="196">
        <v>0.54</v>
      </c>
      <c r="DK110" s="196">
        <v>0.37</v>
      </c>
      <c r="DL110" s="196">
        <v>0.11</v>
      </c>
      <c r="DM110" s="196">
        <v>3.24</v>
      </c>
      <c r="DN110" s="196">
        <v>0.81</v>
      </c>
      <c r="DO110" s="196">
        <v>0.6</v>
      </c>
      <c r="DP110" s="196">
        <v>0.14000000000000001</v>
      </c>
      <c r="DQ110" s="196">
        <v>1.03</v>
      </c>
      <c r="DR110" s="196">
        <v>0.33</v>
      </c>
      <c r="DS110" s="196">
        <v>0.82</v>
      </c>
      <c r="DT110" s="196">
        <v>0.18</v>
      </c>
      <c r="DU110" s="196">
        <v>0.39</v>
      </c>
      <c r="DV110" s="196">
        <v>0.11</v>
      </c>
      <c r="DW110" s="196">
        <v>45</v>
      </c>
      <c r="DX110" s="197">
        <v>0.02</v>
      </c>
      <c r="DY110" s="164">
        <v>50.677999999999997</v>
      </c>
      <c r="DZ110" s="164">
        <v>2.3010000000000002</v>
      </c>
      <c r="EA110" s="164">
        <v>12.808</v>
      </c>
      <c r="EB110" s="164">
        <v>1.641</v>
      </c>
      <c r="EC110" s="164">
        <v>9.8650000000000002</v>
      </c>
      <c r="ED110" s="164">
        <v>0.379</v>
      </c>
      <c r="EE110" s="164">
        <v>8.5559999999999992</v>
      </c>
      <c r="EF110" s="164">
        <v>10.622</v>
      </c>
      <c r="EG110" s="164">
        <v>1.9419999999999999</v>
      </c>
      <c r="EH110" s="164">
        <v>0.41599999999999998</v>
      </c>
      <c r="EI110" s="164">
        <v>0.28599999999999998</v>
      </c>
      <c r="EJ110" s="164">
        <v>0</v>
      </c>
      <c r="EK110" s="164">
        <v>11.342000000000001</v>
      </c>
      <c r="EL110" s="164">
        <v>11.33</v>
      </c>
      <c r="EM110">
        <f t="shared" si="2"/>
        <v>1599.5963537601847</v>
      </c>
      <c r="EN110">
        <f t="shared" si="3"/>
        <v>1599.9163370275901</v>
      </c>
    </row>
    <row r="111" spans="1:144" x14ac:dyDescent="0.35">
      <c r="A111" s="192" t="s">
        <v>1022</v>
      </c>
      <c r="B111" s="192">
        <v>30</v>
      </c>
      <c r="C111" s="192">
        <v>910</v>
      </c>
      <c r="D111" t="s">
        <v>1025</v>
      </c>
      <c r="F111" s="193">
        <v>19.234000000000002</v>
      </c>
      <c r="G111" s="194">
        <v>131.30000000000001</v>
      </c>
      <c r="H111" s="194">
        <v>6.3</v>
      </c>
      <c r="I111" s="194">
        <v>100</v>
      </c>
      <c r="J111" s="194">
        <v>10</v>
      </c>
      <c r="K111" s="146">
        <v>0.99</v>
      </c>
      <c r="L111" s="146">
        <v>0.28999999999999998</v>
      </c>
      <c r="M111" s="146"/>
      <c r="N111" s="146"/>
      <c r="O111" s="146">
        <v>0.18099999999999999</v>
      </c>
      <c r="P111" s="146">
        <v>7.4999999999999997E-2</v>
      </c>
      <c r="Q111" s="146">
        <v>1.53</v>
      </c>
      <c r="R111" s="146">
        <v>0.27</v>
      </c>
      <c r="S111" s="146"/>
      <c r="T111" s="146"/>
      <c r="U111" s="146">
        <v>0.14899999999999999</v>
      </c>
      <c r="V111" s="146">
        <v>7.1999999999999995E-2</v>
      </c>
      <c r="W111" s="146"/>
      <c r="X111" s="146"/>
      <c r="Y111" s="146"/>
      <c r="Z111" s="146"/>
      <c r="AA111" s="146">
        <v>5.1181000000000001</v>
      </c>
      <c r="AB111" s="146">
        <v>0.503</v>
      </c>
      <c r="AC111" s="146">
        <v>2.3E-2</v>
      </c>
      <c r="AD111" s="146">
        <v>0.20899999999999999</v>
      </c>
      <c r="AE111" s="146">
        <v>3.6999999999999998E-2</v>
      </c>
      <c r="AG111" s="195">
        <v>2.1156000000000001</v>
      </c>
      <c r="AH111" s="195">
        <v>13.686999999999999</v>
      </c>
      <c r="AI111" s="195">
        <v>0.3427</v>
      </c>
      <c r="AJ111" s="195">
        <v>11.789899999999999</v>
      </c>
      <c r="AK111" s="195">
        <v>0.56230000000000002</v>
      </c>
      <c r="AL111" s="195">
        <v>2.7848999999999999</v>
      </c>
      <c r="AM111" s="195">
        <v>49.890099999999997</v>
      </c>
      <c r="AN111" s="195">
        <v>7.7328999999999999</v>
      </c>
      <c r="AO111" s="195">
        <v>8.8061000000000007</v>
      </c>
      <c r="AP111" s="195">
        <v>0.29420000000000002</v>
      </c>
      <c r="AQ111" s="195">
        <v>0.17830303030303032</v>
      </c>
      <c r="AR111" s="195">
        <v>0.14199999999999999</v>
      </c>
      <c r="AS111" s="195">
        <v>1.09E-2</v>
      </c>
      <c r="AT111" s="195">
        <v>9.4782608695652189E-3</v>
      </c>
      <c r="AU111" s="195">
        <v>98.158500000000004</v>
      </c>
      <c r="AV111" s="195">
        <v>41.335799999999999</v>
      </c>
      <c r="AW111" s="195">
        <v>48.099899999999998</v>
      </c>
      <c r="AX111" s="195">
        <v>11.948399999999999</v>
      </c>
      <c r="AY111" s="195">
        <v>4.9399999999999999E-2</v>
      </c>
      <c r="AZ111" s="195">
        <v>1.9E-2</v>
      </c>
      <c r="BA111" s="195">
        <v>0.2429</v>
      </c>
      <c r="BB111" s="195">
        <v>0.40010000000000001</v>
      </c>
      <c r="BC111" s="195">
        <v>9.6000000000000002E-2</v>
      </c>
      <c r="BD111" s="195">
        <v>0.16889999999999999</v>
      </c>
      <c r="BE111" s="195">
        <v>102.36020000000001</v>
      </c>
      <c r="BF111" s="195">
        <v>0.87768833894734122</v>
      </c>
      <c r="BG111" s="196">
        <v>3.72</v>
      </c>
      <c r="BH111" s="196">
        <v>0.93</v>
      </c>
      <c r="BK111" s="196">
        <v>1743</v>
      </c>
      <c r="BL111" s="196">
        <v>67</v>
      </c>
      <c r="BM111" s="196">
        <v>32.1</v>
      </c>
      <c r="BN111" s="196">
        <v>2</v>
      </c>
      <c r="BO111" s="196">
        <v>348</v>
      </c>
      <c r="BP111" s="196">
        <v>18</v>
      </c>
      <c r="BQ111" s="196">
        <v>387</v>
      </c>
      <c r="BR111" s="196">
        <v>33</v>
      </c>
      <c r="BS111" s="196">
        <v>41.1</v>
      </c>
      <c r="BT111" s="196">
        <v>2.9</v>
      </c>
      <c r="BU111" s="196">
        <v>129</v>
      </c>
      <c r="BV111" s="196">
        <v>10</v>
      </c>
      <c r="BW111" s="196">
        <v>10.4</v>
      </c>
      <c r="BX111" s="196">
        <v>1.3</v>
      </c>
      <c r="BY111" s="196">
        <v>373</v>
      </c>
      <c r="BZ111" s="196">
        <v>22</v>
      </c>
      <c r="CA111" s="196">
        <v>22.1</v>
      </c>
      <c r="CB111" s="196">
        <v>1.4</v>
      </c>
      <c r="CC111" s="196">
        <v>143.19999999999999</v>
      </c>
      <c r="CD111" s="196">
        <v>8.6</v>
      </c>
      <c r="CE111" s="196">
        <v>18.600000000000001</v>
      </c>
      <c r="CF111" s="196">
        <v>1.5</v>
      </c>
      <c r="CG111" s="196">
        <v>8.6999999999999994E-2</v>
      </c>
      <c r="CH111" s="196">
        <v>4.3999999999999997E-2</v>
      </c>
      <c r="CI111" s="196">
        <v>145</v>
      </c>
      <c r="CJ111" s="196">
        <v>13</v>
      </c>
      <c r="CK111" s="196">
        <v>15</v>
      </c>
      <c r="CL111" s="196">
        <v>1.3</v>
      </c>
      <c r="CM111" s="196">
        <v>36.6</v>
      </c>
      <c r="CN111" s="196">
        <v>2.2000000000000002</v>
      </c>
      <c r="CO111" s="196">
        <v>4.6100000000000003</v>
      </c>
      <c r="CP111" s="196">
        <v>0.47</v>
      </c>
      <c r="CQ111" s="196">
        <v>22.4</v>
      </c>
      <c r="CR111" s="196">
        <v>2.4</v>
      </c>
      <c r="CS111" s="196">
        <v>6.4</v>
      </c>
      <c r="CT111" s="196">
        <v>1</v>
      </c>
      <c r="CU111" s="196">
        <v>1.96</v>
      </c>
      <c r="CV111" s="196">
        <v>0.34</v>
      </c>
      <c r="CW111" s="196">
        <v>6.4</v>
      </c>
      <c r="CX111" s="196">
        <v>1.2</v>
      </c>
      <c r="CY111" s="196">
        <v>0.81</v>
      </c>
      <c r="CZ111" s="196">
        <v>0.14000000000000001</v>
      </c>
      <c r="DA111" s="196">
        <v>5.09</v>
      </c>
      <c r="DB111" s="196">
        <v>0.71</v>
      </c>
      <c r="DC111" s="196">
        <v>0.76</v>
      </c>
      <c r="DD111" s="196">
        <v>0.11</v>
      </c>
      <c r="DE111" s="196">
        <v>2.57</v>
      </c>
      <c r="DF111" s="196">
        <v>0.33</v>
      </c>
      <c r="DG111" s="196">
        <v>0.33100000000000002</v>
      </c>
      <c r="DH111" s="196">
        <v>7.5999999999999998E-2</v>
      </c>
      <c r="DI111" s="196">
        <v>2.02</v>
      </c>
      <c r="DJ111" s="196">
        <v>0.57999999999999996</v>
      </c>
      <c r="DK111" s="196">
        <v>0.28399999999999997</v>
      </c>
      <c r="DL111" s="196">
        <v>8.7999999999999995E-2</v>
      </c>
      <c r="DM111" s="196">
        <v>3.7</v>
      </c>
      <c r="DN111" s="196">
        <v>0.84</v>
      </c>
      <c r="DO111" s="196">
        <v>1.01</v>
      </c>
      <c r="DP111" s="196">
        <v>0.17</v>
      </c>
      <c r="DQ111" s="196">
        <v>1.29</v>
      </c>
      <c r="DR111" s="196">
        <v>0.34</v>
      </c>
      <c r="DS111" s="196">
        <v>1.1200000000000001</v>
      </c>
      <c r="DT111" s="196">
        <v>0.21</v>
      </c>
      <c r="DU111" s="196">
        <v>0.42</v>
      </c>
      <c r="DV111" s="196">
        <v>0.11</v>
      </c>
      <c r="DW111" s="196">
        <v>48</v>
      </c>
      <c r="DX111" s="197">
        <v>-17.29</v>
      </c>
      <c r="DY111" s="164">
        <v>48.591999999999999</v>
      </c>
      <c r="DZ111" s="164">
        <v>2.383</v>
      </c>
      <c r="EA111" s="164">
        <v>11.709</v>
      </c>
      <c r="EB111" s="164">
        <v>1.6910000000000001</v>
      </c>
      <c r="EC111" s="164">
        <v>9.8119999999999994</v>
      </c>
      <c r="ED111" s="164">
        <v>0.30399999999999999</v>
      </c>
      <c r="EE111" s="164">
        <v>12.31</v>
      </c>
      <c r="EF111" s="164">
        <v>10.188000000000001</v>
      </c>
      <c r="EG111" s="164">
        <v>1.81</v>
      </c>
      <c r="EH111" s="164">
        <v>0.48099999999999998</v>
      </c>
      <c r="EI111" s="164">
        <v>0.29299999999999998</v>
      </c>
      <c r="EJ111" s="164">
        <v>0</v>
      </c>
      <c r="EK111" s="164">
        <v>11.333</v>
      </c>
      <c r="EL111" s="164">
        <v>11.33</v>
      </c>
      <c r="EM111">
        <f t="shared" si="2"/>
        <v>710.70926856679034</v>
      </c>
      <c r="EN111">
        <f t="shared" si="3"/>
        <v>605.94191198464512</v>
      </c>
    </row>
    <row r="112" spans="1:144" x14ac:dyDescent="0.35">
      <c r="A112" s="192" t="s">
        <v>1022</v>
      </c>
      <c r="B112" s="192">
        <v>30</v>
      </c>
      <c r="C112" s="192">
        <v>919</v>
      </c>
      <c r="D112" t="s">
        <v>1026</v>
      </c>
      <c r="F112" s="193">
        <v>21.981000000000002</v>
      </c>
      <c r="G112" s="194">
        <v>130</v>
      </c>
      <c r="H112" s="194">
        <v>11</v>
      </c>
      <c r="I112" s="194">
        <v>206</v>
      </c>
      <c r="J112" s="194">
        <v>23</v>
      </c>
      <c r="K112" s="146">
        <v>0.5</v>
      </c>
      <c r="L112" s="146">
        <v>0.28000000000000003</v>
      </c>
      <c r="M112" s="146">
        <v>7.0000000000000007E-2</v>
      </c>
      <c r="N112" s="146">
        <v>0.13</v>
      </c>
      <c r="O112" s="146"/>
      <c r="P112" s="146">
        <v>0.59</v>
      </c>
      <c r="Q112" s="146">
        <v>1.79</v>
      </c>
      <c r="R112" s="146">
        <v>0.33</v>
      </c>
      <c r="S112" s="146"/>
      <c r="T112" s="146"/>
      <c r="U112" s="146">
        <v>0.17799999999999999</v>
      </c>
      <c r="V112" s="146">
        <v>7.8E-2</v>
      </c>
      <c r="W112" s="146"/>
      <c r="X112" s="146"/>
      <c r="Y112" s="146">
        <v>3.3000000000000002E-2</v>
      </c>
      <c r="Z112" s="146">
        <v>1.7999999999999999E-2</v>
      </c>
      <c r="AA112" s="146"/>
      <c r="AB112" s="146"/>
      <c r="AC112" s="146"/>
      <c r="AD112" s="146"/>
      <c r="AE112" s="146"/>
      <c r="AG112" s="195">
        <v>1.6586000000000001</v>
      </c>
      <c r="AH112" s="195">
        <v>13.3588</v>
      </c>
      <c r="AI112" s="195">
        <v>0.4158</v>
      </c>
      <c r="AJ112" s="195">
        <v>11.174099999999999</v>
      </c>
      <c r="AK112" s="195">
        <v>0.39029999999999998</v>
      </c>
      <c r="AL112" s="195">
        <v>2.8397999999999999</v>
      </c>
      <c r="AM112" s="195">
        <v>50.2254</v>
      </c>
      <c r="AN112" s="195">
        <v>8.0103000000000009</v>
      </c>
      <c r="AO112" s="195">
        <v>10.286199999999999</v>
      </c>
      <c r="AP112" s="195">
        <v>0.3483</v>
      </c>
      <c r="AQ112" s="195">
        <v>0.21109090909090911</v>
      </c>
      <c r="AR112" s="195">
        <v>0.27779999999999999</v>
      </c>
      <c r="AS112" s="195">
        <v>1.2800000000000001E-2</v>
      </c>
      <c r="AT112" s="195">
        <v>1.1130434782608696E-2</v>
      </c>
      <c r="AU112" s="195">
        <v>98.998199999999997</v>
      </c>
      <c r="AV112" s="195">
        <v>40.197899999999997</v>
      </c>
      <c r="AW112" s="195">
        <v>45.169699999999999</v>
      </c>
      <c r="AX112" s="195">
        <v>15.129799999999999</v>
      </c>
      <c r="AY112" s="195">
        <v>3.5900000000000001E-2</v>
      </c>
      <c r="AZ112" s="195">
        <v>1.67E-2</v>
      </c>
      <c r="BA112" s="195">
        <v>0.25829999999999997</v>
      </c>
      <c r="BB112" s="195">
        <v>0.34489999999999998</v>
      </c>
      <c r="BC112" s="195">
        <v>4.1500000000000002E-2</v>
      </c>
      <c r="BD112" s="195">
        <v>0.21510000000000001</v>
      </c>
      <c r="BE112" s="195">
        <v>101.4097</v>
      </c>
      <c r="BF112" s="195">
        <v>0.84181521515536983</v>
      </c>
      <c r="BG112" s="196">
        <v>4.9000000000000004</v>
      </c>
      <c r="BH112" s="196">
        <v>1.4</v>
      </c>
      <c r="BK112" s="196">
        <v>2170</v>
      </c>
      <c r="BL112" s="196">
        <v>92</v>
      </c>
      <c r="BM112" s="196">
        <v>31.5</v>
      </c>
      <c r="BN112" s="196">
        <v>2.1</v>
      </c>
      <c r="BO112" s="196">
        <v>297</v>
      </c>
      <c r="BP112" s="196">
        <v>21</v>
      </c>
      <c r="BQ112" s="196">
        <v>348</v>
      </c>
      <c r="BR112" s="196">
        <v>35</v>
      </c>
      <c r="BS112" s="196">
        <v>55.2</v>
      </c>
      <c r="BT112" s="196">
        <v>4.8</v>
      </c>
      <c r="BU112" s="196">
        <v>184</v>
      </c>
      <c r="BV112" s="196">
        <v>15</v>
      </c>
      <c r="BW112" s="196">
        <v>7.54</v>
      </c>
      <c r="BX112" s="196">
        <v>0.83</v>
      </c>
      <c r="BY112" s="196">
        <v>294</v>
      </c>
      <c r="BZ112" s="196">
        <v>19</v>
      </c>
      <c r="CA112" s="196">
        <v>23.3</v>
      </c>
      <c r="CB112" s="196">
        <v>1.7</v>
      </c>
      <c r="CC112" s="196">
        <v>136</v>
      </c>
      <c r="CD112" s="196">
        <v>11</v>
      </c>
      <c r="CE112" s="196">
        <v>12</v>
      </c>
      <c r="CF112" s="196">
        <v>1.1000000000000001</v>
      </c>
      <c r="CG112" s="196">
        <v>8.7999999999999995E-2</v>
      </c>
      <c r="CH112" s="196">
        <v>5.3999999999999999E-2</v>
      </c>
      <c r="CI112" s="196">
        <v>94.9</v>
      </c>
      <c r="CJ112" s="196">
        <v>9.9</v>
      </c>
      <c r="CK112" s="196">
        <v>10.199999999999999</v>
      </c>
      <c r="CL112" s="196">
        <v>1.1000000000000001</v>
      </c>
      <c r="CM112" s="196">
        <v>25.1</v>
      </c>
      <c r="CN112" s="196">
        <v>2</v>
      </c>
      <c r="CO112" s="196">
        <v>3.67</v>
      </c>
      <c r="CP112" s="196">
        <v>0.49</v>
      </c>
      <c r="CQ112" s="196">
        <v>20.8</v>
      </c>
      <c r="CR112" s="196">
        <v>2.9</v>
      </c>
      <c r="CS112" s="196">
        <v>6.4</v>
      </c>
      <c r="CT112" s="196">
        <v>1.2</v>
      </c>
      <c r="CU112" s="196">
        <v>2.13</v>
      </c>
      <c r="CV112" s="196">
        <v>0.38</v>
      </c>
      <c r="CW112" s="196">
        <v>6.2</v>
      </c>
      <c r="CX112" s="196">
        <v>1.1000000000000001</v>
      </c>
      <c r="CY112" s="196">
        <v>0.91</v>
      </c>
      <c r="CZ112" s="196">
        <v>0.21</v>
      </c>
      <c r="DA112" s="196">
        <v>4.5999999999999996</v>
      </c>
      <c r="DB112" s="196">
        <v>0.79</v>
      </c>
      <c r="DC112" s="196">
        <v>1</v>
      </c>
      <c r="DD112" s="196">
        <v>0.2</v>
      </c>
      <c r="DE112" s="196">
        <v>2.37</v>
      </c>
      <c r="DF112" s="196">
        <v>0.6</v>
      </c>
      <c r="DG112" s="196">
        <v>0.28999999999999998</v>
      </c>
      <c r="DH112" s="196">
        <v>0.11</v>
      </c>
      <c r="DI112" s="196">
        <v>2.4300000000000002</v>
      </c>
      <c r="DJ112" s="196">
        <v>0.5</v>
      </c>
      <c r="DK112" s="196">
        <v>0.25800000000000001</v>
      </c>
      <c r="DL112" s="196">
        <v>9.1999999999999998E-2</v>
      </c>
      <c r="DM112" s="196">
        <v>3.8</v>
      </c>
      <c r="DN112" s="196">
        <v>1.1000000000000001</v>
      </c>
      <c r="DO112" s="196">
        <v>0.62</v>
      </c>
      <c r="DP112" s="196">
        <v>0.15</v>
      </c>
      <c r="DQ112" s="196">
        <v>0.83</v>
      </c>
      <c r="DR112" s="196">
        <v>0.33</v>
      </c>
      <c r="DS112" s="196">
        <v>0.66</v>
      </c>
      <c r="DT112" s="196">
        <v>0.19</v>
      </c>
      <c r="DU112" s="196">
        <v>0.13200000000000001</v>
      </c>
      <c r="DV112" s="196">
        <v>6.4000000000000001E-2</v>
      </c>
      <c r="DW112" s="196">
        <v>51</v>
      </c>
      <c r="DX112" s="197">
        <v>-5.94</v>
      </c>
      <c r="DY112" s="164">
        <v>49.765999999999998</v>
      </c>
      <c r="DZ112" s="164">
        <v>2.6880000000000002</v>
      </c>
      <c r="EA112" s="164">
        <v>12.646000000000001</v>
      </c>
      <c r="EB112" s="164">
        <v>1.6080000000000001</v>
      </c>
      <c r="EC112" s="164">
        <v>9.8870000000000005</v>
      </c>
      <c r="ED112" s="164">
        <v>0.35699999999999998</v>
      </c>
      <c r="EE112" s="164">
        <v>9.625</v>
      </c>
      <c r="EF112" s="164">
        <v>10.616</v>
      </c>
      <c r="EG112" s="164">
        <v>1.57</v>
      </c>
      <c r="EH112" s="164">
        <v>0.36899999999999999</v>
      </c>
      <c r="EI112" s="164">
        <v>0.39400000000000002</v>
      </c>
      <c r="EJ112" s="164">
        <v>0</v>
      </c>
      <c r="EK112" s="164">
        <v>11.334</v>
      </c>
      <c r="EL112" s="164">
        <v>11.33</v>
      </c>
      <c r="EM112">
        <f t="shared" si="2"/>
        <v>1390.3875690693972</v>
      </c>
      <c r="EN112">
        <f t="shared" si="3"/>
        <v>1312.4292704072091</v>
      </c>
    </row>
    <row r="113" spans="1:144" x14ac:dyDescent="0.35">
      <c r="A113" s="192" t="s">
        <v>1022</v>
      </c>
      <c r="B113" s="192">
        <v>30</v>
      </c>
      <c r="C113" s="192">
        <v>919</v>
      </c>
      <c r="D113" t="s">
        <v>1027</v>
      </c>
      <c r="F113" s="193">
        <v>17.581</v>
      </c>
      <c r="G113" s="194">
        <v>32</v>
      </c>
      <c r="H113" s="194">
        <v>2.4</v>
      </c>
      <c r="I113" s="194">
        <v>127</v>
      </c>
      <c r="J113" s="194">
        <v>11</v>
      </c>
      <c r="K113" s="146">
        <v>0.71</v>
      </c>
      <c r="L113" s="146">
        <v>0.3</v>
      </c>
      <c r="M113" s="146">
        <v>0.17</v>
      </c>
      <c r="N113" s="146">
        <v>0.24</v>
      </c>
      <c r="O113" s="146">
        <v>0.14899999999999999</v>
      </c>
      <c r="P113" s="146">
        <v>6.4000000000000001E-2</v>
      </c>
      <c r="Q113" s="146">
        <v>1.46</v>
      </c>
      <c r="R113" s="146">
        <v>0.2</v>
      </c>
      <c r="S113" s="146"/>
      <c r="T113" s="146"/>
      <c r="U113" s="146">
        <v>0.16400000000000001</v>
      </c>
      <c r="V113" s="146">
        <v>5.8000000000000003E-2</v>
      </c>
      <c r="W113" s="146">
        <v>2.7E-2</v>
      </c>
      <c r="X113" s="146">
        <v>1.7999999999999999E-2</v>
      </c>
      <c r="Y113" s="146">
        <v>1.44E-2</v>
      </c>
      <c r="Z113" s="146">
        <v>9.1999999999999998E-3</v>
      </c>
      <c r="AA113" s="146"/>
      <c r="AB113" s="146"/>
      <c r="AC113" s="146"/>
      <c r="AD113" s="146"/>
      <c r="AE113" s="146"/>
      <c r="AG113" s="195">
        <v>2.1093000000000002</v>
      </c>
      <c r="AH113" s="195">
        <v>13.172700000000001</v>
      </c>
      <c r="AI113" s="195">
        <v>0.32929999999999998</v>
      </c>
      <c r="AJ113" s="195">
        <v>12.0999</v>
      </c>
      <c r="AK113" s="195">
        <v>0.50109999999999999</v>
      </c>
      <c r="AL113" s="195">
        <v>2.7004999999999999</v>
      </c>
      <c r="AM113" s="195">
        <v>50.518500000000003</v>
      </c>
      <c r="AN113" s="195">
        <v>6.4234</v>
      </c>
      <c r="AO113" s="195">
        <v>9.9762000000000004</v>
      </c>
      <c r="AP113" s="195">
        <v>0.36299999999999999</v>
      </c>
      <c r="AQ113" s="195">
        <v>0.22</v>
      </c>
      <c r="AR113" s="195">
        <v>0.26479999999999998</v>
      </c>
      <c r="AS113" s="195">
        <v>1.72E-2</v>
      </c>
      <c r="AT113" s="195">
        <v>1.4956521739130436E-2</v>
      </c>
      <c r="AU113" s="195">
        <v>98.475899999999996</v>
      </c>
      <c r="AV113" s="195">
        <v>41.102200000000003</v>
      </c>
      <c r="AW113" s="195">
        <v>47.7911</v>
      </c>
      <c r="AX113" s="195">
        <v>11.165800000000001</v>
      </c>
      <c r="AY113" s="195">
        <v>5.33E-2</v>
      </c>
      <c r="AZ113" s="195">
        <v>1.0999999999999999E-2</v>
      </c>
      <c r="BA113" s="195">
        <v>0.24149999999999999</v>
      </c>
      <c r="BB113" s="195">
        <v>0.432</v>
      </c>
      <c r="BC113" s="195">
        <v>9.2999999999999999E-2</v>
      </c>
      <c r="BD113" s="195">
        <v>0.1492</v>
      </c>
      <c r="BE113" s="195">
        <v>101.0391</v>
      </c>
      <c r="BF113" s="195">
        <v>0.88411823012774804</v>
      </c>
      <c r="BG113" s="196">
        <v>3.9</v>
      </c>
      <c r="BH113" s="196">
        <v>1.1000000000000001</v>
      </c>
      <c r="BI113" s="196">
        <v>0.21</v>
      </c>
      <c r="BJ113" s="196">
        <v>0.42</v>
      </c>
      <c r="BK113" s="196">
        <v>1718</v>
      </c>
      <c r="BL113" s="196">
        <v>79</v>
      </c>
      <c r="BM113" s="196">
        <v>28.1</v>
      </c>
      <c r="BN113" s="196">
        <v>1.7</v>
      </c>
      <c r="BO113" s="196">
        <v>305</v>
      </c>
      <c r="BP113" s="196">
        <v>19</v>
      </c>
      <c r="BQ113" s="196">
        <v>558</v>
      </c>
      <c r="BR113" s="196">
        <v>27</v>
      </c>
      <c r="BS113" s="196">
        <v>40.1</v>
      </c>
      <c r="BT113" s="196">
        <v>2.7</v>
      </c>
      <c r="BU113" s="196">
        <v>81.400000000000006</v>
      </c>
      <c r="BV113" s="196">
        <v>6.4</v>
      </c>
      <c r="BW113" s="196">
        <v>8.7200000000000006</v>
      </c>
      <c r="BX113" s="196">
        <v>0.95</v>
      </c>
      <c r="BY113" s="196">
        <v>340</v>
      </c>
      <c r="BZ113" s="196">
        <v>20</v>
      </c>
      <c r="CA113" s="196">
        <v>19.899999999999999</v>
      </c>
      <c r="CB113" s="196">
        <v>1.3</v>
      </c>
      <c r="CC113" s="196">
        <v>129</v>
      </c>
      <c r="CD113" s="196">
        <v>9</v>
      </c>
      <c r="CE113" s="196">
        <v>13.9</v>
      </c>
      <c r="CF113" s="196">
        <v>1.3</v>
      </c>
      <c r="CG113" s="196">
        <v>0.129</v>
      </c>
      <c r="CH113" s="196">
        <v>4.8000000000000001E-2</v>
      </c>
      <c r="CI113" s="196">
        <v>130</v>
      </c>
      <c r="CJ113" s="196">
        <v>11</v>
      </c>
      <c r="CK113" s="196">
        <v>13.1</v>
      </c>
      <c r="CL113" s="196">
        <v>1.2</v>
      </c>
      <c r="CM113" s="196">
        <v>31.8</v>
      </c>
      <c r="CN113" s="196">
        <v>3.1</v>
      </c>
      <c r="CO113" s="196">
        <v>4.4000000000000004</v>
      </c>
      <c r="CP113" s="196">
        <v>0.45</v>
      </c>
      <c r="CQ113" s="196">
        <v>19.399999999999999</v>
      </c>
      <c r="CR113" s="196">
        <v>1.9</v>
      </c>
      <c r="CS113" s="196">
        <v>4.5199999999999996</v>
      </c>
      <c r="CT113" s="196">
        <v>0.92</v>
      </c>
      <c r="CU113" s="196">
        <v>1.85</v>
      </c>
      <c r="CV113" s="196">
        <v>0.37</v>
      </c>
      <c r="CW113" s="196">
        <v>4.45</v>
      </c>
      <c r="CX113" s="196">
        <v>0.75</v>
      </c>
      <c r="CY113" s="196">
        <v>0.67</v>
      </c>
      <c r="CZ113" s="196">
        <v>0.16</v>
      </c>
      <c r="DA113" s="196">
        <v>4.84</v>
      </c>
      <c r="DB113" s="196">
        <v>0.75</v>
      </c>
      <c r="DC113" s="196">
        <v>0.87</v>
      </c>
      <c r="DD113" s="196">
        <v>0.15</v>
      </c>
      <c r="DE113" s="196">
        <v>2.29</v>
      </c>
      <c r="DF113" s="196">
        <v>0.46</v>
      </c>
      <c r="DG113" s="196">
        <v>0.34</v>
      </c>
      <c r="DH113" s="196">
        <v>0.11</v>
      </c>
      <c r="DI113" s="196">
        <v>1.98</v>
      </c>
      <c r="DJ113" s="196">
        <v>0.59</v>
      </c>
      <c r="DK113" s="196">
        <v>0.20699999999999999</v>
      </c>
      <c r="DL113" s="196">
        <v>7.9000000000000001E-2</v>
      </c>
      <c r="DM113" s="196">
        <v>3.18</v>
      </c>
      <c r="DN113" s="196">
        <v>0.85</v>
      </c>
      <c r="DO113" s="196">
        <v>0.8</v>
      </c>
      <c r="DP113" s="196">
        <v>0.18</v>
      </c>
      <c r="DQ113" s="196">
        <v>1.0900000000000001</v>
      </c>
      <c r="DR113" s="196">
        <v>0.27</v>
      </c>
      <c r="DS113" s="196">
        <v>0.92</v>
      </c>
      <c r="DT113" s="196">
        <v>0.19</v>
      </c>
      <c r="DU113" s="196">
        <v>0.28000000000000003</v>
      </c>
      <c r="DV113" s="196">
        <v>0.11</v>
      </c>
      <c r="DW113" s="196">
        <v>54</v>
      </c>
      <c r="DX113" s="197">
        <v>-21.89</v>
      </c>
      <c r="DY113" s="164">
        <v>48.939</v>
      </c>
      <c r="DZ113" s="164">
        <v>2.23</v>
      </c>
      <c r="EA113" s="164">
        <v>10.875999999999999</v>
      </c>
      <c r="EB113" s="164">
        <v>1.708</v>
      </c>
      <c r="EC113" s="164">
        <v>9.8000000000000007</v>
      </c>
      <c r="ED113" s="164">
        <v>0.35299999999999998</v>
      </c>
      <c r="EE113" s="164">
        <v>13.141999999999999</v>
      </c>
      <c r="EF113" s="164">
        <v>10.112</v>
      </c>
      <c r="EG113" s="164">
        <v>1.742</v>
      </c>
      <c r="EH113" s="164">
        <v>0.41399999999999998</v>
      </c>
      <c r="EI113" s="164">
        <v>0.27200000000000002</v>
      </c>
      <c r="EJ113" s="164">
        <v>0</v>
      </c>
      <c r="EK113" s="164">
        <v>11.337</v>
      </c>
      <c r="EL113" s="164">
        <v>11.33</v>
      </c>
      <c r="EM113">
        <f t="shared" si="2"/>
        <v>1325.3226360315923</v>
      </c>
      <c r="EN113">
        <f t="shared" si="3"/>
        <v>1087.3103913623695</v>
      </c>
    </row>
    <row r="114" spans="1:144" x14ac:dyDescent="0.35">
      <c r="A114" s="192" t="s">
        <v>1022</v>
      </c>
      <c r="B114" s="192">
        <v>30</v>
      </c>
      <c r="C114" s="192">
        <v>919</v>
      </c>
      <c r="D114" t="s">
        <v>1028</v>
      </c>
      <c r="F114" s="193">
        <v>21.405000000000001</v>
      </c>
      <c r="G114" s="194">
        <v>173.4</v>
      </c>
      <c r="H114" s="194">
        <v>8.4</v>
      </c>
      <c r="I114" s="194">
        <v>132</v>
      </c>
      <c r="J114" s="194">
        <v>11</v>
      </c>
      <c r="K114" s="146">
        <v>0.99</v>
      </c>
      <c r="L114" s="146">
        <v>0.36</v>
      </c>
      <c r="M114" s="146">
        <v>0.1</v>
      </c>
      <c r="N114" s="146">
        <v>0.21</v>
      </c>
      <c r="O114" s="146"/>
      <c r="P114" s="146"/>
      <c r="Q114" s="146">
        <v>1.72</v>
      </c>
      <c r="R114" s="146">
        <v>0.28999999999999998</v>
      </c>
      <c r="S114" s="146"/>
      <c r="T114" s="146"/>
      <c r="U114" s="146">
        <v>0.21099999999999999</v>
      </c>
      <c r="V114" s="146">
        <v>8.4000000000000005E-2</v>
      </c>
      <c r="W114" s="146"/>
      <c r="X114" s="146"/>
      <c r="Y114" s="146"/>
      <c r="Z114" s="146"/>
      <c r="AA114" s="146"/>
      <c r="AB114" s="146"/>
      <c r="AC114" s="146"/>
      <c r="AD114" s="146"/>
      <c r="AE114" s="146"/>
      <c r="AG114" s="195">
        <v>1.9979</v>
      </c>
      <c r="AH114" s="195">
        <v>13.394</v>
      </c>
      <c r="AI114" s="195">
        <v>0.26179999999999998</v>
      </c>
      <c r="AJ114" s="195">
        <v>11.2803</v>
      </c>
      <c r="AK114" s="195">
        <v>0.50839999999999996</v>
      </c>
      <c r="AL114" s="195">
        <v>2.5844</v>
      </c>
      <c r="AM114" s="195">
        <v>49.6282</v>
      </c>
      <c r="AN114" s="195">
        <v>7.5010000000000003</v>
      </c>
      <c r="AO114" s="195">
        <v>11.059799999999999</v>
      </c>
      <c r="AP114" s="195">
        <v>0.3271</v>
      </c>
      <c r="AQ114" s="195">
        <v>0.19824242424242425</v>
      </c>
      <c r="AR114" s="195">
        <v>0.32469999999999999</v>
      </c>
      <c r="AS114" s="195">
        <v>1.2200000000000001E-2</v>
      </c>
      <c r="AT114" s="195">
        <v>1.0608695652173915E-2</v>
      </c>
      <c r="AU114" s="195">
        <v>98.879900000000006</v>
      </c>
      <c r="AV114" s="195">
        <v>41.006399999999999</v>
      </c>
      <c r="AW114" s="195">
        <v>47.6175</v>
      </c>
      <c r="AX114" s="195">
        <v>11.4239</v>
      </c>
      <c r="AY114" s="195">
        <v>4.5100000000000001E-2</v>
      </c>
      <c r="AZ114" s="195">
        <v>1.2500000000000001E-2</v>
      </c>
      <c r="BA114" s="195">
        <v>0.23130000000000001</v>
      </c>
      <c r="BB114" s="195">
        <v>0.40870000000000001</v>
      </c>
      <c r="BC114" s="195">
        <v>0.1045</v>
      </c>
      <c r="BD114" s="195">
        <v>0.16589999999999999</v>
      </c>
      <c r="BE114" s="195">
        <v>101.0158</v>
      </c>
      <c r="BF114" s="195">
        <v>0.88137638167920096</v>
      </c>
      <c r="BG114" s="196">
        <v>5</v>
      </c>
      <c r="BH114" s="196">
        <v>1</v>
      </c>
      <c r="BI114" s="196">
        <v>0.57999999999999996</v>
      </c>
      <c r="BJ114" s="196">
        <v>0.83</v>
      </c>
      <c r="BK114" s="196">
        <v>1262</v>
      </c>
      <c r="BL114" s="196">
        <v>50</v>
      </c>
      <c r="BM114" s="196">
        <v>32.799999999999997</v>
      </c>
      <c r="BN114" s="196">
        <v>1.9</v>
      </c>
      <c r="BO114" s="196">
        <v>341</v>
      </c>
      <c r="BP114" s="196">
        <v>16</v>
      </c>
      <c r="BQ114" s="196">
        <v>562</v>
      </c>
      <c r="BR114" s="196">
        <v>28</v>
      </c>
      <c r="BS114" s="196">
        <v>49.4</v>
      </c>
      <c r="BT114" s="196">
        <v>2.8</v>
      </c>
      <c r="BU114" s="196">
        <v>143.4</v>
      </c>
      <c r="BV114" s="196">
        <v>9.1999999999999993</v>
      </c>
      <c r="BW114" s="196">
        <v>10.14</v>
      </c>
      <c r="BX114" s="196">
        <v>0.68</v>
      </c>
      <c r="BY114" s="196">
        <v>363</v>
      </c>
      <c r="BZ114" s="196">
        <v>16</v>
      </c>
      <c r="CA114" s="196">
        <v>23.3</v>
      </c>
      <c r="CB114" s="196">
        <v>1.6</v>
      </c>
      <c r="CC114" s="196">
        <v>137.19999999999999</v>
      </c>
      <c r="CD114" s="196">
        <v>8.8000000000000007</v>
      </c>
      <c r="CE114" s="196">
        <v>18.3</v>
      </c>
      <c r="CF114" s="196">
        <v>1.1000000000000001</v>
      </c>
      <c r="CG114" s="196">
        <v>9.7000000000000003E-2</v>
      </c>
      <c r="CH114" s="196">
        <v>6.0999999999999999E-2</v>
      </c>
      <c r="CI114" s="196">
        <v>138.5</v>
      </c>
      <c r="CJ114" s="196">
        <v>8.3000000000000007</v>
      </c>
      <c r="CK114" s="196">
        <v>14.4</v>
      </c>
      <c r="CL114" s="196">
        <v>1</v>
      </c>
      <c r="CM114" s="196">
        <v>33.299999999999997</v>
      </c>
      <c r="CN114" s="196">
        <v>2.1</v>
      </c>
      <c r="CO114" s="196">
        <v>5.17</v>
      </c>
      <c r="CP114" s="196">
        <v>0.43</v>
      </c>
      <c r="CQ114" s="196">
        <v>20.2</v>
      </c>
      <c r="CR114" s="196">
        <v>2.2000000000000002</v>
      </c>
      <c r="CS114" s="196">
        <v>5.45</v>
      </c>
      <c r="CT114" s="196">
        <v>0.89</v>
      </c>
      <c r="CU114" s="196">
        <v>1.76</v>
      </c>
      <c r="CV114" s="196">
        <v>0.32</v>
      </c>
      <c r="CW114" s="196">
        <v>5.41</v>
      </c>
      <c r="CX114" s="196">
        <v>0.83</v>
      </c>
      <c r="CY114" s="196">
        <v>0.77</v>
      </c>
      <c r="CZ114" s="196">
        <v>0.11</v>
      </c>
      <c r="DA114" s="196">
        <v>5.4</v>
      </c>
      <c r="DB114" s="196">
        <v>1</v>
      </c>
      <c r="DC114" s="196">
        <v>1.02</v>
      </c>
      <c r="DD114" s="196">
        <v>0.19</v>
      </c>
      <c r="DE114" s="196">
        <v>2.4500000000000002</v>
      </c>
      <c r="DF114" s="196">
        <v>0.41</v>
      </c>
      <c r="DG114" s="196">
        <v>0.41</v>
      </c>
      <c r="DH114" s="196">
        <v>0.1</v>
      </c>
      <c r="DI114" s="196">
        <v>2.36</v>
      </c>
      <c r="DJ114" s="196">
        <v>0.55000000000000004</v>
      </c>
      <c r="DK114" s="196">
        <v>0.32500000000000001</v>
      </c>
      <c r="DL114" s="196">
        <v>8.3000000000000004E-2</v>
      </c>
      <c r="DM114" s="196">
        <v>3.45</v>
      </c>
      <c r="DN114" s="196">
        <v>0.85</v>
      </c>
      <c r="DO114" s="196">
        <v>0.97</v>
      </c>
      <c r="DP114" s="196">
        <v>0.27</v>
      </c>
      <c r="DQ114" s="196">
        <v>1.0900000000000001</v>
      </c>
      <c r="DR114" s="196">
        <v>0.32</v>
      </c>
      <c r="DS114" s="196">
        <v>1.3</v>
      </c>
      <c r="DT114" s="196">
        <v>0.28999999999999998</v>
      </c>
      <c r="DU114" s="196">
        <v>0.26600000000000001</v>
      </c>
      <c r="DV114" s="196">
        <v>9.4E-2</v>
      </c>
      <c r="DW114" s="196">
        <v>57</v>
      </c>
      <c r="DX114" s="197">
        <v>-15.67</v>
      </c>
      <c r="DY114" s="164">
        <v>48.682000000000002</v>
      </c>
      <c r="DZ114" s="164">
        <v>2.2509999999999999</v>
      </c>
      <c r="EA114" s="164">
        <v>11.664999999999999</v>
      </c>
      <c r="EB114" s="164">
        <v>1.669</v>
      </c>
      <c r="EC114" s="164">
        <v>9.8290000000000006</v>
      </c>
      <c r="ED114" s="164">
        <v>0.32500000000000001</v>
      </c>
      <c r="EE114" s="164">
        <v>12.814</v>
      </c>
      <c r="EF114" s="164">
        <v>9.9179999999999993</v>
      </c>
      <c r="EG114" s="164">
        <v>1.74</v>
      </c>
      <c r="EH114" s="164">
        <v>0.443</v>
      </c>
      <c r="EI114" s="164">
        <v>0.22800000000000001</v>
      </c>
      <c r="EJ114" s="164">
        <v>0</v>
      </c>
      <c r="EK114" s="164">
        <v>11.331</v>
      </c>
      <c r="EL114" s="164">
        <v>11.33</v>
      </c>
      <c r="EM114">
        <f t="shared" si="2"/>
        <v>1625.1218274904004</v>
      </c>
      <c r="EN114">
        <f t="shared" si="3"/>
        <v>1404.963972931962</v>
      </c>
    </row>
    <row r="115" spans="1:144" x14ac:dyDescent="0.35">
      <c r="A115" s="192" t="s">
        <v>1022</v>
      </c>
      <c r="B115" s="192">
        <v>30</v>
      </c>
      <c r="C115" s="192">
        <v>919</v>
      </c>
      <c r="D115" t="s">
        <v>1029</v>
      </c>
      <c r="F115" s="193">
        <v>12.66</v>
      </c>
      <c r="G115" s="194">
        <v>86</v>
      </c>
      <c r="H115" s="194">
        <v>7.2</v>
      </c>
      <c r="I115" s="194">
        <v>164</v>
      </c>
      <c r="J115" s="194">
        <v>16</v>
      </c>
      <c r="K115" s="146">
        <v>0.51</v>
      </c>
      <c r="L115" s="146">
        <v>0.38</v>
      </c>
      <c r="M115" s="146"/>
      <c r="N115" s="146"/>
      <c r="O115" s="146">
        <v>0.105</v>
      </c>
      <c r="P115" s="146">
        <v>5.5E-2</v>
      </c>
      <c r="Q115" s="146">
        <v>1.81</v>
      </c>
      <c r="R115" s="146">
        <v>0.36</v>
      </c>
      <c r="S115" s="146"/>
      <c r="T115" s="146"/>
      <c r="U115" s="146">
        <v>0.17</v>
      </c>
      <c r="V115" s="146">
        <v>0.11</v>
      </c>
      <c r="W115" s="146"/>
      <c r="X115" s="146"/>
      <c r="Y115" s="146"/>
      <c r="Z115" s="146"/>
      <c r="AA115" s="146"/>
      <c r="AB115" s="146"/>
      <c r="AC115" s="146"/>
      <c r="AD115" s="146"/>
      <c r="AE115" s="146"/>
      <c r="AG115" s="195">
        <v>2.1368</v>
      </c>
      <c r="AH115" s="195">
        <v>13.1227</v>
      </c>
      <c r="AI115" s="195">
        <v>0.2908</v>
      </c>
      <c r="AJ115" s="195">
        <v>11.0448</v>
      </c>
      <c r="AK115" s="195">
        <v>0.53149999999999997</v>
      </c>
      <c r="AL115" s="195">
        <v>2.6173000000000002</v>
      </c>
      <c r="AM115" s="195">
        <v>50.046399999999998</v>
      </c>
      <c r="AN115" s="195">
        <v>8.5378000000000007</v>
      </c>
      <c r="AO115" s="195">
        <v>9.4016999999999999</v>
      </c>
      <c r="AP115" s="195">
        <v>0.34200000000000003</v>
      </c>
      <c r="AQ115" s="195">
        <v>0.2072727272727273</v>
      </c>
      <c r="AR115" s="195">
        <v>0.26079999999999998</v>
      </c>
      <c r="AS115" s="195">
        <v>1.44E-2</v>
      </c>
      <c r="AT115" s="195">
        <v>1.2521739130434783E-2</v>
      </c>
      <c r="AU115" s="195">
        <v>98.347099999999998</v>
      </c>
      <c r="AV115" s="195">
        <v>40.459800000000001</v>
      </c>
      <c r="AW115" s="195">
        <v>44.723199999999999</v>
      </c>
      <c r="AX115" s="195">
        <v>15.149100000000001</v>
      </c>
      <c r="AY115" s="195">
        <v>2.69E-2</v>
      </c>
      <c r="AZ115" s="195">
        <v>1.49E-2</v>
      </c>
      <c r="BA115" s="195">
        <v>0.23730000000000001</v>
      </c>
      <c r="BB115" s="195">
        <v>0.3105</v>
      </c>
      <c r="BC115" s="195">
        <v>3.7400000000000003E-2</v>
      </c>
      <c r="BD115" s="195">
        <v>0.22309999999999999</v>
      </c>
      <c r="BE115" s="195">
        <v>101.18210000000001</v>
      </c>
      <c r="BF115" s="195">
        <v>0.84031688115914516</v>
      </c>
      <c r="BG115" s="196">
        <v>6.6</v>
      </c>
      <c r="BH115" s="196">
        <v>1.3</v>
      </c>
      <c r="BI115" s="196">
        <v>2.5</v>
      </c>
      <c r="BJ115" s="196">
        <v>2.1</v>
      </c>
      <c r="BK115" s="196">
        <v>1150</v>
      </c>
      <c r="BL115" s="196">
        <v>60</v>
      </c>
      <c r="BM115" s="196">
        <v>33.5</v>
      </c>
      <c r="BN115" s="196">
        <v>2.6</v>
      </c>
      <c r="BO115" s="196">
        <v>355</v>
      </c>
      <c r="BP115" s="196">
        <v>25</v>
      </c>
      <c r="BQ115" s="196">
        <v>414</v>
      </c>
      <c r="BR115" s="196">
        <v>36</v>
      </c>
      <c r="BS115" s="196">
        <v>44.6</v>
      </c>
      <c r="BT115" s="196">
        <v>3.7</v>
      </c>
      <c r="BU115" s="196">
        <v>77.3</v>
      </c>
      <c r="BV115" s="196">
        <v>7.2</v>
      </c>
      <c r="BW115" s="196">
        <v>7.2</v>
      </c>
      <c r="BX115" s="196">
        <v>1.1000000000000001</v>
      </c>
      <c r="BY115" s="196">
        <v>362</v>
      </c>
      <c r="BZ115" s="196">
        <v>30</v>
      </c>
      <c r="CA115" s="196">
        <v>30.6</v>
      </c>
      <c r="CB115" s="196">
        <v>2.7</v>
      </c>
      <c r="CC115" s="196">
        <v>160</v>
      </c>
      <c r="CD115" s="196">
        <v>14</v>
      </c>
      <c r="CE115" s="196">
        <v>13.3</v>
      </c>
      <c r="CF115" s="196">
        <v>1.2</v>
      </c>
      <c r="CI115" s="196">
        <v>96</v>
      </c>
      <c r="CJ115" s="196">
        <v>11</v>
      </c>
      <c r="CK115" s="196">
        <v>11.6</v>
      </c>
      <c r="CL115" s="196">
        <v>1.2</v>
      </c>
      <c r="CM115" s="196">
        <v>30.7</v>
      </c>
      <c r="CN115" s="196">
        <v>2.4</v>
      </c>
      <c r="CO115" s="196">
        <v>4.3499999999999996</v>
      </c>
      <c r="CP115" s="196">
        <v>0.51</v>
      </c>
      <c r="CQ115" s="196">
        <v>22.6</v>
      </c>
      <c r="CR115" s="196">
        <v>2.8</v>
      </c>
      <c r="CS115" s="196">
        <v>5.9</v>
      </c>
      <c r="CT115" s="196">
        <v>1.3</v>
      </c>
      <c r="CU115" s="196">
        <v>2.23</v>
      </c>
      <c r="CV115" s="196">
        <v>0.36</v>
      </c>
      <c r="CW115" s="196">
        <v>6.3</v>
      </c>
      <c r="CX115" s="196">
        <v>1.1000000000000001</v>
      </c>
      <c r="CY115" s="196">
        <v>1.1200000000000001</v>
      </c>
      <c r="CZ115" s="196">
        <v>0.17</v>
      </c>
      <c r="DA115" s="196">
        <v>6.3</v>
      </c>
      <c r="DB115" s="196">
        <v>1.2</v>
      </c>
      <c r="DC115" s="196">
        <v>1.27</v>
      </c>
      <c r="DD115" s="196">
        <v>0.21</v>
      </c>
      <c r="DE115" s="196">
        <v>2.44</v>
      </c>
      <c r="DF115" s="196">
        <v>0.61</v>
      </c>
      <c r="DG115" s="196">
        <v>0.46</v>
      </c>
      <c r="DH115" s="196">
        <v>0.13</v>
      </c>
      <c r="DI115" s="196">
        <v>2.94</v>
      </c>
      <c r="DJ115" s="196">
        <v>0.77</v>
      </c>
      <c r="DK115" s="196">
        <v>0.32</v>
      </c>
      <c r="DL115" s="196">
        <v>0.11</v>
      </c>
      <c r="DM115" s="196">
        <v>4.3</v>
      </c>
      <c r="DN115" s="196">
        <v>1.4</v>
      </c>
      <c r="DO115" s="196">
        <v>0.82</v>
      </c>
      <c r="DP115" s="196">
        <v>0.23</v>
      </c>
      <c r="DQ115" s="196">
        <v>0.55000000000000004</v>
      </c>
      <c r="DR115" s="196">
        <v>0.32</v>
      </c>
      <c r="DS115" s="196">
        <v>0.71</v>
      </c>
      <c r="DT115" s="196">
        <v>0.22</v>
      </c>
      <c r="DU115" s="196">
        <v>0.18</v>
      </c>
      <c r="DV115" s="196">
        <v>0.12</v>
      </c>
      <c r="DW115" s="196">
        <v>60</v>
      </c>
      <c r="DX115" s="197">
        <v>-4.78</v>
      </c>
      <c r="DY115" s="164">
        <v>49.819000000000003</v>
      </c>
      <c r="DZ115" s="164">
        <v>2.5110000000000001</v>
      </c>
      <c r="EA115" s="164">
        <v>12.587999999999999</v>
      </c>
      <c r="EB115" s="164">
        <v>1.6830000000000001</v>
      </c>
      <c r="EC115" s="164">
        <v>9.8170000000000002</v>
      </c>
      <c r="ED115" s="164">
        <v>0.35</v>
      </c>
      <c r="EE115" s="164">
        <v>9.2859999999999996</v>
      </c>
      <c r="EF115" s="164">
        <v>10.627000000000001</v>
      </c>
      <c r="EG115" s="164">
        <v>2.0499999999999998</v>
      </c>
      <c r="EH115" s="164">
        <v>0.51</v>
      </c>
      <c r="EI115" s="164">
        <v>0.27900000000000003</v>
      </c>
      <c r="EJ115" s="164">
        <v>0</v>
      </c>
      <c r="EK115" s="164">
        <v>11.332000000000001</v>
      </c>
      <c r="EL115" s="164">
        <v>11.33</v>
      </c>
      <c r="EM115">
        <f t="shared" si="2"/>
        <v>1305.3026566353444</v>
      </c>
      <c r="EN115">
        <f t="shared" si="3"/>
        <v>1245.7555417401645</v>
      </c>
    </row>
    <row r="116" spans="1:144" x14ac:dyDescent="0.35">
      <c r="A116" s="192" t="s">
        <v>1022</v>
      </c>
      <c r="B116" s="192">
        <v>30</v>
      </c>
      <c r="C116" s="192">
        <v>919</v>
      </c>
      <c r="D116" t="s">
        <v>1030</v>
      </c>
      <c r="F116" s="193">
        <v>21.39</v>
      </c>
      <c r="G116" s="194">
        <v>156.19999999999999</v>
      </c>
      <c r="H116" s="194">
        <v>8.1</v>
      </c>
      <c r="I116" s="194">
        <v>142</v>
      </c>
      <c r="J116" s="194">
        <v>11</v>
      </c>
      <c r="K116" s="146">
        <v>1.02</v>
      </c>
      <c r="L116" s="146">
        <v>0.36</v>
      </c>
      <c r="M116" s="146"/>
      <c r="N116" s="146"/>
      <c r="O116" s="146">
        <v>7.0999999999999994E-2</v>
      </c>
      <c r="P116" s="146">
        <v>6.6000000000000003E-2</v>
      </c>
      <c r="Q116" s="146">
        <v>1.54</v>
      </c>
      <c r="R116" s="146">
        <v>0.24</v>
      </c>
      <c r="S116" s="146"/>
      <c r="T116" s="146"/>
      <c r="U116" s="146">
        <v>0.152</v>
      </c>
      <c r="V116" s="146">
        <v>6.0999999999999999E-2</v>
      </c>
      <c r="W116" s="146">
        <v>2.9000000000000001E-2</v>
      </c>
      <c r="X116" s="146">
        <v>1.7999999999999999E-2</v>
      </c>
      <c r="Y116" s="146"/>
      <c r="Z116" s="146"/>
      <c r="AA116" s="146"/>
      <c r="AB116" s="146"/>
      <c r="AC116" s="146"/>
      <c r="AD116" s="146"/>
      <c r="AE116" s="146"/>
      <c r="AG116" s="195">
        <v>2.1459999999999999</v>
      </c>
      <c r="AH116" s="195">
        <v>13.262700000000001</v>
      </c>
      <c r="AI116" s="195">
        <v>0.2787</v>
      </c>
      <c r="AJ116" s="195">
        <v>11.184799999999999</v>
      </c>
      <c r="AK116" s="195">
        <v>0.53320000000000001</v>
      </c>
      <c r="AL116" s="195">
        <v>2.6053999999999999</v>
      </c>
      <c r="AM116" s="195">
        <v>49.985399999999998</v>
      </c>
      <c r="AN116" s="195">
        <v>7.5353000000000003</v>
      </c>
      <c r="AO116" s="195">
        <v>10.3453</v>
      </c>
      <c r="AP116" s="195">
        <v>0.32090000000000002</v>
      </c>
      <c r="AQ116" s="195">
        <v>0.19448484848484851</v>
      </c>
      <c r="AR116" s="195">
        <v>0.29360000000000003</v>
      </c>
      <c r="AS116" s="195">
        <v>2.41E-2</v>
      </c>
      <c r="AT116" s="195">
        <v>2.0956521739130436E-2</v>
      </c>
      <c r="AU116" s="195">
        <v>98.515500000000003</v>
      </c>
      <c r="AV116" s="195">
        <v>40.142299999999999</v>
      </c>
      <c r="AW116" s="195">
        <v>45.7059</v>
      </c>
      <c r="AX116" s="195">
        <v>13.315300000000001</v>
      </c>
      <c r="AY116" s="195">
        <v>5.9700000000000003E-2</v>
      </c>
      <c r="AZ116" s="195">
        <v>1.09E-2</v>
      </c>
      <c r="BA116" s="195">
        <v>0.26490000000000002</v>
      </c>
      <c r="BB116" s="195">
        <v>0.375</v>
      </c>
      <c r="BC116" s="195">
        <v>8.1000000000000003E-2</v>
      </c>
      <c r="BD116" s="195">
        <v>0.1807</v>
      </c>
      <c r="BE116" s="195">
        <v>100.1356</v>
      </c>
      <c r="BF116" s="195">
        <v>0.85952496690909552</v>
      </c>
      <c r="BG116" s="196">
        <v>3.25</v>
      </c>
      <c r="BH116" s="196">
        <v>0.72</v>
      </c>
      <c r="BK116" s="196">
        <v>1323</v>
      </c>
      <c r="BL116" s="196">
        <v>56</v>
      </c>
      <c r="BM116" s="196">
        <v>27.3</v>
      </c>
      <c r="BN116" s="196">
        <v>1.9</v>
      </c>
      <c r="BO116" s="196">
        <v>316</v>
      </c>
      <c r="BP116" s="196">
        <v>15</v>
      </c>
      <c r="BQ116" s="196">
        <v>521</v>
      </c>
      <c r="BR116" s="196">
        <v>32</v>
      </c>
      <c r="BS116" s="196">
        <v>49.2</v>
      </c>
      <c r="BT116" s="196">
        <v>3.4</v>
      </c>
      <c r="BU116" s="196">
        <v>159</v>
      </c>
      <c r="BV116" s="196">
        <v>11</v>
      </c>
      <c r="BW116" s="196">
        <v>8.8000000000000007</v>
      </c>
      <c r="BX116" s="196">
        <v>0.62</v>
      </c>
      <c r="BY116" s="196">
        <v>367</v>
      </c>
      <c r="BZ116" s="196">
        <v>14</v>
      </c>
      <c r="CA116" s="196">
        <v>22.5</v>
      </c>
      <c r="CB116" s="196">
        <v>1.3</v>
      </c>
      <c r="CC116" s="196">
        <v>141.1</v>
      </c>
      <c r="CD116" s="196">
        <v>7.4</v>
      </c>
      <c r="CE116" s="196">
        <v>15.4</v>
      </c>
      <c r="CF116" s="196">
        <v>1.3</v>
      </c>
      <c r="CI116" s="196">
        <v>129.30000000000001</v>
      </c>
      <c r="CJ116" s="196">
        <v>9.4</v>
      </c>
      <c r="CK116" s="196">
        <v>13.7</v>
      </c>
      <c r="CL116" s="196">
        <v>1</v>
      </c>
      <c r="CM116" s="196">
        <v>35.1</v>
      </c>
      <c r="CN116" s="196">
        <v>2.5</v>
      </c>
      <c r="CO116" s="196">
        <v>4.41</v>
      </c>
      <c r="CP116" s="196">
        <v>0.41</v>
      </c>
      <c r="CQ116" s="196">
        <v>21.3</v>
      </c>
      <c r="CR116" s="196">
        <v>2.1</v>
      </c>
      <c r="CS116" s="196">
        <v>5.86</v>
      </c>
      <c r="CT116" s="196">
        <v>0.98</v>
      </c>
      <c r="CU116" s="196">
        <v>1.82</v>
      </c>
      <c r="CV116" s="196">
        <v>0.36</v>
      </c>
      <c r="CW116" s="196">
        <v>5.17</v>
      </c>
      <c r="CX116" s="196">
        <v>0.8</v>
      </c>
      <c r="CY116" s="196">
        <v>0.84</v>
      </c>
      <c r="CZ116" s="196">
        <v>0.17</v>
      </c>
      <c r="DA116" s="196">
        <v>4.9800000000000004</v>
      </c>
      <c r="DB116" s="196">
        <v>0.94</v>
      </c>
      <c r="DC116" s="196">
        <v>0.91</v>
      </c>
      <c r="DD116" s="196">
        <v>0.11</v>
      </c>
      <c r="DE116" s="196">
        <v>2.87</v>
      </c>
      <c r="DF116" s="196">
        <v>0.67</v>
      </c>
      <c r="DG116" s="196">
        <v>0.28599999999999998</v>
      </c>
      <c r="DH116" s="196">
        <v>0.08</v>
      </c>
      <c r="DI116" s="196">
        <v>2.1</v>
      </c>
      <c r="DJ116" s="196">
        <v>0.55000000000000004</v>
      </c>
      <c r="DK116" s="196">
        <v>0.32800000000000001</v>
      </c>
      <c r="DL116" s="196">
        <v>9.8000000000000004E-2</v>
      </c>
      <c r="DM116" s="196">
        <v>4.3499999999999996</v>
      </c>
      <c r="DN116" s="196">
        <v>0.86</v>
      </c>
      <c r="DO116" s="196">
        <v>0.73</v>
      </c>
      <c r="DP116" s="196">
        <v>0.18</v>
      </c>
      <c r="DQ116" s="196">
        <v>1</v>
      </c>
      <c r="DR116" s="196">
        <v>0.25</v>
      </c>
      <c r="DS116" s="196">
        <v>1.1299999999999999</v>
      </c>
      <c r="DT116" s="196">
        <v>0.17</v>
      </c>
      <c r="DU116" s="196">
        <v>0.37</v>
      </c>
      <c r="DV116" s="196">
        <v>0.13</v>
      </c>
      <c r="DW116" s="196">
        <v>63</v>
      </c>
      <c r="DX116" s="197">
        <v>-10.07</v>
      </c>
      <c r="DY116" s="164">
        <v>49.448999999999998</v>
      </c>
      <c r="DZ116" s="164">
        <v>2.387</v>
      </c>
      <c r="EA116" s="164">
        <v>12.151999999999999</v>
      </c>
      <c r="EB116" s="164">
        <v>1.6859999999999999</v>
      </c>
      <c r="EC116" s="164">
        <v>9.8230000000000004</v>
      </c>
      <c r="ED116" s="164">
        <v>0.33100000000000002</v>
      </c>
      <c r="EE116" s="164">
        <v>10.69</v>
      </c>
      <c r="EF116" s="164">
        <v>10.313000000000001</v>
      </c>
      <c r="EG116" s="164">
        <v>1.966</v>
      </c>
      <c r="EH116" s="164">
        <v>0.48899999999999999</v>
      </c>
      <c r="EI116" s="164">
        <v>0.255</v>
      </c>
      <c r="EJ116" s="164">
        <v>0</v>
      </c>
      <c r="EK116" s="164">
        <v>11.34</v>
      </c>
      <c r="EL116" s="164">
        <v>11.33</v>
      </c>
      <c r="EM116">
        <f t="shared" si="2"/>
        <v>1469.4664876845754</v>
      </c>
      <c r="EN116">
        <f t="shared" si="3"/>
        <v>1335.0290612197471</v>
      </c>
    </row>
    <row r="117" spans="1:144" x14ac:dyDescent="0.35">
      <c r="A117" s="192" t="s">
        <v>1022</v>
      </c>
      <c r="B117" s="192">
        <v>30</v>
      </c>
      <c r="C117" s="192">
        <v>910</v>
      </c>
      <c r="D117" t="s">
        <v>1031</v>
      </c>
      <c r="F117" s="193">
        <v>23.291</v>
      </c>
      <c r="G117" s="194">
        <v>63.3</v>
      </c>
      <c r="H117" s="194">
        <v>4.8</v>
      </c>
      <c r="I117" s="194">
        <v>155.4</v>
      </c>
      <c r="J117" s="194">
        <v>9</v>
      </c>
      <c r="K117" s="146">
        <v>0.42</v>
      </c>
      <c r="L117" s="146">
        <v>0.28000000000000003</v>
      </c>
      <c r="M117" s="146"/>
      <c r="N117" s="146"/>
      <c r="O117" s="146"/>
      <c r="P117" s="146"/>
      <c r="Q117" s="146">
        <v>1.73</v>
      </c>
      <c r="R117" s="146">
        <v>0.3</v>
      </c>
      <c r="S117" s="146"/>
      <c r="T117" s="146"/>
      <c r="U117" s="146">
        <v>0.113</v>
      </c>
      <c r="V117" s="146">
        <v>0.05</v>
      </c>
      <c r="W117" s="146"/>
      <c r="X117" s="146"/>
      <c r="Y117" s="146">
        <v>3.1E-2</v>
      </c>
      <c r="Z117" s="146">
        <v>1.2999999999999999E-2</v>
      </c>
      <c r="AA117" s="146"/>
      <c r="AB117" s="146"/>
      <c r="AC117" s="146"/>
      <c r="AD117" s="146"/>
      <c r="AE117" s="146"/>
      <c r="AG117" s="195">
        <v>2.3509000000000002</v>
      </c>
      <c r="AH117" s="195">
        <v>13.781599999999999</v>
      </c>
      <c r="AI117" s="195">
        <v>0.24110000000000001</v>
      </c>
      <c r="AJ117" s="195">
        <v>11.811299999999999</v>
      </c>
      <c r="AK117" s="195">
        <v>0.43080000000000002</v>
      </c>
      <c r="AL117" s="195">
        <v>2.6501000000000001</v>
      </c>
      <c r="AM117" s="195">
        <v>50.175600000000003</v>
      </c>
      <c r="AN117" s="195">
        <v>8.23</v>
      </c>
      <c r="AO117" s="195">
        <v>11.699299999999999</v>
      </c>
      <c r="AP117" s="195">
        <v>0.33600000000000002</v>
      </c>
      <c r="AQ117" s="195">
        <v>0.20363636363636367</v>
      </c>
      <c r="AR117" s="195">
        <v>0.31509999999999999</v>
      </c>
      <c r="AS117" s="195">
        <v>1.6199999999999999E-2</v>
      </c>
      <c r="AT117" s="195">
        <v>1.4086956521739131E-2</v>
      </c>
      <c r="AU117" s="195">
        <v>102.0382</v>
      </c>
      <c r="AV117" s="195">
        <v>39.734900000000003</v>
      </c>
      <c r="AW117" s="195">
        <v>43.1434</v>
      </c>
      <c r="AX117" s="195">
        <v>17.3977</v>
      </c>
      <c r="AY117" s="195">
        <v>3.6700000000000003E-2</v>
      </c>
      <c r="AZ117" s="195">
        <v>1.1900000000000001E-2</v>
      </c>
      <c r="BA117" s="195">
        <v>0.2752</v>
      </c>
      <c r="BB117" s="195">
        <v>0.21929999999999999</v>
      </c>
      <c r="BC117" s="195">
        <v>4.6199999999999998E-2</v>
      </c>
      <c r="BD117" s="195">
        <v>0.26329999999999998</v>
      </c>
      <c r="BE117" s="195">
        <v>101.1285</v>
      </c>
      <c r="BF117" s="195">
        <v>0.81551142510750441</v>
      </c>
      <c r="BG117" s="196">
        <v>4.8</v>
      </c>
      <c r="BH117" s="196">
        <v>1</v>
      </c>
      <c r="BK117" s="196">
        <v>1206</v>
      </c>
      <c r="BL117" s="196">
        <v>63</v>
      </c>
      <c r="BM117" s="196">
        <v>31.5</v>
      </c>
      <c r="BN117" s="196">
        <v>1.5</v>
      </c>
      <c r="BO117" s="196">
        <v>308</v>
      </c>
      <c r="BP117" s="196">
        <v>14</v>
      </c>
      <c r="BQ117" s="196">
        <v>313</v>
      </c>
      <c r="BR117" s="196">
        <v>17</v>
      </c>
      <c r="BS117" s="196">
        <v>46.3</v>
      </c>
      <c r="BT117" s="196">
        <v>3</v>
      </c>
      <c r="BU117" s="196">
        <v>55.1</v>
      </c>
      <c r="BV117" s="196">
        <v>4.5999999999999996</v>
      </c>
      <c r="BW117" s="196">
        <v>8.23</v>
      </c>
      <c r="BX117" s="196">
        <v>0.77</v>
      </c>
      <c r="BY117" s="196">
        <v>343</v>
      </c>
      <c r="BZ117" s="196">
        <v>15</v>
      </c>
      <c r="CA117" s="196">
        <v>22.8</v>
      </c>
      <c r="CB117" s="196">
        <v>1.6</v>
      </c>
      <c r="CC117" s="196">
        <v>135.30000000000001</v>
      </c>
      <c r="CD117" s="196">
        <v>8</v>
      </c>
      <c r="CE117" s="196">
        <v>13.2</v>
      </c>
      <c r="CF117" s="196">
        <v>1.1000000000000001</v>
      </c>
      <c r="CI117" s="196">
        <v>108.6</v>
      </c>
      <c r="CJ117" s="196">
        <v>8.5</v>
      </c>
      <c r="CK117" s="196">
        <v>12</v>
      </c>
      <c r="CL117" s="196">
        <v>1</v>
      </c>
      <c r="CM117" s="196">
        <v>30</v>
      </c>
      <c r="CN117" s="196">
        <v>1.7</v>
      </c>
      <c r="CO117" s="196">
        <v>3.88</v>
      </c>
      <c r="CP117" s="196">
        <v>0.41</v>
      </c>
      <c r="CQ117" s="196">
        <v>21.9</v>
      </c>
      <c r="CR117" s="196">
        <v>2.2000000000000002</v>
      </c>
      <c r="CS117" s="196">
        <v>4.8</v>
      </c>
      <c r="CT117" s="196">
        <v>0.81</v>
      </c>
      <c r="CU117" s="196">
        <v>1.75</v>
      </c>
      <c r="CV117" s="196">
        <v>0.35</v>
      </c>
      <c r="CW117" s="196">
        <v>5.25</v>
      </c>
      <c r="CX117" s="196">
        <v>0.8</v>
      </c>
      <c r="CY117" s="196">
        <v>0.8</v>
      </c>
      <c r="CZ117" s="196">
        <v>0.11</v>
      </c>
      <c r="DA117" s="196">
        <v>4.88</v>
      </c>
      <c r="DB117" s="196">
        <v>0.75</v>
      </c>
      <c r="DC117" s="196">
        <v>0.91</v>
      </c>
      <c r="DD117" s="196">
        <v>0.15</v>
      </c>
      <c r="DE117" s="196">
        <v>2.59</v>
      </c>
      <c r="DF117" s="196">
        <v>0.37</v>
      </c>
      <c r="DG117" s="196">
        <v>0.36</v>
      </c>
      <c r="DH117" s="196">
        <v>0.1</v>
      </c>
      <c r="DI117" s="196">
        <v>1.46</v>
      </c>
      <c r="DJ117" s="196">
        <v>0.35</v>
      </c>
      <c r="DK117" s="196">
        <v>0.29799999999999999</v>
      </c>
      <c r="DL117" s="196">
        <v>7.3999999999999996E-2</v>
      </c>
      <c r="DM117" s="196">
        <v>3.34</v>
      </c>
      <c r="DN117" s="196">
        <v>0.71</v>
      </c>
      <c r="DO117" s="196">
        <v>0.81</v>
      </c>
      <c r="DP117" s="196">
        <v>0.19</v>
      </c>
      <c r="DQ117" s="196">
        <v>1.06</v>
      </c>
      <c r="DR117" s="196">
        <v>0.4</v>
      </c>
      <c r="DS117" s="196">
        <v>1</v>
      </c>
      <c r="DT117" s="196">
        <v>0.23</v>
      </c>
      <c r="DU117" s="196">
        <v>0.253</v>
      </c>
      <c r="DV117" s="196">
        <v>8.7999999999999995E-2</v>
      </c>
      <c r="DW117" s="196">
        <v>69</v>
      </c>
      <c r="DX117" s="197">
        <v>1.0900000000000001</v>
      </c>
      <c r="DY117" s="164">
        <v>49.125999999999998</v>
      </c>
      <c r="DZ117" s="164">
        <v>2.6179999999999999</v>
      </c>
      <c r="EA117" s="164">
        <v>13.612</v>
      </c>
      <c r="EB117" s="164">
        <v>1.7170000000000001</v>
      </c>
      <c r="EC117" s="164">
        <v>9.7729999999999997</v>
      </c>
      <c r="ED117" s="164">
        <v>0.32500000000000001</v>
      </c>
      <c r="EE117" s="164">
        <v>7.6890000000000001</v>
      </c>
      <c r="EF117" s="164">
        <v>11.66</v>
      </c>
      <c r="EG117" s="164">
        <v>2.3220000000000001</v>
      </c>
      <c r="EH117" s="164">
        <v>0.42599999999999999</v>
      </c>
      <c r="EI117" s="164">
        <v>0.23799999999999999</v>
      </c>
      <c r="EJ117" s="164">
        <v>0</v>
      </c>
      <c r="EK117" s="164">
        <v>11.318</v>
      </c>
      <c r="EL117" s="164">
        <v>11.33</v>
      </c>
      <c r="EM117">
        <f t="shared" si="2"/>
        <v>1577.0738769394061</v>
      </c>
      <c r="EN117">
        <f t="shared" si="3"/>
        <v>1594.4534192087817</v>
      </c>
    </row>
    <row r="118" spans="1:144" x14ac:dyDescent="0.35">
      <c r="A118" s="192" t="s">
        <v>1022</v>
      </c>
      <c r="B118" s="192">
        <v>30</v>
      </c>
      <c r="C118" s="192">
        <v>916</v>
      </c>
      <c r="D118" t="s">
        <v>1032</v>
      </c>
      <c r="F118" s="193">
        <v>13.906000000000001</v>
      </c>
      <c r="G118" s="194">
        <v>128.69999999999999</v>
      </c>
      <c r="H118" s="194">
        <v>8</v>
      </c>
      <c r="I118" s="194">
        <v>142</v>
      </c>
      <c r="J118" s="194">
        <v>11</v>
      </c>
      <c r="K118" s="146">
        <v>1.1399999999999999</v>
      </c>
      <c r="L118" s="146">
        <v>0.63</v>
      </c>
      <c r="M118" s="146"/>
      <c r="N118" s="146"/>
      <c r="O118" s="146">
        <v>6.6000000000000003E-2</v>
      </c>
      <c r="P118" s="146">
        <v>4.9000000000000002E-2</v>
      </c>
      <c r="Q118" s="146">
        <v>1.86</v>
      </c>
      <c r="R118" s="146">
        <v>0.34</v>
      </c>
      <c r="S118" s="146"/>
      <c r="T118" s="146"/>
      <c r="U118" s="146">
        <v>0.191</v>
      </c>
      <c r="V118" s="146">
        <v>9.5000000000000001E-2</v>
      </c>
      <c r="W118" s="146"/>
      <c r="X118" s="146"/>
      <c r="Y118" s="146">
        <v>1.4999999999999999E-2</v>
      </c>
      <c r="Z118" s="146">
        <v>1.4E-2</v>
      </c>
      <c r="AA118" s="146"/>
      <c r="AB118" s="146"/>
      <c r="AC118" s="146"/>
      <c r="AD118" s="146"/>
      <c r="AE118" s="146"/>
      <c r="AG118" s="195">
        <v>2.3294000000000001</v>
      </c>
      <c r="AH118" s="195">
        <v>13.138299999999999</v>
      </c>
      <c r="AI118" s="195">
        <v>0.29509999999999997</v>
      </c>
      <c r="AJ118" s="195">
        <v>11.5318</v>
      </c>
      <c r="AK118" s="195">
        <v>0.55379999999999996</v>
      </c>
      <c r="AL118" s="195">
        <v>2.7054</v>
      </c>
      <c r="AM118" s="195">
        <v>50.485999999999997</v>
      </c>
      <c r="AN118" s="195">
        <v>6.4569999999999999</v>
      </c>
      <c r="AO118" s="195">
        <v>10.7064</v>
      </c>
      <c r="AP118" s="195">
        <v>0.3427</v>
      </c>
      <c r="AQ118" s="195">
        <v>0.20769696969696971</v>
      </c>
      <c r="AR118" s="195">
        <v>0.2954</v>
      </c>
      <c r="AS118" s="195">
        <v>1.6400000000000001E-2</v>
      </c>
      <c r="AT118" s="195">
        <v>1.4260869565217394E-2</v>
      </c>
      <c r="AU118" s="195">
        <v>98.857699999999994</v>
      </c>
      <c r="AV118" s="195">
        <v>39.772799999999997</v>
      </c>
      <c r="AW118" s="195">
        <v>43.383299999999998</v>
      </c>
      <c r="AX118" s="195">
        <v>17.036899999999999</v>
      </c>
      <c r="AY118" s="195">
        <v>3.2899999999999999E-2</v>
      </c>
      <c r="AZ118" s="195">
        <v>2.5000000000000001E-2</v>
      </c>
      <c r="BA118" s="195">
        <v>0.2747</v>
      </c>
      <c r="BB118" s="195">
        <v>0.21240000000000001</v>
      </c>
      <c r="BC118" s="195">
        <v>5.0900000000000001E-2</v>
      </c>
      <c r="BD118" s="195">
        <v>0.24640000000000001</v>
      </c>
      <c r="BE118" s="195">
        <v>101.03530000000001</v>
      </c>
      <c r="BF118" s="195">
        <v>0.81946535928403497</v>
      </c>
      <c r="BG118" s="196">
        <v>4.7</v>
      </c>
      <c r="BH118" s="196">
        <v>1.3</v>
      </c>
      <c r="BI118" s="196">
        <v>0.7</v>
      </c>
      <c r="BJ118" s="196">
        <v>1.5</v>
      </c>
      <c r="BK118" s="196">
        <v>1330</v>
      </c>
      <c r="BL118" s="196">
        <v>67</v>
      </c>
      <c r="BM118" s="196">
        <v>30.9</v>
      </c>
      <c r="BN118" s="196">
        <v>2.5</v>
      </c>
      <c r="BO118" s="196">
        <v>330</v>
      </c>
      <c r="BP118" s="196">
        <v>21</v>
      </c>
      <c r="BQ118" s="196">
        <v>262</v>
      </c>
      <c r="BR118" s="196">
        <v>22</v>
      </c>
      <c r="BS118" s="196">
        <v>44.5</v>
      </c>
      <c r="BT118" s="196">
        <v>3.2</v>
      </c>
      <c r="BU118" s="196">
        <v>85.1</v>
      </c>
      <c r="BV118" s="196">
        <v>7.2</v>
      </c>
      <c r="BW118" s="196">
        <v>9.4</v>
      </c>
      <c r="BX118" s="196">
        <v>1.1000000000000001</v>
      </c>
      <c r="BY118" s="196">
        <v>379</v>
      </c>
      <c r="BZ118" s="196">
        <v>23</v>
      </c>
      <c r="CA118" s="196">
        <v>21.6</v>
      </c>
      <c r="CB118" s="196">
        <v>1.7</v>
      </c>
      <c r="CC118" s="196">
        <v>142</v>
      </c>
      <c r="CD118" s="196">
        <v>11</v>
      </c>
      <c r="CE118" s="196">
        <v>14.8</v>
      </c>
      <c r="CF118" s="196">
        <v>1.1000000000000001</v>
      </c>
      <c r="CG118" s="196">
        <v>0.08</v>
      </c>
      <c r="CH118" s="196">
        <v>0.04</v>
      </c>
      <c r="CI118" s="196">
        <v>134</v>
      </c>
      <c r="CJ118" s="196">
        <v>13</v>
      </c>
      <c r="CK118" s="196">
        <v>13.9</v>
      </c>
      <c r="CL118" s="196">
        <v>1.2</v>
      </c>
      <c r="CM118" s="196">
        <v>33.200000000000003</v>
      </c>
      <c r="CN118" s="196">
        <v>1.9</v>
      </c>
      <c r="CO118" s="196">
        <v>4.66</v>
      </c>
      <c r="CP118" s="196">
        <v>0.43</v>
      </c>
      <c r="CQ118" s="196">
        <v>22.1</v>
      </c>
      <c r="CR118" s="196">
        <v>1.9</v>
      </c>
      <c r="CS118" s="196">
        <v>6</v>
      </c>
      <c r="CT118" s="196">
        <v>1</v>
      </c>
      <c r="CU118" s="196">
        <v>1.8</v>
      </c>
      <c r="CV118" s="196">
        <v>0.3</v>
      </c>
      <c r="CW118" s="196">
        <v>4.5199999999999996</v>
      </c>
      <c r="CX118" s="196">
        <v>0.88</v>
      </c>
      <c r="CY118" s="196">
        <v>0.9</v>
      </c>
      <c r="CZ118" s="196">
        <v>0.18</v>
      </c>
      <c r="DA118" s="196">
        <v>4.2</v>
      </c>
      <c r="DB118" s="196">
        <v>1.1000000000000001</v>
      </c>
      <c r="DC118" s="196">
        <v>0.84</v>
      </c>
      <c r="DD118" s="196">
        <v>0.2</v>
      </c>
      <c r="DE118" s="196">
        <v>2.54</v>
      </c>
      <c r="DF118" s="196">
        <v>0.62</v>
      </c>
      <c r="DG118" s="196">
        <v>0.33</v>
      </c>
      <c r="DH118" s="196">
        <v>0.12</v>
      </c>
      <c r="DI118" s="196">
        <v>1.67</v>
      </c>
      <c r="DJ118" s="196">
        <v>0.43</v>
      </c>
      <c r="DK118" s="196">
        <v>0.17899999999999999</v>
      </c>
      <c r="DL118" s="196">
        <v>7.5999999999999998E-2</v>
      </c>
      <c r="DM118" s="196">
        <v>3.79</v>
      </c>
      <c r="DN118" s="196">
        <v>0.9</v>
      </c>
      <c r="DO118" s="196">
        <v>0.85</v>
      </c>
      <c r="DP118" s="196">
        <v>0.25</v>
      </c>
      <c r="DQ118" s="196">
        <v>1.22</v>
      </c>
      <c r="DR118" s="196">
        <v>0.5</v>
      </c>
      <c r="DS118" s="196">
        <v>1.02</v>
      </c>
      <c r="DT118" s="196">
        <v>0.18</v>
      </c>
      <c r="DU118" s="196">
        <v>0.42499999999999999</v>
      </c>
      <c r="DV118" s="196">
        <v>8.8999999999999996E-2</v>
      </c>
      <c r="DW118" s="196">
        <v>72</v>
      </c>
      <c r="DX118" s="197">
        <v>-4.97</v>
      </c>
      <c r="DY118" s="164">
        <v>50.273000000000003</v>
      </c>
      <c r="DZ118" s="164">
        <v>2.5939999999999999</v>
      </c>
      <c r="EA118" s="164">
        <v>12.598000000000001</v>
      </c>
      <c r="EB118" s="164">
        <v>1.724</v>
      </c>
      <c r="EC118" s="164">
        <v>9.7919999999999998</v>
      </c>
      <c r="ED118" s="164">
        <v>0.35399999999999998</v>
      </c>
      <c r="EE118" s="164">
        <v>8.0500000000000007</v>
      </c>
      <c r="EF118" s="164">
        <v>11.087999999999999</v>
      </c>
      <c r="EG118" s="164">
        <v>2.234</v>
      </c>
      <c r="EH118" s="164">
        <v>0.53100000000000003</v>
      </c>
      <c r="EI118" s="164">
        <v>0.28299999999999997</v>
      </c>
      <c r="EJ118" s="164">
        <v>0</v>
      </c>
      <c r="EK118" s="164">
        <v>11.343</v>
      </c>
      <c r="EL118" s="164">
        <v>11.33</v>
      </c>
      <c r="EM118">
        <f t="shared" si="2"/>
        <v>1478.4754784128866</v>
      </c>
      <c r="EN118">
        <f t="shared" si="3"/>
        <v>1408.4743054328726</v>
      </c>
    </row>
    <row r="119" spans="1:144" x14ac:dyDescent="0.35">
      <c r="A119" s="192" t="s">
        <v>1022</v>
      </c>
      <c r="B119" s="192">
        <v>30</v>
      </c>
      <c r="C119" s="192">
        <v>916</v>
      </c>
      <c r="D119" t="s">
        <v>1033</v>
      </c>
      <c r="F119" s="193">
        <v>9.5699000000000005</v>
      </c>
      <c r="G119" s="194">
        <v>141.5</v>
      </c>
      <c r="H119" s="194">
        <v>7</v>
      </c>
      <c r="I119" s="194">
        <v>157</v>
      </c>
      <c r="J119" s="194">
        <v>13</v>
      </c>
      <c r="K119" s="146">
        <v>1.29</v>
      </c>
      <c r="L119" s="146">
        <v>0.51</v>
      </c>
      <c r="M119" s="146"/>
      <c r="N119" s="146"/>
      <c r="O119" s="146">
        <v>8.5000000000000006E-2</v>
      </c>
      <c r="P119" s="146">
        <v>0.06</v>
      </c>
      <c r="Q119" s="146">
        <v>1.24</v>
      </c>
      <c r="R119" s="146">
        <v>0.33</v>
      </c>
      <c r="S119" s="146"/>
      <c r="T119" s="146"/>
      <c r="U119" s="146">
        <v>0.126</v>
      </c>
      <c r="V119" s="146">
        <v>0.06</v>
      </c>
      <c r="W119" s="146">
        <v>2.9000000000000001E-2</v>
      </c>
      <c r="X119" s="146">
        <v>2.8000000000000001E-2</v>
      </c>
      <c r="Y119" s="146"/>
      <c r="Z119" s="146"/>
      <c r="AA119" s="146"/>
      <c r="AB119" s="146"/>
      <c r="AC119" s="146"/>
      <c r="AD119" s="146"/>
      <c r="AE119" s="146"/>
      <c r="AG119" s="195">
        <v>1.8919999999999999</v>
      </c>
      <c r="AH119" s="195">
        <v>13.5779</v>
      </c>
      <c r="AI119" s="195">
        <v>0.24490000000000001</v>
      </c>
      <c r="AJ119" s="195">
        <v>12.250500000000001</v>
      </c>
      <c r="AK119" s="195">
        <v>0.56069999999999998</v>
      </c>
      <c r="AL119" s="195">
        <v>2.8024</v>
      </c>
      <c r="AM119" s="195">
        <v>50.439</v>
      </c>
      <c r="AN119" s="195">
        <v>5.1519000000000004</v>
      </c>
      <c r="AO119" s="195">
        <v>10.724399999999999</v>
      </c>
      <c r="AP119" s="195">
        <v>0.33450000000000002</v>
      </c>
      <c r="AQ119" s="195">
        <v>0.20272727272727276</v>
      </c>
      <c r="AR119" s="195">
        <v>0.3125</v>
      </c>
      <c r="AS119" s="195">
        <v>1.9099999999999999E-2</v>
      </c>
      <c r="AT119" s="195">
        <v>1.6608695652173912E-2</v>
      </c>
      <c r="AU119" s="195">
        <v>98.309799999999996</v>
      </c>
      <c r="AV119" s="195">
        <v>40.692700000000002</v>
      </c>
      <c r="AW119" s="195">
        <v>43.706499999999998</v>
      </c>
      <c r="AX119" s="195">
        <v>16.986999999999998</v>
      </c>
      <c r="AY119" s="195">
        <v>3.4200000000000001E-2</v>
      </c>
      <c r="AZ119" s="195">
        <v>1.9699999999999999E-2</v>
      </c>
      <c r="BA119" s="195">
        <v>0.28889999999999999</v>
      </c>
      <c r="BB119" s="195">
        <v>0.22439999999999999</v>
      </c>
      <c r="BC119" s="195">
        <v>5.0200000000000002E-2</v>
      </c>
      <c r="BD119" s="195">
        <v>0.2477</v>
      </c>
      <c r="BE119" s="195">
        <v>102.25109999999999</v>
      </c>
      <c r="BF119" s="195">
        <v>0.82099230521610544</v>
      </c>
      <c r="BG119" s="196">
        <v>4.62</v>
      </c>
      <c r="BH119" s="196">
        <v>0.9</v>
      </c>
      <c r="BK119" s="196">
        <v>1345</v>
      </c>
      <c r="BL119" s="196">
        <v>73</v>
      </c>
      <c r="BM119" s="196">
        <v>32.200000000000003</v>
      </c>
      <c r="BN119" s="196">
        <v>2.6</v>
      </c>
      <c r="BO119" s="196">
        <v>328</v>
      </c>
      <c r="BP119" s="196">
        <v>17</v>
      </c>
      <c r="BQ119" s="196">
        <v>630</v>
      </c>
      <c r="BR119" s="196">
        <v>100</v>
      </c>
      <c r="BS119" s="196">
        <v>37.1</v>
      </c>
      <c r="BT119" s="196">
        <v>3.8</v>
      </c>
      <c r="BU119" s="196">
        <v>48</v>
      </c>
      <c r="BV119" s="196">
        <v>5.3</v>
      </c>
      <c r="BW119" s="196">
        <v>8.5299999999999994</v>
      </c>
      <c r="BX119" s="196">
        <v>0.95</v>
      </c>
      <c r="BY119" s="196">
        <v>379</v>
      </c>
      <c r="BZ119" s="196">
        <v>23</v>
      </c>
      <c r="CA119" s="196">
        <v>24.3</v>
      </c>
      <c r="CB119" s="196">
        <v>2.2999999999999998</v>
      </c>
      <c r="CC119" s="196">
        <v>152</v>
      </c>
      <c r="CD119" s="196">
        <v>10</v>
      </c>
      <c r="CE119" s="196">
        <v>14.7</v>
      </c>
      <c r="CF119" s="196">
        <v>1.3</v>
      </c>
      <c r="CG119" s="196">
        <v>0.111</v>
      </c>
      <c r="CH119" s="196">
        <v>7.1999999999999995E-2</v>
      </c>
      <c r="CI119" s="196">
        <v>122</v>
      </c>
      <c r="CJ119" s="196">
        <v>11</v>
      </c>
      <c r="CK119" s="196">
        <v>14.87</v>
      </c>
      <c r="CL119" s="196">
        <v>0.92</v>
      </c>
      <c r="CM119" s="196">
        <v>35.799999999999997</v>
      </c>
      <c r="CN119" s="196">
        <v>2.1</v>
      </c>
      <c r="CO119" s="196">
        <v>4.66</v>
      </c>
      <c r="CP119" s="196">
        <v>0.44</v>
      </c>
      <c r="CQ119" s="196">
        <v>21.9</v>
      </c>
      <c r="CR119" s="196">
        <v>3.9</v>
      </c>
      <c r="CS119" s="196">
        <v>5.6</v>
      </c>
      <c r="CT119" s="196">
        <v>1.7</v>
      </c>
      <c r="CU119" s="196">
        <v>2.02</v>
      </c>
      <c r="CV119" s="196">
        <v>0.49</v>
      </c>
      <c r="CW119" s="196">
        <v>6.42</v>
      </c>
      <c r="CX119" s="196">
        <v>0.85</v>
      </c>
      <c r="CY119" s="196">
        <v>0.94</v>
      </c>
      <c r="CZ119" s="196">
        <v>0.19</v>
      </c>
      <c r="DA119" s="196">
        <v>5.6</v>
      </c>
      <c r="DB119" s="196">
        <v>1.2</v>
      </c>
      <c r="DC119" s="196">
        <v>1.1100000000000001</v>
      </c>
      <c r="DD119" s="196">
        <v>0.26</v>
      </c>
      <c r="DE119" s="196">
        <v>3.11</v>
      </c>
      <c r="DF119" s="196">
        <v>0.92</v>
      </c>
      <c r="DG119" s="196">
        <v>0.28999999999999998</v>
      </c>
      <c r="DH119" s="196">
        <v>0.14000000000000001</v>
      </c>
      <c r="DI119" s="196">
        <v>2.7</v>
      </c>
      <c r="DJ119" s="196">
        <v>0.6</v>
      </c>
      <c r="DK119" s="196">
        <v>0.28699999999999998</v>
      </c>
      <c r="DL119" s="196">
        <v>9.7000000000000003E-2</v>
      </c>
      <c r="DM119" s="196">
        <v>3.65</v>
      </c>
      <c r="DN119" s="196">
        <v>0.82</v>
      </c>
      <c r="DO119" s="196">
        <v>0.74</v>
      </c>
      <c r="DP119" s="196">
        <v>0.19</v>
      </c>
      <c r="DQ119" s="196">
        <v>0.89</v>
      </c>
      <c r="DR119" s="196">
        <v>0.38</v>
      </c>
      <c r="DS119" s="196">
        <v>1.22</v>
      </c>
      <c r="DT119" s="196">
        <v>0.3</v>
      </c>
      <c r="DU119" s="196">
        <v>0.36</v>
      </c>
      <c r="DV119" s="196">
        <v>0.13</v>
      </c>
      <c r="DW119" s="196">
        <v>75</v>
      </c>
      <c r="DX119" s="197">
        <v>-8.76</v>
      </c>
      <c r="DY119" s="164">
        <v>50.179000000000002</v>
      </c>
      <c r="DZ119" s="164">
        <v>2.6110000000000002</v>
      </c>
      <c r="EA119" s="164">
        <v>12.653</v>
      </c>
      <c r="EB119" s="164">
        <v>1.6819999999999999</v>
      </c>
      <c r="EC119" s="164">
        <v>9.8279999999999994</v>
      </c>
      <c r="ED119" s="164">
        <v>0.35199999999999998</v>
      </c>
      <c r="EE119" s="164">
        <v>8.24</v>
      </c>
      <c r="EF119" s="164">
        <v>11.475</v>
      </c>
      <c r="EG119" s="164">
        <v>1.7629999999999999</v>
      </c>
      <c r="EH119" s="164">
        <v>0.52300000000000002</v>
      </c>
      <c r="EI119" s="164">
        <v>0.22800000000000001</v>
      </c>
      <c r="EJ119" s="164">
        <v>0</v>
      </c>
      <c r="EK119" s="164">
        <v>11.342000000000001</v>
      </c>
      <c r="EL119" s="164">
        <v>11.33</v>
      </c>
      <c r="EM119">
        <f t="shared" si="2"/>
        <v>1564.0608903318453</v>
      </c>
      <c r="EN119">
        <f t="shared" si="3"/>
        <v>1438.0846729788943</v>
      </c>
    </row>
    <row r="120" spans="1:144" x14ac:dyDescent="0.35">
      <c r="A120" s="192" t="s">
        <v>1022</v>
      </c>
      <c r="B120" s="192">
        <v>30</v>
      </c>
      <c r="C120" s="192">
        <v>916</v>
      </c>
      <c r="D120" t="s">
        <v>1034</v>
      </c>
      <c r="F120" s="193">
        <v>10.747999999999999</v>
      </c>
      <c r="G120" s="194">
        <v>81.099999999999994</v>
      </c>
      <c r="H120" s="194">
        <v>7</v>
      </c>
      <c r="I120" s="194">
        <v>139</v>
      </c>
      <c r="J120" s="194">
        <v>12</v>
      </c>
      <c r="K120" s="146">
        <v>1.07</v>
      </c>
      <c r="L120" s="146">
        <v>0.33</v>
      </c>
      <c r="M120" s="146"/>
      <c r="N120" s="146"/>
      <c r="O120" s="146"/>
      <c r="P120" s="146"/>
      <c r="Q120" s="146">
        <v>1.58</v>
      </c>
      <c r="R120" s="146">
        <v>0.28999999999999998</v>
      </c>
      <c r="S120" s="146"/>
      <c r="T120" s="146"/>
      <c r="U120" s="146">
        <v>0.20599999999999999</v>
      </c>
      <c r="V120" s="146">
        <v>7.8E-2</v>
      </c>
      <c r="W120" s="146">
        <v>2.9000000000000001E-2</v>
      </c>
      <c r="X120" s="146">
        <v>0.03</v>
      </c>
      <c r="Y120" s="146">
        <v>2.7E-2</v>
      </c>
      <c r="Z120" s="146">
        <v>2.4E-2</v>
      </c>
      <c r="AA120" s="146"/>
      <c r="AB120" s="146"/>
      <c r="AC120" s="146"/>
      <c r="AD120" s="146"/>
      <c r="AE120" s="146"/>
      <c r="AG120" s="195">
        <v>2.3403</v>
      </c>
      <c r="AH120" s="195">
        <v>13.6983</v>
      </c>
      <c r="AI120" s="195">
        <v>0.31780000000000003</v>
      </c>
      <c r="AJ120" s="195">
        <v>12.135899999999999</v>
      </c>
      <c r="AK120" s="195">
        <v>0.46960000000000002</v>
      </c>
      <c r="AL120" s="195">
        <v>2.7635000000000001</v>
      </c>
      <c r="AM120" s="195">
        <v>49.468800000000002</v>
      </c>
      <c r="AN120" s="195">
        <v>5.7327000000000004</v>
      </c>
      <c r="AO120" s="195">
        <v>11.2592</v>
      </c>
      <c r="AP120" s="195">
        <v>0.39500000000000002</v>
      </c>
      <c r="AQ120" s="195">
        <v>0.23939393939393941</v>
      </c>
      <c r="AR120" s="195">
        <v>0.2944</v>
      </c>
      <c r="AS120" s="195">
        <v>1.89E-2</v>
      </c>
      <c r="AT120" s="195">
        <v>1.6434782608695655E-2</v>
      </c>
      <c r="AU120" s="195">
        <v>98.894499999999994</v>
      </c>
      <c r="AV120" s="195">
        <v>39.894199999999998</v>
      </c>
      <c r="AW120" s="195">
        <v>43.465200000000003</v>
      </c>
      <c r="AX120" s="195">
        <v>16.797000000000001</v>
      </c>
      <c r="AY120" s="195">
        <v>3.2899999999999999E-2</v>
      </c>
      <c r="AZ120" s="195">
        <v>1.89E-2</v>
      </c>
      <c r="BA120" s="195">
        <v>0.2928</v>
      </c>
      <c r="BB120" s="195">
        <v>0.20799999999999999</v>
      </c>
      <c r="BC120" s="195">
        <v>2.9899999999999999E-2</v>
      </c>
      <c r="BD120" s="195">
        <v>0.25280000000000002</v>
      </c>
      <c r="BE120" s="195">
        <v>100.99169999999999</v>
      </c>
      <c r="BF120" s="195">
        <v>0.82183020004144658</v>
      </c>
      <c r="BG120" s="196">
        <v>5.3</v>
      </c>
      <c r="BH120" s="196">
        <v>1.2</v>
      </c>
      <c r="BK120" s="196">
        <v>1243</v>
      </c>
      <c r="BL120" s="196">
        <v>83</v>
      </c>
      <c r="BM120" s="196">
        <v>29.8</v>
      </c>
      <c r="BN120" s="196">
        <v>2.2000000000000002</v>
      </c>
      <c r="BO120" s="196">
        <v>330</v>
      </c>
      <c r="BP120" s="196">
        <v>24</v>
      </c>
      <c r="BQ120" s="196">
        <v>297</v>
      </c>
      <c r="BR120" s="196">
        <v>23</v>
      </c>
      <c r="BS120" s="196">
        <v>38.299999999999997</v>
      </c>
      <c r="BT120" s="196">
        <v>2.5</v>
      </c>
      <c r="BU120" s="196">
        <v>51.6</v>
      </c>
      <c r="BV120" s="196">
        <v>4.5</v>
      </c>
      <c r="BW120" s="196">
        <v>9.6999999999999993</v>
      </c>
      <c r="BX120" s="196">
        <v>1.2</v>
      </c>
      <c r="BY120" s="196">
        <v>392</v>
      </c>
      <c r="BZ120" s="196">
        <v>29</v>
      </c>
      <c r="CA120" s="196">
        <v>23</v>
      </c>
      <c r="CB120" s="196">
        <v>2.1</v>
      </c>
      <c r="CC120" s="196">
        <v>152</v>
      </c>
      <c r="CD120" s="196">
        <v>8.4</v>
      </c>
      <c r="CE120" s="196">
        <v>16.7</v>
      </c>
      <c r="CF120" s="196">
        <v>1.3</v>
      </c>
      <c r="CG120" s="196">
        <v>9.0999999999999998E-2</v>
      </c>
      <c r="CH120" s="196">
        <v>0.06</v>
      </c>
      <c r="CI120" s="196">
        <v>123</v>
      </c>
      <c r="CJ120" s="196">
        <v>13</v>
      </c>
      <c r="CK120" s="196">
        <v>13.66</v>
      </c>
      <c r="CL120" s="196">
        <v>0.93</v>
      </c>
      <c r="CM120" s="196">
        <v>35.5</v>
      </c>
      <c r="CN120" s="196">
        <v>2.2999999999999998</v>
      </c>
      <c r="CO120" s="196">
        <v>4.71</v>
      </c>
      <c r="CP120" s="196">
        <v>0.56999999999999995</v>
      </c>
      <c r="CQ120" s="196">
        <v>23.9</v>
      </c>
      <c r="CR120" s="196">
        <v>3.2</v>
      </c>
      <c r="CS120" s="196">
        <v>4.6900000000000004</v>
      </c>
      <c r="CT120" s="196">
        <v>0.78</v>
      </c>
      <c r="CU120" s="196">
        <v>1.78</v>
      </c>
      <c r="CV120" s="196">
        <v>0.42</v>
      </c>
      <c r="CW120" s="196">
        <v>6.6</v>
      </c>
      <c r="CX120" s="196">
        <v>1.7</v>
      </c>
      <c r="CY120" s="196">
        <v>0.77</v>
      </c>
      <c r="CZ120" s="196">
        <v>0.17</v>
      </c>
      <c r="DA120" s="196">
        <v>5.3</v>
      </c>
      <c r="DB120" s="196">
        <v>0.7</v>
      </c>
      <c r="DC120" s="196">
        <v>0.93</v>
      </c>
      <c r="DD120" s="196">
        <v>0.19</v>
      </c>
      <c r="DE120" s="196">
        <v>2.48</v>
      </c>
      <c r="DF120" s="196">
        <v>0.68</v>
      </c>
      <c r="DG120" s="196">
        <v>0.27200000000000002</v>
      </c>
      <c r="DH120" s="196">
        <v>8.5000000000000006E-2</v>
      </c>
      <c r="DI120" s="196">
        <v>1.7</v>
      </c>
      <c r="DJ120" s="196">
        <v>0.48</v>
      </c>
      <c r="DK120" s="196">
        <v>0.23100000000000001</v>
      </c>
      <c r="DL120" s="196">
        <v>9.4E-2</v>
      </c>
      <c r="DM120" s="196">
        <v>3.6</v>
      </c>
      <c r="DN120" s="196">
        <v>1.1000000000000001</v>
      </c>
      <c r="DO120" s="196">
        <v>0.88</v>
      </c>
      <c r="DP120" s="196">
        <v>0.24</v>
      </c>
      <c r="DQ120" s="196">
        <v>1.4</v>
      </c>
      <c r="DR120" s="196">
        <v>0.47</v>
      </c>
      <c r="DS120" s="196">
        <v>1.1100000000000001</v>
      </c>
      <c r="DT120" s="196">
        <v>0.3</v>
      </c>
      <c r="DU120" s="196">
        <v>0.35</v>
      </c>
      <c r="DV120" s="196">
        <v>0.12</v>
      </c>
      <c r="DW120" s="196">
        <v>78</v>
      </c>
      <c r="DX120" s="197">
        <v>-5.99</v>
      </c>
      <c r="DY120" s="164">
        <v>49.316000000000003</v>
      </c>
      <c r="DZ120" s="164">
        <v>2.63</v>
      </c>
      <c r="EA120" s="164">
        <v>13.038</v>
      </c>
      <c r="EB120" s="164">
        <v>1.73</v>
      </c>
      <c r="EC120" s="164">
        <v>9.7769999999999992</v>
      </c>
      <c r="ED120" s="164">
        <v>0.40400000000000003</v>
      </c>
      <c r="EE120" s="164">
        <v>8.06</v>
      </c>
      <c r="EF120" s="164">
        <v>11.593</v>
      </c>
      <c r="EG120" s="164">
        <v>2.2269999999999999</v>
      </c>
      <c r="EH120" s="164">
        <v>0.44700000000000001</v>
      </c>
      <c r="EI120" s="164">
        <v>0.30199999999999999</v>
      </c>
      <c r="EJ120" s="164">
        <v>0</v>
      </c>
      <c r="EK120" s="164">
        <v>11.333</v>
      </c>
      <c r="EL120" s="164">
        <v>11.33</v>
      </c>
      <c r="EM120">
        <f t="shared" si="2"/>
        <v>1473.4704835638247</v>
      </c>
      <c r="EN120">
        <f t="shared" si="3"/>
        <v>1390.1976446493297</v>
      </c>
    </row>
    <row r="121" spans="1:144" x14ac:dyDescent="0.35">
      <c r="A121" s="192" t="s">
        <v>1022</v>
      </c>
      <c r="B121" s="192">
        <v>30</v>
      </c>
      <c r="C121" s="192">
        <v>916</v>
      </c>
      <c r="D121" t="s">
        <v>1035</v>
      </c>
      <c r="F121" s="193">
        <v>23.013000000000002</v>
      </c>
      <c r="G121" s="194">
        <v>34</v>
      </c>
      <c r="H121" s="194">
        <v>2.5</v>
      </c>
      <c r="I121" s="194">
        <v>143</v>
      </c>
      <c r="J121" s="194">
        <v>11</v>
      </c>
      <c r="K121" s="146">
        <v>1</v>
      </c>
      <c r="L121" s="146">
        <v>0.32</v>
      </c>
      <c r="M121" s="146"/>
      <c r="N121" s="146"/>
      <c r="O121" s="146">
        <v>0.14299999999999999</v>
      </c>
      <c r="P121" s="146">
        <v>5.8000000000000003E-2</v>
      </c>
      <c r="Q121" s="146">
        <v>1.69</v>
      </c>
      <c r="R121" s="146">
        <v>0.26</v>
      </c>
      <c r="S121" s="146"/>
      <c r="T121" s="146"/>
      <c r="U121" s="146">
        <v>0.22</v>
      </c>
      <c r="V121" s="146">
        <v>0.08</v>
      </c>
      <c r="W121" s="146">
        <v>2.4E-2</v>
      </c>
      <c r="X121" s="146">
        <v>2.3E-2</v>
      </c>
      <c r="Y121" s="146"/>
      <c r="Z121" s="146"/>
      <c r="AA121" s="146"/>
      <c r="AB121" s="146"/>
      <c r="AC121" s="146"/>
      <c r="AD121" s="146"/>
      <c r="AE121" s="146"/>
      <c r="AG121" s="195">
        <v>2.2513999999999998</v>
      </c>
      <c r="AH121" s="195">
        <v>13.5168</v>
      </c>
      <c r="AI121" s="195">
        <v>0.26300000000000001</v>
      </c>
      <c r="AJ121" s="195">
        <v>11.959</v>
      </c>
      <c r="AK121" s="195">
        <v>0.50239999999999996</v>
      </c>
      <c r="AL121" s="195">
        <v>2.7719999999999998</v>
      </c>
      <c r="AM121" s="195">
        <v>50.513800000000003</v>
      </c>
      <c r="AN121" s="195">
        <v>5.2557</v>
      </c>
      <c r="AO121" s="195">
        <v>10.7521</v>
      </c>
      <c r="AP121" s="195">
        <v>0.3271</v>
      </c>
      <c r="AQ121" s="195">
        <v>0.19824242424242425</v>
      </c>
      <c r="AR121" s="195">
        <v>0.32590000000000002</v>
      </c>
      <c r="AS121" s="195">
        <v>2.0500000000000001E-2</v>
      </c>
      <c r="AT121" s="195">
        <v>1.7826086956521742E-2</v>
      </c>
      <c r="AU121" s="195">
        <v>98.459599999999995</v>
      </c>
      <c r="AV121" s="195">
        <v>40.192900000000002</v>
      </c>
      <c r="AW121" s="195">
        <v>43.552799999999998</v>
      </c>
      <c r="AX121" s="195">
        <v>17.169699999999999</v>
      </c>
      <c r="AY121" s="195">
        <v>3.3300000000000003E-2</v>
      </c>
      <c r="AZ121" s="195">
        <v>1.67E-2</v>
      </c>
      <c r="BA121" s="195">
        <v>0.27779999999999999</v>
      </c>
      <c r="BB121" s="195">
        <v>0.22939999999999999</v>
      </c>
      <c r="BC121" s="195">
        <v>0.1195</v>
      </c>
      <c r="BD121" s="195">
        <v>0.25430000000000003</v>
      </c>
      <c r="BE121" s="195">
        <v>101.84650000000001</v>
      </c>
      <c r="BF121" s="195">
        <v>0.81889282780862704</v>
      </c>
      <c r="BG121" s="196">
        <v>5.0999999999999996</v>
      </c>
      <c r="BH121" s="196">
        <v>1</v>
      </c>
      <c r="BI121" s="196">
        <v>0.2</v>
      </c>
      <c r="BJ121" s="196">
        <v>0.39</v>
      </c>
      <c r="BK121" s="196">
        <v>1356</v>
      </c>
      <c r="BL121" s="196">
        <v>56</v>
      </c>
      <c r="BM121" s="196">
        <v>32.1</v>
      </c>
      <c r="BN121" s="196">
        <v>1.9</v>
      </c>
      <c r="BO121" s="196">
        <v>350</v>
      </c>
      <c r="BP121" s="196">
        <v>18</v>
      </c>
      <c r="BQ121" s="196">
        <v>321</v>
      </c>
      <c r="BR121" s="196">
        <v>19</v>
      </c>
      <c r="BS121" s="196">
        <v>42.5</v>
      </c>
      <c r="BT121" s="196">
        <v>2.7</v>
      </c>
      <c r="BU121" s="196">
        <v>55.3</v>
      </c>
      <c r="BV121" s="196">
        <v>4.2</v>
      </c>
      <c r="BW121" s="196">
        <v>10.53</v>
      </c>
      <c r="BX121" s="196">
        <v>0.62</v>
      </c>
      <c r="BY121" s="196">
        <v>407</v>
      </c>
      <c r="BZ121" s="196">
        <v>16</v>
      </c>
      <c r="CA121" s="196">
        <v>24.5</v>
      </c>
      <c r="CB121" s="196">
        <v>1.3</v>
      </c>
      <c r="CC121" s="196">
        <v>154.69999999999999</v>
      </c>
      <c r="CD121" s="196">
        <v>7.5</v>
      </c>
      <c r="CE121" s="196">
        <v>15.85</v>
      </c>
      <c r="CF121" s="196">
        <v>0.95</v>
      </c>
      <c r="CG121" s="196">
        <v>0.122</v>
      </c>
      <c r="CH121" s="196">
        <v>3.9E-2</v>
      </c>
      <c r="CI121" s="196">
        <v>128.9</v>
      </c>
      <c r="CJ121" s="196">
        <v>7.8</v>
      </c>
      <c r="CK121" s="196">
        <v>14.23</v>
      </c>
      <c r="CL121" s="196">
        <v>0.92</v>
      </c>
      <c r="CM121" s="196">
        <v>34.5</v>
      </c>
      <c r="CN121" s="196">
        <v>1.6</v>
      </c>
      <c r="CO121" s="196">
        <v>5.16</v>
      </c>
      <c r="CP121" s="196">
        <v>0.5</v>
      </c>
      <c r="CQ121" s="196">
        <v>23.7</v>
      </c>
      <c r="CR121" s="196">
        <v>2.2999999999999998</v>
      </c>
      <c r="CS121" s="196">
        <v>6.1</v>
      </c>
      <c r="CT121" s="196">
        <v>1</v>
      </c>
      <c r="CU121" s="196">
        <v>1.88</v>
      </c>
      <c r="CV121" s="196">
        <v>0.27</v>
      </c>
      <c r="CW121" s="196">
        <v>6.1</v>
      </c>
      <c r="CX121" s="196">
        <v>1.1000000000000001</v>
      </c>
      <c r="CY121" s="196">
        <v>0.75</v>
      </c>
      <c r="CZ121" s="196">
        <v>0.12</v>
      </c>
      <c r="DA121" s="196">
        <v>5.31</v>
      </c>
      <c r="DB121" s="196">
        <v>0.64</v>
      </c>
      <c r="DC121" s="196">
        <v>0.94</v>
      </c>
      <c r="DD121" s="196">
        <v>0.14000000000000001</v>
      </c>
      <c r="DE121" s="196">
        <v>2.56</v>
      </c>
      <c r="DF121" s="196">
        <v>0.42</v>
      </c>
      <c r="DG121" s="196">
        <v>0.38300000000000001</v>
      </c>
      <c r="DH121" s="196">
        <v>9.6000000000000002E-2</v>
      </c>
      <c r="DI121" s="196">
        <v>2.0099999999999998</v>
      </c>
      <c r="DJ121" s="196">
        <v>0.55000000000000004</v>
      </c>
      <c r="DK121" s="196">
        <v>0.27500000000000002</v>
      </c>
      <c r="DL121" s="196">
        <v>7.8E-2</v>
      </c>
      <c r="DM121" s="196">
        <v>4.05</v>
      </c>
      <c r="DN121" s="196">
        <v>0.85</v>
      </c>
      <c r="DO121" s="196">
        <v>0.85</v>
      </c>
      <c r="DP121" s="196">
        <v>0.19</v>
      </c>
      <c r="DQ121" s="196">
        <v>1</v>
      </c>
      <c r="DR121" s="196">
        <v>0.33</v>
      </c>
      <c r="DS121" s="196">
        <v>1.26</v>
      </c>
      <c r="DT121" s="196">
        <v>0.19</v>
      </c>
      <c r="DU121" s="196">
        <v>0.3</v>
      </c>
      <c r="DV121" s="196">
        <v>0.1</v>
      </c>
      <c r="DW121" s="196">
        <v>81</v>
      </c>
      <c r="DX121" s="197">
        <v>-7.93</v>
      </c>
      <c r="DY121" s="164">
        <v>50.261000000000003</v>
      </c>
      <c r="DZ121" s="164">
        <v>2.5990000000000002</v>
      </c>
      <c r="EA121" s="164">
        <v>12.673999999999999</v>
      </c>
      <c r="EB121" s="164">
        <v>1.708</v>
      </c>
      <c r="EC121" s="164">
        <v>9.7989999999999995</v>
      </c>
      <c r="ED121" s="164">
        <v>0.34399999999999997</v>
      </c>
      <c r="EE121" s="164">
        <v>8.0500000000000007</v>
      </c>
      <c r="EF121" s="164">
        <v>11.266</v>
      </c>
      <c r="EG121" s="164">
        <v>2.1110000000000002</v>
      </c>
      <c r="EH121" s="164">
        <v>0.47099999999999997</v>
      </c>
      <c r="EI121" s="164">
        <v>0.247</v>
      </c>
      <c r="EJ121" s="164">
        <v>0</v>
      </c>
      <c r="EK121" s="164">
        <v>11.336</v>
      </c>
      <c r="EL121" s="164">
        <v>11.33</v>
      </c>
      <c r="EM121">
        <f t="shared" si="2"/>
        <v>1631.1278213092749</v>
      </c>
      <c r="EN121">
        <f t="shared" si="3"/>
        <v>1511.2830735747939</v>
      </c>
    </row>
    <row r="122" spans="1:144" x14ac:dyDescent="0.35">
      <c r="A122" s="192" t="s">
        <v>1022</v>
      </c>
      <c r="B122" s="192">
        <v>30</v>
      </c>
      <c r="C122" s="192">
        <v>916</v>
      </c>
      <c r="D122" t="s">
        <v>1036</v>
      </c>
      <c r="F122" s="193">
        <v>11.722</v>
      </c>
      <c r="G122" s="194">
        <v>125</v>
      </c>
      <c r="H122" s="194">
        <v>11</v>
      </c>
      <c r="I122" s="194">
        <v>134</v>
      </c>
      <c r="J122" s="194">
        <v>13</v>
      </c>
      <c r="K122" s="146">
        <v>0.67</v>
      </c>
      <c r="L122" s="146">
        <v>0.5</v>
      </c>
      <c r="M122" s="146">
        <v>0.18</v>
      </c>
      <c r="N122" s="146">
        <v>0.26</v>
      </c>
      <c r="O122" s="146">
        <v>0.14000000000000001</v>
      </c>
      <c r="P122" s="146">
        <v>7.2999999999999995E-2</v>
      </c>
      <c r="Q122" s="146">
        <v>1.63</v>
      </c>
      <c r="R122" s="146">
        <v>0.28999999999999998</v>
      </c>
      <c r="S122" s="146"/>
      <c r="T122" s="146"/>
      <c r="U122" s="146">
        <v>0.18099999999999999</v>
      </c>
      <c r="V122" s="146">
        <v>8.4000000000000005E-2</v>
      </c>
      <c r="W122" s="146"/>
      <c r="X122" s="146"/>
      <c r="Y122" s="146">
        <v>1.7000000000000001E-2</v>
      </c>
      <c r="Z122" s="146">
        <v>1.2E-2</v>
      </c>
      <c r="AA122" s="146"/>
      <c r="AB122" s="146"/>
      <c r="AC122" s="146"/>
      <c r="AD122" s="146"/>
      <c r="AE122" s="146"/>
      <c r="AG122" s="195">
        <v>2.3513999999999999</v>
      </c>
      <c r="AH122" s="195">
        <v>13.128299999999999</v>
      </c>
      <c r="AI122" s="195">
        <v>0.26369999999999999</v>
      </c>
      <c r="AJ122" s="195">
        <v>11.2934</v>
      </c>
      <c r="AK122" s="195">
        <v>0.50529999999999997</v>
      </c>
      <c r="AL122" s="195">
        <v>2.7048000000000001</v>
      </c>
      <c r="AM122" s="195">
        <v>50.089700000000001</v>
      </c>
      <c r="AN122" s="195">
        <v>6.7716000000000003</v>
      </c>
      <c r="AO122" s="195">
        <v>10.810700000000001</v>
      </c>
      <c r="AP122" s="195">
        <v>0.38800000000000001</v>
      </c>
      <c r="AQ122" s="195">
        <v>0.23515151515151517</v>
      </c>
      <c r="AR122" s="195">
        <v>0.29709999999999998</v>
      </c>
      <c r="AS122" s="195">
        <v>2.0799999999999999E-2</v>
      </c>
      <c r="AT122" s="195">
        <v>1.8086956521739132E-2</v>
      </c>
      <c r="AU122" s="195">
        <v>98.624899999999997</v>
      </c>
      <c r="AV122" s="195">
        <v>39.9709</v>
      </c>
      <c r="AW122" s="195">
        <v>44.0486</v>
      </c>
      <c r="AX122" s="195">
        <v>16.832599999999999</v>
      </c>
      <c r="AY122" s="195">
        <v>3.9399999999999998E-2</v>
      </c>
      <c r="AZ122" s="195">
        <v>1.6199999999999999E-2</v>
      </c>
      <c r="BA122" s="195">
        <v>0.28100000000000003</v>
      </c>
      <c r="BB122" s="195">
        <v>0.22739999999999999</v>
      </c>
      <c r="BC122" s="195">
        <v>3.7199999999999997E-2</v>
      </c>
      <c r="BD122" s="195">
        <v>0.2596</v>
      </c>
      <c r="BE122" s="195">
        <v>101.71299999999999</v>
      </c>
      <c r="BF122" s="195">
        <v>0.82346654890190463</v>
      </c>
      <c r="BG122" s="196">
        <v>3.71</v>
      </c>
      <c r="BH122" s="196">
        <v>0.96</v>
      </c>
      <c r="BI122" s="196">
        <v>2.2999999999999998</v>
      </c>
      <c r="BJ122" s="196">
        <v>2</v>
      </c>
      <c r="BK122" s="196">
        <v>1281</v>
      </c>
      <c r="BL122" s="196">
        <v>75</v>
      </c>
      <c r="BM122" s="196">
        <v>27.2</v>
      </c>
      <c r="BN122" s="196">
        <v>2.4</v>
      </c>
      <c r="BO122" s="196">
        <v>317</v>
      </c>
      <c r="BP122" s="196">
        <v>21</v>
      </c>
      <c r="BQ122" s="196">
        <v>276</v>
      </c>
      <c r="BR122" s="196">
        <v>20</v>
      </c>
      <c r="BS122" s="196">
        <v>40.4</v>
      </c>
      <c r="BT122" s="196">
        <v>3.3</v>
      </c>
      <c r="BU122" s="196">
        <v>86</v>
      </c>
      <c r="BV122" s="196">
        <v>6.4</v>
      </c>
      <c r="BW122" s="196">
        <v>10.07</v>
      </c>
      <c r="BX122" s="196">
        <v>0.95</v>
      </c>
      <c r="BY122" s="196">
        <v>380</v>
      </c>
      <c r="BZ122" s="196">
        <v>26</v>
      </c>
      <c r="CA122" s="196">
        <v>21</v>
      </c>
      <c r="CB122" s="196">
        <v>2.2000000000000002</v>
      </c>
      <c r="CC122" s="196">
        <v>133.6</v>
      </c>
      <c r="CD122" s="196">
        <v>9.6999999999999993</v>
      </c>
      <c r="CE122" s="196">
        <v>15.6</v>
      </c>
      <c r="CF122" s="196">
        <v>1.4</v>
      </c>
      <c r="CG122" s="196">
        <v>0.108</v>
      </c>
      <c r="CH122" s="196">
        <v>5.2999999999999999E-2</v>
      </c>
      <c r="CI122" s="196">
        <v>125</v>
      </c>
      <c r="CJ122" s="196">
        <v>12</v>
      </c>
      <c r="CK122" s="196">
        <v>13.2</v>
      </c>
      <c r="CL122" s="196">
        <v>1.3</v>
      </c>
      <c r="CM122" s="196">
        <v>32.799999999999997</v>
      </c>
      <c r="CN122" s="196">
        <v>3.5</v>
      </c>
      <c r="CO122" s="196">
        <v>4.25</v>
      </c>
      <c r="CP122" s="196">
        <v>0.49</v>
      </c>
      <c r="CQ122" s="196">
        <v>19.7</v>
      </c>
      <c r="CR122" s="196">
        <v>2.2999999999999998</v>
      </c>
      <c r="CS122" s="196">
        <v>6</v>
      </c>
      <c r="CT122" s="196">
        <v>1</v>
      </c>
      <c r="CU122" s="196">
        <v>1.95</v>
      </c>
      <c r="CV122" s="196">
        <v>0.35</v>
      </c>
      <c r="CW122" s="196">
        <v>4.67</v>
      </c>
      <c r="CX122" s="196">
        <v>0.77</v>
      </c>
      <c r="CY122" s="196">
        <v>0.85</v>
      </c>
      <c r="CZ122" s="196">
        <v>0.15</v>
      </c>
      <c r="DA122" s="196">
        <v>4.54</v>
      </c>
      <c r="DB122" s="196">
        <v>0.89</v>
      </c>
      <c r="DC122" s="196">
        <v>0.88</v>
      </c>
      <c r="DD122" s="196">
        <v>0.17</v>
      </c>
      <c r="DE122" s="196">
        <v>2.4</v>
      </c>
      <c r="DF122" s="196">
        <v>0.4</v>
      </c>
      <c r="DG122" s="196">
        <v>0.311</v>
      </c>
      <c r="DH122" s="196">
        <v>8.8999999999999996E-2</v>
      </c>
      <c r="DI122" s="196">
        <v>1.93</v>
      </c>
      <c r="DJ122" s="196">
        <v>0.48</v>
      </c>
      <c r="DK122" s="196">
        <v>0.224</v>
      </c>
      <c r="DL122" s="196">
        <v>6.5000000000000002E-2</v>
      </c>
      <c r="DM122" s="196">
        <v>3.16</v>
      </c>
      <c r="DN122" s="196">
        <v>0.98</v>
      </c>
      <c r="DO122" s="196">
        <v>0.89</v>
      </c>
      <c r="DP122" s="196">
        <v>0.19</v>
      </c>
      <c r="DQ122" s="196">
        <v>0.99</v>
      </c>
      <c r="DR122" s="196">
        <v>0.33</v>
      </c>
      <c r="DS122" s="196">
        <v>0.92</v>
      </c>
      <c r="DT122" s="196">
        <v>0.21</v>
      </c>
      <c r="DU122" s="196">
        <v>0.39</v>
      </c>
      <c r="DV122" s="196">
        <v>0.14000000000000001</v>
      </c>
      <c r="DW122" s="196">
        <v>84</v>
      </c>
      <c r="DX122" s="197">
        <v>-4.3600000000000003</v>
      </c>
      <c r="DY122" s="164">
        <v>50.094999999999999</v>
      </c>
      <c r="DZ122" s="164">
        <v>2.6160000000000001</v>
      </c>
      <c r="EA122" s="164">
        <v>12.698</v>
      </c>
      <c r="EB122" s="164">
        <v>1.714</v>
      </c>
      <c r="EC122" s="164">
        <v>9.7910000000000004</v>
      </c>
      <c r="ED122" s="164">
        <v>0.39800000000000002</v>
      </c>
      <c r="EE122" s="164">
        <v>8.2360000000000007</v>
      </c>
      <c r="EF122" s="164">
        <v>10.95</v>
      </c>
      <c r="EG122" s="164">
        <v>2.274</v>
      </c>
      <c r="EH122" s="164">
        <v>0.48899999999999999</v>
      </c>
      <c r="EI122" s="164">
        <v>0.255</v>
      </c>
      <c r="EJ122" s="164">
        <v>0</v>
      </c>
      <c r="EK122" s="164">
        <v>11.333</v>
      </c>
      <c r="EL122" s="164">
        <v>11.33</v>
      </c>
      <c r="EM122">
        <f t="shared" si="2"/>
        <v>1486.9839696562915</v>
      </c>
      <c r="EN122">
        <f t="shared" si="3"/>
        <v>1424.860070579045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AEF07-B190-4E54-B4DE-D321BC8AB620}">
  <dimension ref="A1:DL111"/>
  <sheetViews>
    <sheetView topLeftCell="AG1" workbookViewId="0">
      <selection activeCell="BG1" sqref="BG1"/>
    </sheetView>
  </sheetViews>
  <sheetFormatPr defaultColWidth="8.90625" defaultRowHeight="14.5" x14ac:dyDescent="0.35"/>
  <cols>
    <col min="1" max="1" width="31.1796875" customWidth="1"/>
    <col min="5" max="5" width="34.1796875" customWidth="1"/>
    <col min="6" max="6" width="22.54296875" customWidth="1"/>
    <col min="27" max="31" width="8.90625" style="213"/>
    <col min="32" max="32" width="75" style="163" customWidth="1"/>
    <col min="33" max="115" width="8.90625" style="212"/>
    <col min="116" max="116" width="25.81640625" style="212" customWidth="1"/>
  </cols>
  <sheetData>
    <row r="1" spans="1:116" s="187" customFormat="1" ht="58" x14ac:dyDescent="0.35">
      <c r="A1" s="187" t="s">
        <v>820</v>
      </c>
      <c r="B1" s="187" t="s">
        <v>324</v>
      </c>
      <c r="C1" s="187" t="s">
        <v>821</v>
      </c>
      <c r="D1" s="187" t="s">
        <v>328</v>
      </c>
      <c r="E1" s="187" t="s">
        <v>1116</v>
      </c>
      <c r="F1" s="187" t="s">
        <v>824</v>
      </c>
      <c r="G1" s="187" t="s">
        <v>825</v>
      </c>
      <c r="H1" s="187" t="s">
        <v>363</v>
      </c>
      <c r="I1" s="187" t="s">
        <v>826</v>
      </c>
      <c r="J1" s="187" t="s">
        <v>365</v>
      </c>
      <c r="K1" s="187" t="s">
        <v>827</v>
      </c>
      <c r="L1" s="187" t="s">
        <v>381</v>
      </c>
      <c r="M1" s="187" t="s">
        <v>828</v>
      </c>
      <c r="N1" s="187" t="s">
        <v>383</v>
      </c>
      <c r="O1" s="187" t="s">
        <v>829</v>
      </c>
      <c r="P1" s="187" t="s">
        <v>385</v>
      </c>
      <c r="Q1" s="187" t="s">
        <v>830</v>
      </c>
      <c r="R1" s="187" t="s">
        <v>387</v>
      </c>
      <c r="S1" s="187" t="s">
        <v>831</v>
      </c>
      <c r="T1" s="187" t="s">
        <v>389</v>
      </c>
      <c r="U1" s="187" t="s">
        <v>832</v>
      </c>
      <c r="V1" s="187" t="s">
        <v>427</v>
      </c>
      <c r="W1" s="187" t="s">
        <v>833</v>
      </c>
      <c r="X1" s="187" t="s">
        <v>429</v>
      </c>
      <c r="Y1" s="187" t="s">
        <v>834</v>
      </c>
      <c r="Z1" s="187" t="s">
        <v>433</v>
      </c>
      <c r="AA1" s="207" t="s">
        <v>1117</v>
      </c>
      <c r="AB1" s="187" t="s">
        <v>448</v>
      </c>
      <c r="AC1" s="187" t="s">
        <v>836</v>
      </c>
      <c r="AD1" s="187" t="s">
        <v>447</v>
      </c>
      <c r="AE1" s="187" t="s">
        <v>837</v>
      </c>
      <c r="AF1" s="208"/>
      <c r="AG1" s="209" t="s">
        <v>300</v>
      </c>
      <c r="AH1" s="209" t="s">
        <v>294</v>
      </c>
      <c r="AI1" s="209" t="s">
        <v>302</v>
      </c>
      <c r="AJ1" s="209" t="s">
        <v>299</v>
      </c>
      <c r="AK1" s="209" t="s">
        <v>301</v>
      </c>
      <c r="AL1" s="209" t="s">
        <v>293</v>
      </c>
      <c r="AM1" s="209" t="s">
        <v>292</v>
      </c>
      <c r="AN1" s="209" t="s">
        <v>298</v>
      </c>
      <c r="AO1" s="209" t="s">
        <v>295</v>
      </c>
      <c r="AP1" s="209" t="s">
        <v>297</v>
      </c>
      <c r="AQ1" s="209" t="s">
        <v>1118</v>
      </c>
      <c r="AR1" s="209" t="s">
        <v>840</v>
      </c>
      <c r="AS1" s="209" t="s">
        <v>841</v>
      </c>
      <c r="AT1" s="209" t="s">
        <v>1119</v>
      </c>
      <c r="AU1" s="209" t="s">
        <v>802</v>
      </c>
      <c r="AV1" s="209" t="s">
        <v>1120</v>
      </c>
      <c r="AW1" s="209" t="s">
        <v>853</v>
      </c>
      <c r="AX1" s="209" t="s">
        <v>339</v>
      </c>
      <c r="AY1" s="209" t="s">
        <v>854</v>
      </c>
      <c r="AZ1" s="209" t="s">
        <v>341</v>
      </c>
      <c r="BA1" s="209" t="s">
        <v>855</v>
      </c>
      <c r="BB1" s="209" t="s">
        <v>856</v>
      </c>
      <c r="BC1" s="209" t="s">
        <v>857</v>
      </c>
      <c r="BD1" s="209" t="s">
        <v>347</v>
      </c>
      <c r="BE1" s="209" t="s">
        <v>858</v>
      </c>
      <c r="BF1" s="209" t="s">
        <v>351</v>
      </c>
      <c r="BG1" s="209" t="s">
        <v>859</v>
      </c>
      <c r="BH1" s="209" t="s">
        <v>353</v>
      </c>
      <c r="BI1" s="209" t="s">
        <v>860</v>
      </c>
      <c r="BJ1" s="209" t="s">
        <v>359</v>
      </c>
      <c r="BK1" s="209" t="s">
        <v>861</v>
      </c>
      <c r="BL1" s="209" t="s">
        <v>361</v>
      </c>
      <c r="BM1" s="209" t="s">
        <v>862</v>
      </c>
      <c r="BN1" s="209" t="s">
        <v>371</v>
      </c>
      <c r="BO1" s="209" t="s">
        <v>863</v>
      </c>
      <c r="BP1" s="209" t="s">
        <v>373</v>
      </c>
      <c r="BQ1" s="209" t="s">
        <v>864</v>
      </c>
      <c r="BR1" s="209" t="s">
        <v>375</v>
      </c>
      <c r="BS1" s="209" t="s">
        <v>865</v>
      </c>
      <c r="BT1" s="209" t="s">
        <v>377</v>
      </c>
      <c r="BU1" s="209" t="s">
        <v>866</v>
      </c>
      <c r="BV1" s="209" t="s">
        <v>379</v>
      </c>
      <c r="BW1" s="209" t="s">
        <v>867</v>
      </c>
      <c r="BX1" s="209" t="s">
        <v>391</v>
      </c>
      <c r="BY1" s="209" t="s">
        <v>868</v>
      </c>
      <c r="BZ1" s="209" t="s">
        <v>393</v>
      </c>
      <c r="CA1" s="209" t="s">
        <v>869</v>
      </c>
      <c r="CB1" s="209" t="s">
        <v>395</v>
      </c>
      <c r="CC1" s="209" t="s">
        <v>870</v>
      </c>
      <c r="CD1" s="209" t="s">
        <v>397</v>
      </c>
      <c r="CE1" s="209" t="s">
        <v>871</v>
      </c>
      <c r="CF1" s="209" t="s">
        <v>399</v>
      </c>
      <c r="CG1" s="209" t="s">
        <v>872</v>
      </c>
      <c r="CH1" s="209" t="s">
        <v>401</v>
      </c>
      <c r="CI1" s="209" t="s">
        <v>873</v>
      </c>
      <c r="CJ1" s="209" t="s">
        <v>403</v>
      </c>
      <c r="CK1" s="209" t="s">
        <v>874</v>
      </c>
      <c r="CL1" s="209" t="s">
        <v>405</v>
      </c>
      <c r="CM1" s="209" t="s">
        <v>875</v>
      </c>
      <c r="CN1" s="209" t="s">
        <v>407</v>
      </c>
      <c r="CO1" s="209" t="s">
        <v>876</v>
      </c>
      <c r="CP1" s="209" t="s">
        <v>409</v>
      </c>
      <c r="CQ1" s="209" t="s">
        <v>877</v>
      </c>
      <c r="CR1" s="209" t="s">
        <v>411</v>
      </c>
      <c r="CS1" s="209" t="s">
        <v>878</v>
      </c>
      <c r="CT1" s="209" t="s">
        <v>413</v>
      </c>
      <c r="CU1" s="209" t="s">
        <v>879</v>
      </c>
      <c r="CV1" s="209" t="s">
        <v>415</v>
      </c>
      <c r="CW1" s="209" t="s">
        <v>880</v>
      </c>
      <c r="CX1" s="209" t="s">
        <v>417</v>
      </c>
      <c r="CY1" s="209" t="s">
        <v>881</v>
      </c>
      <c r="CZ1" s="209" t="s">
        <v>419</v>
      </c>
      <c r="DA1" s="209" t="s">
        <v>882</v>
      </c>
      <c r="DB1" s="209" t="s">
        <v>421</v>
      </c>
      <c r="DC1" s="209" t="s">
        <v>883</v>
      </c>
      <c r="DD1" s="209" t="s">
        <v>423</v>
      </c>
      <c r="DE1" s="209" t="s">
        <v>884</v>
      </c>
      <c r="DF1" s="209" t="s">
        <v>425</v>
      </c>
      <c r="DG1" s="209" t="s">
        <v>885</v>
      </c>
      <c r="DH1" s="209" t="s">
        <v>431</v>
      </c>
      <c r="DI1" s="209" t="s">
        <v>886</v>
      </c>
      <c r="DJ1" s="209" t="s">
        <v>435</v>
      </c>
      <c r="DK1" s="209" t="s">
        <v>887</v>
      </c>
      <c r="DL1" s="209" t="s">
        <v>437</v>
      </c>
    </row>
    <row r="2" spans="1:116" x14ac:dyDescent="0.35">
      <c r="A2" t="s">
        <v>1121</v>
      </c>
      <c r="B2">
        <v>110</v>
      </c>
      <c r="C2">
        <v>916</v>
      </c>
      <c r="D2">
        <v>1974</v>
      </c>
      <c r="E2" t="s">
        <v>1122</v>
      </c>
      <c r="F2" s="210">
        <v>21.963999999999999</v>
      </c>
      <c r="G2" s="194">
        <v>122.8</v>
      </c>
      <c r="H2" s="194">
        <v>3.3</v>
      </c>
      <c r="I2" s="194">
        <v>120.8</v>
      </c>
      <c r="J2" s="194">
        <v>4.5999999999999996</v>
      </c>
      <c r="K2" s="146">
        <v>0.67100000000000004</v>
      </c>
      <c r="L2" s="146">
        <v>6.9000000000000006E-2</v>
      </c>
      <c r="M2" s="146">
        <v>9.9000000000000005E-2</v>
      </c>
      <c r="N2" s="146">
        <v>4.2999999999999997E-2</v>
      </c>
      <c r="O2" s="146">
        <v>9.7000000000000003E-2</v>
      </c>
      <c r="P2" s="146">
        <v>1.2E-2</v>
      </c>
      <c r="Q2" s="194">
        <v>1.554</v>
      </c>
      <c r="R2" s="146">
        <v>7.0999999999999994E-2</v>
      </c>
      <c r="S2" s="146">
        <v>3.9E-2</v>
      </c>
      <c r="T2" s="146">
        <v>1.0999999999999999E-2</v>
      </c>
      <c r="U2" s="146">
        <v>0.16900000000000001</v>
      </c>
      <c r="V2" s="146">
        <v>1.9E-2</v>
      </c>
      <c r="W2" s="146">
        <v>1.8800000000000001E-2</v>
      </c>
      <c r="X2" s="146">
        <v>3.3999999999999998E-3</v>
      </c>
      <c r="Y2" s="146">
        <v>1.11E-2</v>
      </c>
      <c r="Z2" s="146">
        <v>2.5000000000000001E-3</v>
      </c>
      <c r="AA2" s="194">
        <v>5.9668000000000001</v>
      </c>
      <c r="AB2" s="146">
        <v>0.42399999999999999</v>
      </c>
      <c r="AC2" s="146">
        <v>1.7999999999999999E-2</v>
      </c>
      <c r="AD2" s="146">
        <v>0.16700000000000001</v>
      </c>
      <c r="AE2" s="146">
        <v>1.9E-2</v>
      </c>
      <c r="AG2" s="211">
        <v>2.3693333333333335</v>
      </c>
      <c r="AH2" s="211">
        <v>13.293333333333331</v>
      </c>
      <c r="AI2" s="211">
        <v>0.23500000000000001</v>
      </c>
      <c r="AJ2" s="211">
        <v>11.022033333333333</v>
      </c>
      <c r="AK2" s="211">
        <v>0.56416666666666659</v>
      </c>
      <c r="AL2" s="211">
        <v>2.7664333333333331</v>
      </c>
      <c r="AM2" s="211">
        <v>49.812033333333339</v>
      </c>
      <c r="AN2" s="211">
        <v>6.4284999999999997</v>
      </c>
      <c r="AO2" s="211">
        <v>11.282566666666666</v>
      </c>
      <c r="AP2" s="211">
        <v>0.35680000000000001</v>
      </c>
      <c r="AQ2" s="211">
        <f>AP2/1.6</f>
        <v>0.223</v>
      </c>
      <c r="AR2" s="211">
        <v>3.8033333333333336E-2</v>
      </c>
      <c r="AS2" s="211">
        <v>1.6266666666666665E-2</v>
      </c>
      <c r="AT2" s="211">
        <f>AS2/1.15</f>
        <v>1.4144927536231883E-2</v>
      </c>
      <c r="AU2" s="211">
        <v>98.18453333333332</v>
      </c>
      <c r="AV2" s="211">
        <f t="shared" ref="AV2:AV41" si="0">(AN2/40.3044)/(AN2/40.3044+(AO2*0.85)/71.844)</f>
        <v>0.54439226543321872</v>
      </c>
      <c r="AW2" s="212">
        <v>4.16</v>
      </c>
      <c r="AX2" s="212">
        <v>0.27</v>
      </c>
      <c r="AY2" s="212">
        <v>0.8</v>
      </c>
      <c r="AZ2" s="212">
        <v>0.25</v>
      </c>
      <c r="BA2" s="212">
        <v>1339</v>
      </c>
      <c r="BB2" s="212">
        <v>43</v>
      </c>
      <c r="BC2" s="212">
        <v>29.14</v>
      </c>
      <c r="BD2" s="212">
        <v>0.73</v>
      </c>
      <c r="BE2" s="212">
        <v>290</v>
      </c>
      <c r="BF2" s="212">
        <v>9.1</v>
      </c>
      <c r="BG2" s="212">
        <v>168</v>
      </c>
      <c r="BH2" s="212">
        <v>5.3</v>
      </c>
      <c r="BI2" s="212">
        <v>41</v>
      </c>
      <c r="BJ2" s="212">
        <v>1.5</v>
      </c>
      <c r="BK2" s="212">
        <v>76.400000000000006</v>
      </c>
      <c r="BL2" s="212">
        <v>2</v>
      </c>
      <c r="BM2" s="212">
        <v>9.08</v>
      </c>
      <c r="BN2" s="212">
        <v>0.34</v>
      </c>
      <c r="BO2" s="212">
        <v>353</v>
      </c>
      <c r="BP2" s="212">
        <v>10</v>
      </c>
      <c r="BQ2" s="212">
        <v>23.41</v>
      </c>
      <c r="BR2" s="212">
        <v>0.76</v>
      </c>
      <c r="BS2" s="212">
        <v>149.69999999999999</v>
      </c>
      <c r="BT2" s="212">
        <v>3.2</v>
      </c>
      <c r="BU2" s="212">
        <v>15.07</v>
      </c>
      <c r="BV2" s="212">
        <v>0.5</v>
      </c>
      <c r="BW2" s="212">
        <v>8.4599999999999995E-2</v>
      </c>
      <c r="BX2" s="212">
        <v>7.3000000000000001E-3</v>
      </c>
      <c r="BY2" s="212">
        <v>120.8</v>
      </c>
      <c r="BZ2" s="212">
        <v>4</v>
      </c>
      <c r="CA2" s="212">
        <v>13.35</v>
      </c>
      <c r="CB2" s="212">
        <v>0.48</v>
      </c>
      <c r="CC2" s="212">
        <v>31.47</v>
      </c>
      <c r="CD2" s="212">
        <v>0.89</v>
      </c>
      <c r="CE2" s="212">
        <v>4.5599999999999996</v>
      </c>
      <c r="CF2" s="212">
        <v>0.15</v>
      </c>
      <c r="CG2" s="212">
        <v>22.68</v>
      </c>
      <c r="CH2" s="212">
        <v>0.81</v>
      </c>
      <c r="CI2" s="212">
        <v>5.74</v>
      </c>
      <c r="CJ2" s="212">
        <v>0.3</v>
      </c>
      <c r="CK2" s="212">
        <v>1.93</v>
      </c>
      <c r="CL2" s="212">
        <v>9.8000000000000004E-2</v>
      </c>
      <c r="CM2" s="212">
        <v>5.53</v>
      </c>
      <c r="CN2" s="212">
        <v>0.3</v>
      </c>
      <c r="CO2" s="212">
        <v>0.83099999999999996</v>
      </c>
      <c r="CP2" s="212">
        <v>3.2000000000000001E-2</v>
      </c>
      <c r="CQ2" s="212">
        <v>4.6100000000000003</v>
      </c>
      <c r="CR2" s="212">
        <v>0.2</v>
      </c>
      <c r="CS2" s="212">
        <v>0.90200000000000002</v>
      </c>
      <c r="CT2" s="212">
        <v>4.2999999999999997E-2</v>
      </c>
      <c r="CU2" s="212">
        <v>2.23</v>
      </c>
      <c r="CV2" s="212">
        <v>0.15</v>
      </c>
      <c r="CW2" s="212">
        <v>0.27700000000000002</v>
      </c>
      <c r="CX2" s="212">
        <v>1.7999999999999999E-2</v>
      </c>
      <c r="CY2" s="212">
        <v>1.94</v>
      </c>
      <c r="CZ2" s="212">
        <v>0.15</v>
      </c>
      <c r="DA2" s="212">
        <v>0.26600000000000001</v>
      </c>
      <c r="DB2" s="212">
        <v>2.5000000000000001E-2</v>
      </c>
      <c r="DC2" s="212">
        <v>4.03</v>
      </c>
      <c r="DD2" s="212">
        <v>0.32</v>
      </c>
      <c r="DE2" s="212">
        <v>0.93300000000000005</v>
      </c>
      <c r="DF2" s="212">
        <v>6.0999999999999999E-2</v>
      </c>
      <c r="DG2" s="212">
        <v>1.103</v>
      </c>
      <c r="DH2" s="212">
        <v>9.7000000000000003E-2</v>
      </c>
      <c r="DI2" s="212">
        <v>1.0609999999999999</v>
      </c>
      <c r="DJ2" s="212">
        <v>6.9000000000000006E-2</v>
      </c>
      <c r="DK2" s="212">
        <v>0.33500000000000002</v>
      </c>
      <c r="DL2" s="212">
        <v>3.1E-2</v>
      </c>
    </row>
    <row r="3" spans="1:116" x14ac:dyDescent="0.35">
      <c r="A3" t="s">
        <v>1121</v>
      </c>
      <c r="B3">
        <v>110</v>
      </c>
      <c r="C3">
        <v>916</v>
      </c>
      <c r="D3">
        <v>1974</v>
      </c>
      <c r="E3" t="s">
        <v>1123</v>
      </c>
      <c r="F3" s="210">
        <v>20.663</v>
      </c>
      <c r="G3" s="194">
        <v>135.30000000000001</v>
      </c>
      <c r="H3" s="194">
        <v>3.4</v>
      </c>
      <c r="I3" s="194">
        <v>121.1</v>
      </c>
      <c r="J3" s="194">
        <v>5.3</v>
      </c>
      <c r="K3" s="146">
        <v>0.67600000000000005</v>
      </c>
      <c r="L3" s="146">
        <v>8.6999999999999994E-2</v>
      </c>
      <c r="M3" s="146">
        <v>0.14399999999999999</v>
      </c>
      <c r="N3" s="146">
        <v>4.7E-2</v>
      </c>
      <c r="O3" s="146">
        <v>9.2999999999999999E-2</v>
      </c>
      <c r="P3" s="146">
        <v>1.4E-2</v>
      </c>
      <c r="Q3" s="194">
        <v>1.5329999999999999</v>
      </c>
      <c r="R3" s="146">
        <v>7.9000000000000001E-2</v>
      </c>
      <c r="S3" s="146">
        <v>4.3999999999999997E-2</v>
      </c>
      <c r="T3" s="146">
        <v>1.0999999999999999E-2</v>
      </c>
      <c r="U3" s="146">
        <v>0.17499999999999999</v>
      </c>
      <c r="V3" s="146">
        <v>2.1000000000000001E-2</v>
      </c>
      <c r="W3" s="146">
        <v>2.3099999999999999E-2</v>
      </c>
      <c r="X3" s="146">
        <v>3.5000000000000001E-3</v>
      </c>
      <c r="Y3" s="146">
        <v>9.4999999999999998E-3</v>
      </c>
      <c r="Z3" s="146">
        <v>2E-3</v>
      </c>
      <c r="AA3" s="194">
        <v>6.3941999999999997</v>
      </c>
      <c r="AB3" s="146">
        <v>0.41899999999999998</v>
      </c>
      <c r="AC3" s="146">
        <v>1.6E-2</v>
      </c>
      <c r="AD3" s="146">
        <v>0.13800000000000001</v>
      </c>
      <c r="AE3" s="146">
        <v>1.4E-2</v>
      </c>
      <c r="AG3" s="211">
        <v>2.4076333333333335</v>
      </c>
      <c r="AH3" s="211">
        <v>13.294033333333333</v>
      </c>
      <c r="AI3" s="211">
        <v>0.30943333333333334</v>
      </c>
      <c r="AJ3" s="211">
        <v>11.054233333333334</v>
      </c>
      <c r="AK3" s="211">
        <v>0.58000000000000007</v>
      </c>
      <c r="AL3" s="211">
        <v>2.7539333333333338</v>
      </c>
      <c r="AM3" s="211">
        <v>50.198066666666669</v>
      </c>
      <c r="AN3" s="211">
        <v>6.3769999999999998</v>
      </c>
      <c r="AO3" s="211">
        <v>11.1417</v>
      </c>
      <c r="AP3" s="211">
        <v>0.33856666666666668</v>
      </c>
      <c r="AQ3" s="211">
        <f t="shared" ref="AQ3:AQ15" si="1">AP3/1.6</f>
        <v>0.21160416666666668</v>
      </c>
      <c r="AR3" s="211">
        <v>2.47E-2</v>
      </c>
      <c r="AS3" s="211">
        <v>1.6433333333333331E-2</v>
      </c>
      <c r="AT3" s="211">
        <f t="shared" ref="AT3:AT41" si="2">AS3/1.15</f>
        <v>1.4289855072463767E-2</v>
      </c>
      <c r="AU3" s="211">
        <v>98.495666666666651</v>
      </c>
      <c r="AV3" s="211">
        <f t="shared" si="0"/>
        <v>0.54551324851154825</v>
      </c>
      <c r="AW3" s="212">
        <v>4.51</v>
      </c>
      <c r="AX3" s="212">
        <v>0.26</v>
      </c>
      <c r="AY3" s="212">
        <v>1.02</v>
      </c>
      <c r="AZ3" s="212">
        <v>0.31</v>
      </c>
      <c r="BA3" s="212">
        <v>1311</v>
      </c>
      <c r="BB3" s="212">
        <v>42</v>
      </c>
      <c r="BC3" s="212">
        <v>30.6</v>
      </c>
      <c r="BD3" s="212">
        <v>1.1000000000000001</v>
      </c>
      <c r="BE3" s="212">
        <v>305</v>
      </c>
      <c r="BF3" s="212">
        <v>12</v>
      </c>
      <c r="BG3" s="212">
        <v>263</v>
      </c>
      <c r="BH3" s="212">
        <v>32</v>
      </c>
      <c r="BI3" s="212">
        <v>42</v>
      </c>
      <c r="BJ3" s="212">
        <v>1.5</v>
      </c>
      <c r="BK3" s="212">
        <v>81.5</v>
      </c>
      <c r="BL3" s="212">
        <v>3.3</v>
      </c>
      <c r="BM3" s="212">
        <v>9.26</v>
      </c>
      <c r="BN3" s="212">
        <v>0.31</v>
      </c>
      <c r="BO3" s="212">
        <v>344.6</v>
      </c>
      <c r="BP3" s="212">
        <v>8.6</v>
      </c>
      <c r="BQ3" s="212">
        <v>23.34</v>
      </c>
      <c r="BR3" s="212">
        <v>0.71</v>
      </c>
      <c r="BS3" s="212">
        <v>147.1</v>
      </c>
      <c r="BT3" s="212">
        <v>4.0999999999999996</v>
      </c>
      <c r="BU3" s="212">
        <v>14.6</v>
      </c>
      <c r="BV3" s="212">
        <v>0.43</v>
      </c>
      <c r="BW3" s="212">
        <v>9.4500000000000001E-2</v>
      </c>
      <c r="BX3" s="212">
        <v>8.0000000000000002E-3</v>
      </c>
      <c r="BY3" s="212">
        <v>119.9</v>
      </c>
      <c r="BZ3" s="212">
        <v>4.3</v>
      </c>
      <c r="CA3" s="212">
        <v>13.42</v>
      </c>
      <c r="CB3" s="212">
        <v>0.41</v>
      </c>
      <c r="CC3" s="212">
        <v>31.5</v>
      </c>
      <c r="CD3" s="212">
        <v>1.1000000000000001</v>
      </c>
      <c r="CE3" s="212">
        <v>4.55</v>
      </c>
      <c r="CF3" s="212">
        <v>0.12</v>
      </c>
      <c r="CG3" s="212">
        <v>21.51</v>
      </c>
      <c r="CH3" s="212">
        <v>0.77</v>
      </c>
      <c r="CI3" s="212">
        <v>5.62</v>
      </c>
      <c r="CJ3" s="212">
        <v>0.32</v>
      </c>
      <c r="CK3" s="212">
        <v>1.94</v>
      </c>
      <c r="CL3" s="212">
        <v>9.2999999999999999E-2</v>
      </c>
      <c r="CM3" s="212">
        <v>5.74</v>
      </c>
      <c r="CN3" s="212">
        <v>0.38</v>
      </c>
      <c r="CO3" s="212">
        <v>0.85</v>
      </c>
      <c r="CP3" s="212">
        <v>5.7000000000000002E-2</v>
      </c>
      <c r="CQ3" s="212">
        <v>4.8</v>
      </c>
      <c r="CR3" s="212">
        <v>0.25</v>
      </c>
      <c r="CS3" s="212">
        <v>0.92500000000000004</v>
      </c>
      <c r="CT3" s="212">
        <v>4.4999999999999998E-2</v>
      </c>
      <c r="CU3" s="212">
        <v>2.34</v>
      </c>
      <c r="CV3" s="212">
        <v>0.13</v>
      </c>
      <c r="CW3" s="212">
        <v>0.3</v>
      </c>
      <c r="CX3" s="212">
        <v>3.3000000000000002E-2</v>
      </c>
      <c r="CY3" s="212">
        <v>1.96</v>
      </c>
      <c r="CZ3" s="212">
        <v>0.16</v>
      </c>
      <c r="DA3" s="212">
        <v>0.26500000000000001</v>
      </c>
      <c r="DB3" s="212">
        <v>2.8000000000000001E-2</v>
      </c>
      <c r="DC3" s="212">
        <v>4.1399999999999997</v>
      </c>
      <c r="DD3" s="212">
        <v>0.28000000000000003</v>
      </c>
      <c r="DE3" s="212">
        <v>0.91200000000000003</v>
      </c>
      <c r="DF3" s="212">
        <v>5.8000000000000003E-2</v>
      </c>
      <c r="DG3" s="212">
        <v>1.0529999999999999</v>
      </c>
      <c r="DH3" s="212">
        <v>8.1000000000000003E-2</v>
      </c>
      <c r="DI3" s="212">
        <v>1.0529999999999999</v>
      </c>
      <c r="DJ3" s="212">
        <v>4.5999999999999999E-2</v>
      </c>
      <c r="DK3" s="212">
        <v>0.308</v>
      </c>
      <c r="DL3" s="212">
        <v>2.8000000000000001E-2</v>
      </c>
    </row>
    <row r="4" spans="1:116" x14ac:dyDescent="0.35">
      <c r="A4" t="s">
        <v>1121</v>
      </c>
      <c r="B4">
        <v>110</v>
      </c>
      <c r="C4">
        <v>916</v>
      </c>
      <c r="D4">
        <v>1974</v>
      </c>
      <c r="E4" t="s">
        <v>1124</v>
      </c>
      <c r="F4" s="210">
        <v>21.129000000000001</v>
      </c>
      <c r="G4" s="194">
        <v>143.19999999999999</v>
      </c>
      <c r="H4" s="194">
        <v>4.2</v>
      </c>
      <c r="I4" s="194">
        <v>129.19999999999999</v>
      </c>
      <c r="J4" s="194">
        <v>3.8</v>
      </c>
      <c r="K4" s="146">
        <v>0.82099999999999995</v>
      </c>
      <c r="L4" s="146">
        <v>9.1999999999999998E-2</v>
      </c>
      <c r="M4" s="146">
        <v>0.19500000000000001</v>
      </c>
      <c r="N4" s="146">
        <v>6.5000000000000002E-2</v>
      </c>
      <c r="O4" s="146">
        <v>9.6000000000000002E-2</v>
      </c>
      <c r="P4" s="146">
        <v>1.2E-2</v>
      </c>
      <c r="Q4" s="194">
        <v>1.6279999999999999</v>
      </c>
      <c r="R4" s="146">
        <v>8.1000000000000003E-2</v>
      </c>
      <c r="S4" s="146">
        <v>0.05</v>
      </c>
      <c r="T4" s="146">
        <v>1.0999999999999999E-2</v>
      </c>
      <c r="U4" s="146">
        <v>0.16800000000000001</v>
      </c>
      <c r="V4" s="146">
        <v>0.02</v>
      </c>
      <c r="W4" s="146">
        <v>2.3699999999999999E-2</v>
      </c>
      <c r="X4" s="146">
        <v>4.1000000000000003E-3</v>
      </c>
      <c r="Y4" s="146">
        <v>1.8499999999999999E-2</v>
      </c>
      <c r="Z4" s="146">
        <v>3.5999999999999999E-3</v>
      </c>
      <c r="AA4" s="194">
        <v>6.7130000000000001</v>
      </c>
      <c r="AB4" s="146">
        <v>0.44400000000000001</v>
      </c>
      <c r="AC4" s="146">
        <v>1.9E-2</v>
      </c>
      <c r="AD4" s="146">
        <v>0.14499999999999999</v>
      </c>
      <c r="AE4" s="146">
        <v>0.02</v>
      </c>
      <c r="AG4" s="211">
        <v>2.3868666666666662</v>
      </c>
      <c r="AH4" s="211">
        <v>13.315766666666667</v>
      </c>
      <c r="AI4" s="211">
        <v>0.2830333333333333</v>
      </c>
      <c r="AJ4" s="211">
        <v>10.908999999999999</v>
      </c>
      <c r="AK4" s="211">
        <v>0.55636666666666656</v>
      </c>
      <c r="AL4" s="211">
        <v>2.8226999999999998</v>
      </c>
      <c r="AM4" s="211">
        <v>50.117866666666664</v>
      </c>
      <c r="AN4" s="211">
        <v>6.2400333333333338</v>
      </c>
      <c r="AO4" s="211">
        <v>11.373199999999999</v>
      </c>
      <c r="AP4" s="211">
        <v>0.36263333333333331</v>
      </c>
      <c r="AQ4" s="211">
        <f t="shared" si="1"/>
        <v>0.2266458333333333</v>
      </c>
      <c r="AR4" s="211">
        <v>1.8933333333333333E-2</v>
      </c>
      <c r="AS4" s="211">
        <v>1.6299999999999999E-2</v>
      </c>
      <c r="AT4" s="211">
        <f t="shared" si="2"/>
        <v>1.4173913043478261E-2</v>
      </c>
      <c r="AU4" s="211">
        <v>98.402633333333327</v>
      </c>
      <c r="AV4" s="211">
        <f t="shared" si="0"/>
        <v>0.53501290131779089</v>
      </c>
      <c r="AW4" s="212">
        <v>4.4000000000000004</v>
      </c>
      <c r="AX4" s="212">
        <v>0.32</v>
      </c>
      <c r="AY4" s="212">
        <v>0.93</v>
      </c>
      <c r="AZ4" s="212">
        <v>0.3</v>
      </c>
      <c r="BA4" s="212">
        <v>1353</v>
      </c>
      <c r="BB4" s="212">
        <v>41</v>
      </c>
      <c r="BC4" s="212">
        <v>28.79</v>
      </c>
      <c r="BD4" s="212">
        <v>0.87</v>
      </c>
      <c r="BE4" s="212">
        <v>306</v>
      </c>
      <c r="BF4" s="212">
        <v>11</v>
      </c>
      <c r="BG4" s="212">
        <v>122.6</v>
      </c>
      <c r="BH4" s="212">
        <v>5.7</v>
      </c>
      <c r="BI4" s="212">
        <v>42.1</v>
      </c>
      <c r="BJ4" s="212">
        <v>2</v>
      </c>
      <c r="BK4" s="212">
        <v>71.3</v>
      </c>
      <c r="BL4" s="212">
        <v>3.6</v>
      </c>
      <c r="BM4" s="212">
        <v>9.8800000000000008</v>
      </c>
      <c r="BN4" s="212">
        <v>0.4</v>
      </c>
      <c r="BO4" s="212">
        <v>366</v>
      </c>
      <c r="BP4" s="212">
        <v>12</v>
      </c>
      <c r="BQ4" s="212">
        <v>24.16</v>
      </c>
      <c r="BR4" s="212">
        <v>0.92</v>
      </c>
      <c r="BS4" s="212">
        <v>157</v>
      </c>
      <c r="BT4" s="212">
        <v>5.9</v>
      </c>
      <c r="BU4" s="212">
        <v>15.9</v>
      </c>
      <c r="BV4" s="212">
        <v>0.7</v>
      </c>
      <c r="BW4" s="212">
        <v>9.6000000000000002E-2</v>
      </c>
      <c r="BX4" s="212">
        <v>6.6E-3</v>
      </c>
      <c r="BY4" s="212">
        <v>125.8</v>
      </c>
      <c r="BZ4" s="212">
        <v>5.9</v>
      </c>
      <c r="CA4" s="212">
        <v>14.05</v>
      </c>
      <c r="CB4" s="212">
        <v>0.55000000000000004</v>
      </c>
      <c r="CC4" s="212">
        <v>33.700000000000003</v>
      </c>
      <c r="CD4" s="212">
        <v>1.6</v>
      </c>
      <c r="CE4" s="212">
        <v>4.57</v>
      </c>
      <c r="CF4" s="212">
        <v>0.18</v>
      </c>
      <c r="CG4" s="212">
        <v>23.61</v>
      </c>
      <c r="CH4" s="212">
        <v>0.88</v>
      </c>
      <c r="CI4" s="212">
        <v>5.84</v>
      </c>
      <c r="CJ4" s="212">
        <v>0.31</v>
      </c>
      <c r="CK4" s="212">
        <v>1.99</v>
      </c>
      <c r="CL4" s="212">
        <v>0.1</v>
      </c>
      <c r="CM4" s="212">
        <v>5.81</v>
      </c>
      <c r="CN4" s="212">
        <v>0.4</v>
      </c>
      <c r="CO4" s="212">
        <v>0.878</v>
      </c>
      <c r="CP4" s="212">
        <v>5.6000000000000001E-2</v>
      </c>
      <c r="CQ4" s="212">
        <v>4.79</v>
      </c>
      <c r="CR4" s="212">
        <v>0.27</v>
      </c>
      <c r="CS4" s="212">
        <v>0.95299999999999996</v>
      </c>
      <c r="CT4" s="212">
        <v>6.9000000000000006E-2</v>
      </c>
      <c r="CU4" s="212">
        <v>2.52</v>
      </c>
      <c r="CV4" s="212">
        <v>0.16</v>
      </c>
      <c r="CW4" s="212">
        <v>0.312</v>
      </c>
      <c r="CX4" s="212">
        <v>2.8000000000000001E-2</v>
      </c>
      <c r="CY4" s="212">
        <v>2.0299999999999998</v>
      </c>
      <c r="CZ4" s="212">
        <v>0.16</v>
      </c>
      <c r="DA4" s="212">
        <v>0.28799999999999998</v>
      </c>
      <c r="DB4" s="212">
        <v>2.4E-2</v>
      </c>
      <c r="DC4" s="212">
        <v>3.85</v>
      </c>
      <c r="DD4" s="212">
        <v>0.33</v>
      </c>
      <c r="DE4" s="212">
        <v>0.96099999999999997</v>
      </c>
      <c r="DF4" s="212">
        <v>6.5000000000000002E-2</v>
      </c>
      <c r="DG4" s="212">
        <v>1.2</v>
      </c>
      <c r="DH4" s="212">
        <v>0.12</v>
      </c>
      <c r="DI4" s="212">
        <v>1.0669999999999999</v>
      </c>
      <c r="DJ4" s="212">
        <v>6.7000000000000004E-2</v>
      </c>
      <c r="DK4" s="212">
        <v>0.374</v>
      </c>
      <c r="DL4" s="212">
        <v>2.7E-2</v>
      </c>
    </row>
    <row r="5" spans="1:116" x14ac:dyDescent="0.35">
      <c r="A5" t="s">
        <v>1121</v>
      </c>
      <c r="B5">
        <v>110</v>
      </c>
      <c r="C5">
        <v>916</v>
      </c>
      <c r="D5">
        <v>1974</v>
      </c>
      <c r="E5" t="s">
        <v>1125</v>
      </c>
      <c r="F5" s="210">
        <v>16.175000000000001</v>
      </c>
      <c r="G5" s="194">
        <v>152</v>
      </c>
      <c r="H5" s="194">
        <v>5.6</v>
      </c>
      <c r="I5" s="194">
        <v>132.5</v>
      </c>
      <c r="J5" s="194">
        <v>4.8</v>
      </c>
      <c r="K5" s="146">
        <v>0.9</v>
      </c>
      <c r="L5" s="146">
        <v>0.1</v>
      </c>
      <c r="M5" s="146">
        <v>0.153</v>
      </c>
      <c r="N5" s="146">
        <v>7.0000000000000007E-2</v>
      </c>
      <c r="O5" s="146">
        <v>9.1999999999999998E-2</v>
      </c>
      <c r="P5" s="146">
        <v>1.0999999999999999E-2</v>
      </c>
      <c r="Q5" s="194">
        <v>1.6639999999999999</v>
      </c>
      <c r="R5" s="146">
        <v>8.5000000000000006E-2</v>
      </c>
      <c r="S5" s="146">
        <v>4.2999999999999997E-2</v>
      </c>
      <c r="T5" s="146">
        <v>1.2999999999999999E-2</v>
      </c>
      <c r="U5" s="146">
        <v>0.189</v>
      </c>
      <c r="V5" s="146">
        <v>2.3E-2</v>
      </c>
      <c r="W5" s="146">
        <v>1.8800000000000001E-2</v>
      </c>
      <c r="X5" s="146">
        <v>3.3E-3</v>
      </c>
      <c r="Y5" s="146">
        <v>1.38E-2</v>
      </c>
      <c r="Z5" s="146">
        <v>2.5000000000000001E-3</v>
      </c>
      <c r="AA5" s="194"/>
      <c r="AB5" s="146"/>
      <c r="AC5" s="146"/>
      <c r="AD5" s="146"/>
      <c r="AE5" s="146"/>
      <c r="AG5" s="211">
        <v>2.3772333333333333</v>
      </c>
      <c r="AH5" s="211">
        <v>13.029366666666666</v>
      </c>
      <c r="AI5" s="211">
        <v>0.29483333333333334</v>
      </c>
      <c r="AJ5" s="211">
        <v>10.711500000000001</v>
      </c>
      <c r="AK5" s="211">
        <v>0.62076666666666658</v>
      </c>
      <c r="AL5" s="211">
        <v>2.9784000000000002</v>
      </c>
      <c r="AM5" s="211">
        <v>50.368733333333331</v>
      </c>
      <c r="AN5" s="211">
        <v>6.0331000000000001</v>
      </c>
      <c r="AO5" s="211">
        <v>11.560066666666666</v>
      </c>
      <c r="AP5" s="211">
        <v>0.37293333333333334</v>
      </c>
      <c r="AQ5" s="211">
        <f t="shared" si="1"/>
        <v>0.23308333333333334</v>
      </c>
      <c r="AR5" s="211">
        <v>2.2933333333333333E-2</v>
      </c>
      <c r="AS5" s="211">
        <v>1.6266666666666665E-2</v>
      </c>
      <c r="AT5" s="211">
        <f t="shared" si="2"/>
        <v>1.4144927536231883E-2</v>
      </c>
      <c r="AU5" s="211">
        <v>98.38606666666665</v>
      </c>
      <c r="AV5" s="211">
        <f t="shared" si="0"/>
        <v>0.52254962602041888</v>
      </c>
      <c r="AW5" s="212">
        <v>4.8600000000000003</v>
      </c>
      <c r="AX5" s="212">
        <v>0.33</v>
      </c>
      <c r="AY5" s="212">
        <v>0.51</v>
      </c>
      <c r="AZ5" s="212">
        <v>0.27</v>
      </c>
      <c r="BA5" s="212">
        <v>1410</v>
      </c>
      <c r="BB5" s="212">
        <v>53</v>
      </c>
      <c r="BC5" s="212">
        <v>28.9</v>
      </c>
      <c r="BD5" s="212">
        <v>1.1000000000000001</v>
      </c>
      <c r="BE5" s="212">
        <v>311</v>
      </c>
      <c r="BF5" s="212">
        <v>15</v>
      </c>
      <c r="BG5" s="212">
        <v>79.900000000000006</v>
      </c>
      <c r="BH5" s="212">
        <v>4.8</v>
      </c>
      <c r="BI5" s="212">
        <v>41.1</v>
      </c>
      <c r="BJ5" s="212">
        <v>1.7</v>
      </c>
      <c r="BK5" s="212">
        <v>60.6</v>
      </c>
      <c r="BL5" s="212">
        <v>2.4</v>
      </c>
      <c r="BM5" s="212">
        <v>10.25</v>
      </c>
      <c r="BN5" s="212">
        <v>0.56000000000000005</v>
      </c>
      <c r="BO5" s="212">
        <v>362</v>
      </c>
      <c r="BP5" s="212">
        <v>20</v>
      </c>
      <c r="BQ5" s="212">
        <v>25.3</v>
      </c>
      <c r="BR5" s="212">
        <v>1.2</v>
      </c>
      <c r="BS5" s="212">
        <v>166</v>
      </c>
      <c r="BT5" s="212">
        <v>7.7</v>
      </c>
      <c r="BU5" s="212">
        <v>17.399999999999999</v>
      </c>
      <c r="BV5" s="212">
        <v>0.84</v>
      </c>
      <c r="BW5" s="212">
        <v>0.1036</v>
      </c>
      <c r="BX5" s="212">
        <v>9.2999999999999992E-3</v>
      </c>
      <c r="BY5" s="212">
        <v>134.6</v>
      </c>
      <c r="BZ5" s="212">
        <v>7</v>
      </c>
      <c r="CA5" s="212">
        <v>15.17</v>
      </c>
      <c r="CB5" s="212">
        <v>0.56999999999999995</v>
      </c>
      <c r="CC5" s="212">
        <v>36.1</v>
      </c>
      <c r="CD5" s="212">
        <v>1.3</v>
      </c>
      <c r="CE5" s="212">
        <v>5.08</v>
      </c>
      <c r="CF5" s="212">
        <v>0.24</v>
      </c>
      <c r="CG5" s="212">
        <v>24.75</v>
      </c>
      <c r="CH5" s="212">
        <v>0.98</v>
      </c>
      <c r="CI5" s="212">
        <v>6.16</v>
      </c>
      <c r="CJ5" s="212">
        <v>0.35</v>
      </c>
      <c r="CK5" s="212">
        <v>2.08</v>
      </c>
      <c r="CL5" s="212">
        <v>0.13</v>
      </c>
      <c r="CM5" s="212">
        <v>6.23</v>
      </c>
      <c r="CN5" s="212">
        <v>0.44</v>
      </c>
      <c r="CO5" s="212">
        <v>0.878</v>
      </c>
      <c r="CP5" s="212">
        <v>5.5E-2</v>
      </c>
      <c r="CQ5" s="212">
        <v>5.59</v>
      </c>
      <c r="CR5" s="212">
        <v>0.35</v>
      </c>
      <c r="CS5" s="212">
        <v>1.012</v>
      </c>
      <c r="CT5" s="212">
        <v>6.7000000000000004E-2</v>
      </c>
      <c r="CU5" s="212">
        <v>2.66</v>
      </c>
      <c r="CV5" s="212">
        <v>0.16</v>
      </c>
      <c r="CW5" s="212">
        <v>0.34899999999999998</v>
      </c>
      <c r="CX5" s="212">
        <v>3.2000000000000001E-2</v>
      </c>
      <c r="CY5" s="212">
        <v>2.17</v>
      </c>
      <c r="CZ5" s="212">
        <v>0.17</v>
      </c>
      <c r="DA5" s="212">
        <v>0.28299999999999997</v>
      </c>
      <c r="DB5" s="212">
        <v>3.5000000000000003E-2</v>
      </c>
      <c r="DC5" s="212">
        <v>4.18</v>
      </c>
      <c r="DD5" s="212">
        <v>0.37</v>
      </c>
      <c r="DE5" s="212">
        <v>0.96599999999999997</v>
      </c>
      <c r="DF5" s="212">
        <v>0.08</v>
      </c>
      <c r="DG5" s="212">
        <v>1.24</v>
      </c>
      <c r="DH5" s="212">
        <v>0.12</v>
      </c>
      <c r="DI5" s="212">
        <v>1.1619999999999999</v>
      </c>
      <c r="DJ5" s="212">
        <v>7.6999999999999999E-2</v>
      </c>
      <c r="DK5" s="212">
        <v>0.36499999999999999</v>
      </c>
      <c r="DL5" s="212">
        <v>3.1E-2</v>
      </c>
    </row>
    <row r="6" spans="1:116" x14ac:dyDescent="0.35">
      <c r="A6" t="s">
        <v>1121</v>
      </c>
      <c r="B6">
        <v>110</v>
      </c>
      <c r="C6">
        <v>916</v>
      </c>
      <c r="D6">
        <v>1974</v>
      </c>
      <c r="E6" t="s">
        <v>1126</v>
      </c>
      <c r="F6" s="210">
        <v>12.548</v>
      </c>
      <c r="G6" s="194">
        <v>137.80000000000001</v>
      </c>
      <c r="H6" s="194">
        <v>4.0999999999999996</v>
      </c>
      <c r="I6" s="194">
        <v>125.8</v>
      </c>
      <c r="J6" s="194">
        <v>5.9</v>
      </c>
      <c r="K6" s="146">
        <v>0.80500000000000005</v>
      </c>
      <c r="L6" s="146">
        <v>9.6000000000000002E-2</v>
      </c>
      <c r="M6" s="146">
        <v>0.182</v>
      </c>
      <c r="N6" s="146">
        <v>6.4000000000000001E-2</v>
      </c>
      <c r="O6" s="146">
        <v>9.1999999999999998E-2</v>
      </c>
      <c r="P6" s="146">
        <v>0.01</v>
      </c>
      <c r="Q6" s="194">
        <v>1.5149999999999999</v>
      </c>
      <c r="R6" s="146">
        <v>7.5999999999999998E-2</v>
      </c>
      <c r="S6" s="146">
        <v>5.0999999999999997E-2</v>
      </c>
      <c r="T6" s="146">
        <v>1.6E-2</v>
      </c>
      <c r="U6" s="146">
        <v>0.183</v>
      </c>
      <c r="V6" s="146">
        <v>2.4E-2</v>
      </c>
      <c r="W6" s="146">
        <v>2.01E-2</v>
      </c>
      <c r="X6" s="146">
        <v>5.0000000000000001E-3</v>
      </c>
      <c r="Y6" s="146">
        <v>1.14E-2</v>
      </c>
      <c r="Z6" s="146">
        <v>4.3E-3</v>
      </c>
      <c r="AA6" s="194">
        <v>6.3438999999999997</v>
      </c>
      <c r="AB6" s="146">
        <v>0.441</v>
      </c>
      <c r="AC6" s="146">
        <v>1.6E-2</v>
      </c>
      <c r="AD6" s="146">
        <v>0.159</v>
      </c>
      <c r="AE6" s="146">
        <v>1.7000000000000001E-2</v>
      </c>
      <c r="AG6" s="211">
        <v>2.4053333333333335</v>
      </c>
      <c r="AH6" s="211">
        <v>13.204266666666667</v>
      </c>
      <c r="AI6" s="211">
        <v>0.27539999999999998</v>
      </c>
      <c r="AJ6" s="211">
        <v>10.843666666666666</v>
      </c>
      <c r="AK6" s="211">
        <v>0.59276666666666677</v>
      </c>
      <c r="AL6" s="211">
        <v>2.8839333333333332</v>
      </c>
      <c r="AM6" s="211">
        <v>50.232900000000001</v>
      </c>
      <c r="AN6" s="211">
        <v>5.6599666666666666</v>
      </c>
      <c r="AO6" s="211">
        <v>11.629233333333334</v>
      </c>
      <c r="AP6" s="211">
        <v>0.37253333333333333</v>
      </c>
      <c r="AQ6" s="211">
        <f t="shared" si="1"/>
        <v>0.23283333333333331</v>
      </c>
      <c r="AR6" s="211">
        <v>2.2433333333333333E-2</v>
      </c>
      <c r="AS6" s="211">
        <v>1.6700000000000003E-2</v>
      </c>
      <c r="AT6" s="211">
        <f t="shared" si="2"/>
        <v>1.4521739130434787E-2</v>
      </c>
      <c r="AU6" s="211">
        <v>98.139099999999999</v>
      </c>
      <c r="AV6" s="211">
        <f t="shared" si="0"/>
        <v>0.50511265858074872</v>
      </c>
      <c r="AW6" s="212">
        <v>4.66</v>
      </c>
      <c r="AX6" s="212">
        <v>0.35</v>
      </c>
      <c r="AY6" s="212">
        <v>1.05</v>
      </c>
      <c r="AZ6" s="212">
        <v>0.56000000000000005</v>
      </c>
      <c r="BA6" s="212">
        <v>1319</v>
      </c>
      <c r="BB6" s="212">
        <v>72</v>
      </c>
      <c r="BC6" s="212">
        <v>27.57</v>
      </c>
      <c r="BD6" s="212">
        <v>0.85</v>
      </c>
      <c r="BE6" s="212">
        <v>275</v>
      </c>
      <c r="BF6" s="212">
        <v>13</v>
      </c>
      <c r="BG6" s="212">
        <v>103.3</v>
      </c>
      <c r="BH6" s="212">
        <v>5.2</v>
      </c>
      <c r="BI6" s="212">
        <v>39.700000000000003</v>
      </c>
      <c r="BJ6" s="212">
        <v>1.6</v>
      </c>
      <c r="BK6" s="212">
        <v>61.3</v>
      </c>
      <c r="BL6" s="212">
        <v>2.2999999999999998</v>
      </c>
      <c r="BM6" s="212">
        <v>9.06</v>
      </c>
      <c r="BN6" s="212">
        <v>0.49</v>
      </c>
      <c r="BO6" s="212">
        <v>347</v>
      </c>
      <c r="BP6" s="212">
        <v>16</v>
      </c>
      <c r="BQ6" s="212">
        <v>23.4</v>
      </c>
      <c r="BR6" s="212">
        <v>1</v>
      </c>
      <c r="BS6" s="212">
        <v>151.6</v>
      </c>
      <c r="BT6" s="212">
        <v>5.3</v>
      </c>
      <c r="BU6" s="212">
        <v>15.5</v>
      </c>
      <c r="BV6" s="212">
        <v>0.75</v>
      </c>
      <c r="BW6" s="212">
        <v>9.7100000000000006E-2</v>
      </c>
      <c r="BX6" s="212">
        <v>8.0000000000000002E-3</v>
      </c>
      <c r="BY6" s="212">
        <v>121.9</v>
      </c>
      <c r="BZ6" s="212">
        <v>5.4</v>
      </c>
      <c r="CA6" s="212">
        <v>13.74</v>
      </c>
      <c r="CB6" s="212">
        <v>0.47</v>
      </c>
      <c r="CC6" s="212">
        <v>32.200000000000003</v>
      </c>
      <c r="CD6" s="212">
        <v>1.1000000000000001</v>
      </c>
      <c r="CE6" s="212">
        <v>4.63</v>
      </c>
      <c r="CF6" s="212">
        <v>0.24</v>
      </c>
      <c r="CG6" s="212">
        <v>21.2</v>
      </c>
      <c r="CH6" s="212">
        <v>1</v>
      </c>
      <c r="CI6" s="212">
        <v>5.69</v>
      </c>
      <c r="CJ6" s="212">
        <v>0.42</v>
      </c>
      <c r="CK6" s="212">
        <v>1.9319999999999999</v>
      </c>
      <c r="CL6" s="212">
        <v>8.8999999999999996E-2</v>
      </c>
      <c r="CM6" s="212">
        <v>5.5</v>
      </c>
      <c r="CN6" s="212">
        <v>0.44</v>
      </c>
      <c r="CO6" s="212">
        <v>0.83</v>
      </c>
      <c r="CP6" s="212">
        <v>7.0999999999999994E-2</v>
      </c>
      <c r="CQ6" s="212">
        <v>4.9000000000000004</v>
      </c>
      <c r="CR6" s="212">
        <v>0.27</v>
      </c>
      <c r="CS6" s="212">
        <v>0.83899999999999997</v>
      </c>
      <c r="CT6" s="212">
        <v>6.9000000000000006E-2</v>
      </c>
      <c r="CU6" s="212">
        <v>2.3199999999999998</v>
      </c>
      <c r="CV6" s="212">
        <v>0.18</v>
      </c>
      <c r="CW6" s="212">
        <v>0.29799999999999999</v>
      </c>
      <c r="CX6" s="212">
        <v>3.3000000000000002E-2</v>
      </c>
      <c r="CY6" s="212">
        <v>1.91</v>
      </c>
      <c r="CZ6" s="212">
        <v>0.22</v>
      </c>
      <c r="DA6" s="212">
        <v>0.26500000000000001</v>
      </c>
      <c r="DB6" s="212">
        <v>3.2000000000000001E-2</v>
      </c>
      <c r="DC6" s="212">
        <v>4.0999999999999996</v>
      </c>
      <c r="DD6" s="212">
        <v>0.33</v>
      </c>
      <c r="DE6" s="212">
        <v>0.81599999999999995</v>
      </c>
      <c r="DF6" s="212">
        <v>0.06</v>
      </c>
      <c r="DG6" s="212">
        <v>1.095</v>
      </c>
      <c r="DH6" s="212">
        <v>9.5000000000000001E-2</v>
      </c>
      <c r="DI6" s="212">
        <v>1.0509999999999999</v>
      </c>
      <c r="DJ6" s="212">
        <v>7.3999999999999996E-2</v>
      </c>
      <c r="DK6" s="212">
        <v>0.317</v>
      </c>
      <c r="DL6" s="212">
        <v>3.4000000000000002E-2</v>
      </c>
    </row>
    <row r="7" spans="1:116" x14ac:dyDescent="0.35">
      <c r="A7" t="s">
        <v>1121</v>
      </c>
      <c r="B7">
        <v>110</v>
      </c>
      <c r="C7">
        <v>916</v>
      </c>
      <c r="D7">
        <v>1974</v>
      </c>
      <c r="E7" t="s">
        <v>1127</v>
      </c>
      <c r="F7" s="210">
        <v>23.073</v>
      </c>
      <c r="G7" s="194">
        <v>129.5</v>
      </c>
      <c r="H7" s="194">
        <v>4.3</v>
      </c>
      <c r="I7" s="194">
        <v>123.9</v>
      </c>
      <c r="J7" s="194">
        <v>4.9000000000000004</v>
      </c>
      <c r="K7" s="146">
        <v>0.76</v>
      </c>
      <c r="L7" s="146">
        <v>8.5999999999999993E-2</v>
      </c>
      <c r="M7" s="146">
        <v>0.17699999999999999</v>
      </c>
      <c r="N7" s="146">
        <v>4.7E-2</v>
      </c>
      <c r="O7" s="146"/>
      <c r="P7" s="146">
        <v>0.22</v>
      </c>
      <c r="Q7" s="194">
        <v>1.5289999999999999</v>
      </c>
      <c r="R7" s="146">
        <v>9.0999999999999998E-2</v>
      </c>
      <c r="S7" s="146">
        <v>5.3999999999999999E-2</v>
      </c>
      <c r="T7" s="146">
        <v>1.0999999999999999E-2</v>
      </c>
      <c r="U7" s="146">
        <v>0.185</v>
      </c>
      <c r="V7" s="146">
        <v>2.5000000000000001E-2</v>
      </c>
      <c r="W7" s="146">
        <v>2.3199999999999998E-2</v>
      </c>
      <c r="X7" s="146">
        <v>4.1000000000000003E-3</v>
      </c>
      <c r="Y7" s="146">
        <v>9.5999999999999992E-3</v>
      </c>
      <c r="Z7" s="146">
        <v>2.3E-3</v>
      </c>
      <c r="AA7" s="194"/>
      <c r="AB7" s="146"/>
      <c r="AC7" s="146"/>
      <c r="AD7" s="146"/>
      <c r="AE7" s="146"/>
      <c r="AG7" s="211">
        <v>2.3557999999999999</v>
      </c>
      <c r="AH7" s="211">
        <v>13.237766666666666</v>
      </c>
      <c r="AI7" s="211">
        <v>0.29209999999999997</v>
      </c>
      <c r="AJ7" s="211">
        <v>11.116833333333332</v>
      </c>
      <c r="AK7" s="211">
        <v>0.53706666666666669</v>
      </c>
      <c r="AL7" s="211">
        <v>2.7761</v>
      </c>
      <c r="AM7" s="211">
        <v>50.240533333333332</v>
      </c>
      <c r="AN7" s="211">
        <v>6.5573000000000006</v>
      </c>
      <c r="AO7" s="211">
        <v>11.1304</v>
      </c>
      <c r="AP7" s="211">
        <v>0.3586333333333333</v>
      </c>
      <c r="AQ7" s="211">
        <f t="shared" si="1"/>
        <v>0.22414583333333329</v>
      </c>
      <c r="AR7" s="211">
        <v>2.1433333333333332E-2</v>
      </c>
      <c r="AS7" s="211">
        <v>1.6033333333333333E-2</v>
      </c>
      <c r="AT7" s="211">
        <f t="shared" si="2"/>
        <v>1.3942028985507247E-2</v>
      </c>
      <c r="AU7" s="211">
        <v>98.640033333333349</v>
      </c>
      <c r="AV7" s="211">
        <f t="shared" si="0"/>
        <v>0.55266745735810441</v>
      </c>
      <c r="AW7" s="212">
        <v>4.6900000000000004</v>
      </c>
      <c r="AX7" s="212">
        <v>0.25</v>
      </c>
      <c r="AY7" s="212">
        <v>0.9</v>
      </c>
      <c r="AZ7" s="212">
        <v>0.33</v>
      </c>
      <c r="BA7" s="212">
        <v>1306</v>
      </c>
      <c r="BB7" s="212">
        <v>57</v>
      </c>
      <c r="BC7" s="212">
        <v>27.87</v>
      </c>
      <c r="BD7" s="212">
        <v>0.73</v>
      </c>
      <c r="BE7" s="212">
        <v>307</v>
      </c>
      <c r="BF7" s="212">
        <v>11</v>
      </c>
      <c r="BG7" s="212">
        <v>168.8</v>
      </c>
      <c r="BH7" s="212">
        <v>7</v>
      </c>
      <c r="BI7" s="212">
        <v>42.3</v>
      </c>
      <c r="BJ7" s="212">
        <v>1.8</v>
      </c>
      <c r="BK7" s="212">
        <v>79.3</v>
      </c>
      <c r="BL7" s="212">
        <v>3.6</v>
      </c>
      <c r="BM7" s="212">
        <v>9.69</v>
      </c>
      <c r="BN7" s="212">
        <v>0.44</v>
      </c>
      <c r="BO7" s="212">
        <v>359</v>
      </c>
      <c r="BP7" s="212">
        <v>11</v>
      </c>
      <c r="BQ7" s="212">
        <v>22.39</v>
      </c>
      <c r="BR7" s="212">
        <v>0.74</v>
      </c>
      <c r="BS7" s="212">
        <v>144.1</v>
      </c>
      <c r="BT7" s="212">
        <v>4.2</v>
      </c>
      <c r="BU7" s="212">
        <v>15.39</v>
      </c>
      <c r="BV7" s="212">
        <v>0.67</v>
      </c>
      <c r="BW7" s="212">
        <v>9.8699999999999996E-2</v>
      </c>
      <c r="BX7" s="212">
        <v>6.7999999999999996E-3</v>
      </c>
      <c r="BY7" s="212">
        <v>123.6</v>
      </c>
      <c r="BZ7" s="212">
        <v>5</v>
      </c>
      <c r="CA7" s="212">
        <v>13.41</v>
      </c>
      <c r="CB7" s="212">
        <v>0.52</v>
      </c>
      <c r="CC7" s="212">
        <v>33.4</v>
      </c>
      <c r="CD7" s="212">
        <v>1.2</v>
      </c>
      <c r="CE7" s="212">
        <v>4.66</v>
      </c>
      <c r="CF7" s="212">
        <v>0.23</v>
      </c>
      <c r="CG7" s="212">
        <v>22.02</v>
      </c>
      <c r="CH7" s="212">
        <v>0.74</v>
      </c>
      <c r="CI7" s="212">
        <v>5.67</v>
      </c>
      <c r="CJ7" s="212">
        <v>0.33</v>
      </c>
      <c r="CK7" s="212">
        <v>1.9</v>
      </c>
      <c r="CL7" s="212">
        <v>0.11</v>
      </c>
      <c r="CM7" s="212">
        <v>5.1100000000000003</v>
      </c>
      <c r="CN7" s="212">
        <v>0.28000000000000003</v>
      </c>
      <c r="CO7" s="212">
        <v>0.79900000000000004</v>
      </c>
      <c r="CP7" s="212">
        <v>4.9000000000000002E-2</v>
      </c>
      <c r="CQ7" s="212">
        <v>4.72</v>
      </c>
      <c r="CR7" s="212">
        <v>0.28000000000000003</v>
      </c>
      <c r="CS7" s="212">
        <v>0.85899999999999999</v>
      </c>
      <c r="CT7" s="212">
        <v>4.5999999999999999E-2</v>
      </c>
      <c r="CU7" s="212">
        <v>2.2000000000000002</v>
      </c>
      <c r="CV7" s="212">
        <v>0.11</v>
      </c>
      <c r="CW7" s="212">
        <v>0.29399999999999998</v>
      </c>
      <c r="CX7" s="212">
        <v>2.7E-2</v>
      </c>
      <c r="CY7" s="212">
        <v>1.74</v>
      </c>
      <c r="CZ7" s="212">
        <v>0.11</v>
      </c>
      <c r="DA7" s="212">
        <v>0.24299999999999999</v>
      </c>
      <c r="DB7" s="212">
        <v>2.1000000000000001E-2</v>
      </c>
      <c r="DC7" s="212">
        <v>3.49</v>
      </c>
      <c r="DD7" s="212">
        <v>0.27</v>
      </c>
      <c r="DE7" s="212">
        <v>0.874</v>
      </c>
      <c r="DF7" s="212">
        <v>0.06</v>
      </c>
      <c r="DG7" s="212">
        <v>1.0900000000000001</v>
      </c>
      <c r="DH7" s="212">
        <v>9.8000000000000004E-2</v>
      </c>
      <c r="DI7" s="212">
        <v>0.95</v>
      </c>
      <c r="DJ7" s="212">
        <v>6.9000000000000006E-2</v>
      </c>
      <c r="DK7" s="212">
        <v>0.37</v>
      </c>
      <c r="DL7" s="212">
        <v>2.8000000000000001E-2</v>
      </c>
    </row>
    <row r="8" spans="1:116" x14ac:dyDescent="0.35">
      <c r="A8" t="s">
        <v>1121</v>
      </c>
      <c r="B8">
        <v>110</v>
      </c>
      <c r="C8">
        <v>916</v>
      </c>
      <c r="D8">
        <v>1974</v>
      </c>
      <c r="E8" t="s">
        <v>1128</v>
      </c>
      <c r="F8" s="210">
        <v>22.433</v>
      </c>
      <c r="G8" s="194">
        <v>127.8</v>
      </c>
      <c r="H8" s="194">
        <v>3.4</v>
      </c>
      <c r="I8" s="194">
        <v>121</v>
      </c>
      <c r="J8" s="194">
        <v>3.3</v>
      </c>
      <c r="K8" s="146">
        <v>0.76500000000000001</v>
      </c>
      <c r="L8" s="146">
        <v>7.0000000000000007E-2</v>
      </c>
      <c r="M8" s="146">
        <v>0.16600000000000001</v>
      </c>
      <c r="N8" s="146">
        <v>7.5999999999999998E-2</v>
      </c>
      <c r="O8" s="146">
        <v>9.1999999999999998E-2</v>
      </c>
      <c r="P8" s="146">
        <v>1.0999999999999999E-2</v>
      </c>
      <c r="Q8" s="194">
        <v>1.5780000000000001</v>
      </c>
      <c r="R8" s="146">
        <v>9.0999999999999998E-2</v>
      </c>
      <c r="S8" s="146">
        <v>4.3299999999999998E-2</v>
      </c>
      <c r="T8" s="146">
        <v>8.5000000000000006E-3</v>
      </c>
      <c r="U8" s="146">
        <v>0.17</v>
      </c>
      <c r="V8" s="146">
        <v>2.3E-2</v>
      </c>
      <c r="W8" s="146">
        <v>1.9800000000000002E-2</v>
      </c>
      <c r="X8" s="146">
        <v>3.8999999999999998E-3</v>
      </c>
      <c r="Y8" s="146">
        <v>0.01</v>
      </c>
      <c r="Z8" s="146">
        <v>2.2000000000000001E-3</v>
      </c>
      <c r="AA8" s="194">
        <v>5.7046000000000001</v>
      </c>
      <c r="AB8" s="146">
        <v>0.40600000000000003</v>
      </c>
      <c r="AC8" s="146">
        <v>1.4E-2</v>
      </c>
      <c r="AD8" s="146">
        <v>0.157</v>
      </c>
      <c r="AE8" s="146">
        <v>1.7999999999999999E-2</v>
      </c>
      <c r="AG8" s="211">
        <v>2.3598666666666666</v>
      </c>
      <c r="AH8" s="211">
        <v>13.329933333333335</v>
      </c>
      <c r="AI8" s="211">
        <v>0.29543333333333338</v>
      </c>
      <c r="AJ8" s="211">
        <v>10.977166666666667</v>
      </c>
      <c r="AK8" s="211">
        <v>0.57046666666666668</v>
      </c>
      <c r="AL8" s="211">
        <v>2.7591999999999999</v>
      </c>
      <c r="AM8" s="211">
        <v>49.808</v>
      </c>
      <c r="AN8" s="211">
        <v>6.5322666666666676</v>
      </c>
      <c r="AO8" s="211">
        <v>11.166933333333333</v>
      </c>
      <c r="AP8" s="211">
        <v>0.33506666666666662</v>
      </c>
      <c r="AQ8" s="211">
        <f t="shared" si="1"/>
        <v>0.20941666666666664</v>
      </c>
      <c r="AR8" s="211">
        <v>2.2766666666666668E-2</v>
      </c>
      <c r="AS8" s="211">
        <v>1.6566666666666667E-2</v>
      </c>
      <c r="AT8" s="211">
        <f t="shared" si="2"/>
        <v>1.4405797101449277E-2</v>
      </c>
      <c r="AU8" s="211">
        <v>98.173633333333328</v>
      </c>
      <c r="AV8" s="211">
        <f t="shared" si="0"/>
        <v>0.5509110421360327</v>
      </c>
      <c r="AW8" s="212">
        <v>4.3</v>
      </c>
      <c r="AX8" s="212">
        <v>0.27</v>
      </c>
      <c r="AY8" s="212">
        <v>0.57999999999999996</v>
      </c>
      <c r="AZ8" s="212">
        <v>0.22</v>
      </c>
      <c r="BA8" s="212">
        <v>1258</v>
      </c>
      <c r="BB8" s="212">
        <v>39</v>
      </c>
      <c r="BC8" s="212">
        <v>29.99</v>
      </c>
      <c r="BD8" s="212">
        <v>0.76</v>
      </c>
      <c r="BE8" s="212">
        <v>303</v>
      </c>
      <c r="BF8" s="212">
        <v>13</v>
      </c>
      <c r="BG8" s="212">
        <v>164.5</v>
      </c>
      <c r="BH8" s="212">
        <v>6.5</v>
      </c>
      <c r="BI8" s="212">
        <v>42.6</v>
      </c>
      <c r="BJ8" s="212">
        <v>1.6</v>
      </c>
      <c r="BK8" s="212">
        <v>76.400000000000006</v>
      </c>
      <c r="BL8" s="212">
        <v>2.6</v>
      </c>
      <c r="BM8" s="212">
        <v>9.09</v>
      </c>
      <c r="BN8" s="212">
        <v>0.35</v>
      </c>
      <c r="BO8" s="212">
        <v>364</v>
      </c>
      <c r="BP8" s="212">
        <v>11</v>
      </c>
      <c r="BQ8" s="212">
        <v>24.33</v>
      </c>
      <c r="BR8" s="212">
        <v>0.71</v>
      </c>
      <c r="BS8" s="212">
        <v>156.69999999999999</v>
      </c>
      <c r="BT8" s="212">
        <v>4.5999999999999996</v>
      </c>
      <c r="BU8" s="212">
        <v>15.53</v>
      </c>
      <c r="BV8" s="212">
        <v>0.54</v>
      </c>
      <c r="BW8" s="212">
        <v>9.7000000000000003E-2</v>
      </c>
      <c r="BX8" s="212">
        <v>4.4000000000000003E-3</v>
      </c>
      <c r="BY8" s="212">
        <v>123.3</v>
      </c>
      <c r="BZ8" s="212">
        <v>3.9</v>
      </c>
      <c r="CA8" s="212">
        <v>13.86</v>
      </c>
      <c r="CB8" s="212">
        <v>0.4</v>
      </c>
      <c r="CC8" s="212">
        <v>32.799999999999997</v>
      </c>
      <c r="CD8" s="212">
        <v>0.96</v>
      </c>
      <c r="CE8" s="212">
        <v>4.82</v>
      </c>
      <c r="CF8" s="212">
        <v>0.17</v>
      </c>
      <c r="CG8" s="212">
        <v>23.04</v>
      </c>
      <c r="CH8" s="212">
        <v>0.86</v>
      </c>
      <c r="CI8" s="212">
        <v>5.86</v>
      </c>
      <c r="CJ8" s="212">
        <v>0.37</v>
      </c>
      <c r="CK8" s="212">
        <v>2.0049999999999999</v>
      </c>
      <c r="CL8" s="212">
        <v>8.1000000000000003E-2</v>
      </c>
      <c r="CM8" s="212">
        <v>5.73</v>
      </c>
      <c r="CN8" s="212">
        <v>0.28999999999999998</v>
      </c>
      <c r="CO8" s="212">
        <v>0.876</v>
      </c>
      <c r="CP8" s="212">
        <v>4.8000000000000001E-2</v>
      </c>
      <c r="CQ8" s="212">
        <v>5.0199999999999996</v>
      </c>
      <c r="CR8" s="212">
        <v>0.2</v>
      </c>
      <c r="CS8" s="212">
        <v>0.90900000000000003</v>
      </c>
      <c r="CT8" s="212">
        <v>5.8000000000000003E-2</v>
      </c>
      <c r="CU8" s="212">
        <v>2.5299999999999998</v>
      </c>
      <c r="CV8" s="212">
        <v>0.14000000000000001</v>
      </c>
      <c r="CW8" s="212">
        <v>0.28399999999999997</v>
      </c>
      <c r="CX8" s="212">
        <v>2.7E-2</v>
      </c>
      <c r="CY8" s="212">
        <v>1.96</v>
      </c>
      <c r="CZ8" s="212">
        <v>0.14000000000000001</v>
      </c>
      <c r="DA8" s="212">
        <v>0.28799999999999998</v>
      </c>
      <c r="DB8" s="212">
        <v>2.5999999999999999E-2</v>
      </c>
      <c r="DC8" s="212">
        <v>4.21</v>
      </c>
      <c r="DD8" s="212">
        <v>0.28000000000000003</v>
      </c>
      <c r="DE8" s="212">
        <v>0.95499999999999996</v>
      </c>
      <c r="DF8" s="212">
        <v>5.7000000000000002E-2</v>
      </c>
      <c r="DG8" s="212">
        <v>1.0589999999999999</v>
      </c>
      <c r="DH8" s="212">
        <v>7.5999999999999998E-2</v>
      </c>
      <c r="DI8" s="212">
        <v>1.089</v>
      </c>
      <c r="DJ8" s="212">
        <v>6.6000000000000003E-2</v>
      </c>
      <c r="DK8" s="212">
        <v>0.35899999999999999</v>
      </c>
      <c r="DL8" s="212">
        <v>0.03</v>
      </c>
    </row>
    <row r="9" spans="1:116" x14ac:dyDescent="0.35">
      <c r="A9" t="s">
        <v>1121</v>
      </c>
      <c r="B9">
        <v>110</v>
      </c>
      <c r="C9">
        <v>916</v>
      </c>
      <c r="D9">
        <v>1974</v>
      </c>
      <c r="E9" t="s">
        <v>1129</v>
      </c>
      <c r="F9" s="210">
        <v>20.568000000000001</v>
      </c>
      <c r="G9" s="194">
        <v>96.3</v>
      </c>
      <c r="H9" s="194">
        <v>4</v>
      </c>
      <c r="I9" s="194">
        <v>121.6</v>
      </c>
      <c r="J9" s="194">
        <v>4.3</v>
      </c>
      <c r="K9" s="146">
        <v>0.74399999999999999</v>
      </c>
      <c r="L9" s="146">
        <v>8.3000000000000004E-2</v>
      </c>
      <c r="M9" s="146">
        <v>0.13800000000000001</v>
      </c>
      <c r="N9" s="146">
        <v>5.0999999999999997E-2</v>
      </c>
      <c r="O9" s="146">
        <v>8.7999999999999995E-2</v>
      </c>
      <c r="P9" s="146">
        <v>1.2999999999999999E-2</v>
      </c>
      <c r="Q9" s="194">
        <v>1.5129999999999999</v>
      </c>
      <c r="R9" s="146">
        <v>8.5999999999999993E-2</v>
      </c>
      <c r="S9" s="146">
        <v>4.65E-2</v>
      </c>
      <c r="T9" s="146">
        <v>9.2999999999999992E-3</v>
      </c>
      <c r="U9" s="146">
        <v>0.16900000000000001</v>
      </c>
      <c r="V9" s="146">
        <v>2.1999999999999999E-2</v>
      </c>
      <c r="W9" s="146">
        <v>1.9900000000000001E-2</v>
      </c>
      <c r="X9" s="146">
        <v>3.3E-3</v>
      </c>
      <c r="Y9" s="146">
        <v>9.7999999999999997E-3</v>
      </c>
      <c r="Z9" s="146">
        <v>2.0999999999999999E-3</v>
      </c>
      <c r="AA9" s="194"/>
      <c r="AB9" s="146"/>
      <c r="AC9" s="146"/>
      <c r="AD9" s="146"/>
      <c r="AE9" s="146"/>
      <c r="AG9" s="211">
        <v>2.4163000000000001</v>
      </c>
      <c r="AH9" s="211">
        <v>13.408700000000001</v>
      </c>
      <c r="AI9" s="211">
        <v>0.25679999999999997</v>
      </c>
      <c r="AJ9" s="211">
        <v>11.043133333333335</v>
      </c>
      <c r="AK9" s="211">
        <v>0.55933333333333335</v>
      </c>
      <c r="AL9" s="211">
        <v>2.7495333333333334</v>
      </c>
      <c r="AM9" s="211">
        <v>49.735233333333333</v>
      </c>
      <c r="AN9" s="211">
        <v>6.1862333333333339</v>
      </c>
      <c r="AO9" s="211">
        <v>11.207533333333336</v>
      </c>
      <c r="AP9" s="211">
        <v>0.36333333333333329</v>
      </c>
      <c r="AQ9" s="211">
        <f t="shared" si="1"/>
        <v>0.2270833333333333</v>
      </c>
      <c r="AR9" s="211">
        <v>2.0866666666666669E-2</v>
      </c>
      <c r="AS9" s="211">
        <v>1.6366666666666665E-2</v>
      </c>
      <c r="AT9" s="211">
        <f t="shared" si="2"/>
        <v>1.4231884057971014E-2</v>
      </c>
      <c r="AU9" s="211">
        <v>97.963300000000004</v>
      </c>
      <c r="AV9" s="211">
        <f t="shared" si="0"/>
        <v>0.53650881076477752</v>
      </c>
      <c r="AW9" s="212">
        <v>4.51</v>
      </c>
      <c r="AX9" s="212">
        <v>0.34</v>
      </c>
      <c r="AY9" s="212">
        <v>0.79</v>
      </c>
      <c r="AZ9" s="212">
        <v>0.28000000000000003</v>
      </c>
      <c r="BA9" s="212">
        <v>1240</v>
      </c>
      <c r="BB9" s="212">
        <v>40</v>
      </c>
      <c r="BC9" s="212">
        <v>29.29</v>
      </c>
      <c r="BD9" s="212">
        <v>0.67</v>
      </c>
      <c r="BE9" s="212">
        <v>301</v>
      </c>
      <c r="BF9" s="212">
        <v>12</v>
      </c>
      <c r="BG9" s="212">
        <v>176.9</v>
      </c>
      <c r="BH9" s="212">
        <v>7.5</v>
      </c>
      <c r="BI9" s="212">
        <v>41.8</v>
      </c>
      <c r="BJ9" s="212">
        <v>1.3</v>
      </c>
      <c r="BK9" s="212">
        <v>77.2</v>
      </c>
      <c r="BL9" s="212">
        <v>3.6</v>
      </c>
      <c r="BM9" s="212">
        <v>9.39</v>
      </c>
      <c r="BN9" s="212">
        <v>0.34</v>
      </c>
      <c r="BO9" s="212">
        <v>362</v>
      </c>
      <c r="BP9" s="212">
        <v>11</v>
      </c>
      <c r="BQ9" s="212">
        <v>23.96</v>
      </c>
      <c r="BR9" s="212">
        <v>0.75</v>
      </c>
      <c r="BS9" s="212">
        <v>153.1</v>
      </c>
      <c r="BT9" s="212">
        <v>5.0999999999999996</v>
      </c>
      <c r="BU9" s="212">
        <v>15.61</v>
      </c>
      <c r="BV9" s="212">
        <v>0.61</v>
      </c>
      <c r="BW9" s="212">
        <v>9.6500000000000002E-2</v>
      </c>
      <c r="BX9" s="212">
        <v>9.2999999999999992E-3</v>
      </c>
      <c r="BY9" s="212">
        <v>121.8</v>
      </c>
      <c r="BZ9" s="212">
        <v>6.2</v>
      </c>
      <c r="CA9" s="212">
        <v>13.7</v>
      </c>
      <c r="CB9" s="212">
        <v>0.52</v>
      </c>
      <c r="CC9" s="212">
        <v>31.7</v>
      </c>
      <c r="CD9" s="212">
        <v>1.2</v>
      </c>
      <c r="CE9" s="212">
        <v>4.67</v>
      </c>
      <c r="CF9" s="212">
        <v>0.2</v>
      </c>
      <c r="CG9" s="212">
        <v>21.9</v>
      </c>
      <c r="CH9" s="212">
        <v>1.1000000000000001</v>
      </c>
      <c r="CI9" s="212">
        <v>6</v>
      </c>
      <c r="CJ9" s="212">
        <v>0.37</v>
      </c>
      <c r="CK9" s="212">
        <v>1.95</v>
      </c>
      <c r="CL9" s="212">
        <v>0.12</v>
      </c>
      <c r="CM9" s="212">
        <v>5.58</v>
      </c>
      <c r="CN9" s="212">
        <v>0.3</v>
      </c>
      <c r="CO9" s="212">
        <v>0.86399999999999999</v>
      </c>
      <c r="CP9" s="212">
        <v>4.7E-2</v>
      </c>
      <c r="CQ9" s="212">
        <v>5.05</v>
      </c>
      <c r="CR9" s="212">
        <v>0.23</v>
      </c>
      <c r="CS9" s="212">
        <v>0.89100000000000001</v>
      </c>
      <c r="CT9" s="212">
        <v>6.4000000000000001E-2</v>
      </c>
      <c r="CU9" s="212">
        <v>2.35</v>
      </c>
      <c r="CV9" s="212">
        <v>0.15</v>
      </c>
      <c r="CW9" s="212">
        <v>0.312</v>
      </c>
      <c r="CX9" s="212">
        <v>3.2000000000000001E-2</v>
      </c>
      <c r="CY9" s="212">
        <v>1.93</v>
      </c>
      <c r="CZ9" s="212">
        <v>0.12</v>
      </c>
      <c r="DA9" s="212">
        <v>0.25800000000000001</v>
      </c>
      <c r="DB9" s="212">
        <v>0.02</v>
      </c>
      <c r="DC9" s="212">
        <v>3.76</v>
      </c>
      <c r="DD9" s="212">
        <v>0.27</v>
      </c>
      <c r="DE9" s="212">
        <v>0.85299999999999998</v>
      </c>
      <c r="DF9" s="212">
        <v>6.0999999999999999E-2</v>
      </c>
      <c r="DG9" s="212">
        <v>1.127</v>
      </c>
      <c r="DH9" s="212">
        <v>8.8999999999999996E-2</v>
      </c>
      <c r="DI9" s="212">
        <v>1.081</v>
      </c>
      <c r="DJ9" s="212">
        <v>7.3999999999999996E-2</v>
      </c>
      <c r="DK9" s="212">
        <v>0.34300000000000003</v>
      </c>
      <c r="DL9" s="212">
        <v>3.2000000000000001E-2</v>
      </c>
    </row>
    <row r="10" spans="1:116" x14ac:dyDescent="0.35">
      <c r="A10" t="s">
        <v>1121</v>
      </c>
      <c r="B10">
        <v>110</v>
      </c>
      <c r="C10">
        <v>916</v>
      </c>
      <c r="D10">
        <v>1974</v>
      </c>
      <c r="E10" t="s">
        <v>1130</v>
      </c>
      <c r="F10" s="210">
        <v>22.677</v>
      </c>
      <c r="G10" s="194">
        <v>104.2</v>
      </c>
      <c r="H10" s="194">
        <v>3</v>
      </c>
      <c r="I10" s="194">
        <v>123.1</v>
      </c>
      <c r="J10" s="194">
        <v>4</v>
      </c>
      <c r="K10" s="146">
        <v>0.75600000000000001</v>
      </c>
      <c r="L10" s="146">
        <v>7.1999999999999995E-2</v>
      </c>
      <c r="M10" s="146">
        <v>0.14899999999999999</v>
      </c>
      <c r="N10" s="146">
        <v>5.8000000000000003E-2</v>
      </c>
      <c r="O10" s="146">
        <v>8.8999999999999996E-2</v>
      </c>
      <c r="P10" s="146">
        <v>9.4000000000000004E-3</v>
      </c>
      <c r="Q10" s="194">
        <v>1.542</v>
      </c>
      <c r="R10" s="146">
        <v>7.1999999999999995E-2</v>
      </c>
      <c r="S10" s="146">
        <v>5.3999999999999999E-2</v>
      </c>
      <c r="T10" s="146">
        <v>1.2E-2</v>
      </c>
      <c r="U10" s="146">
        <v>0.154</v>
      </c>
      <c r="V10" s="146">
        <v>1.2999999999999999E-2</v>
      </c>
      <c r="W10" s="146">
        <v>2.2100000000000002E-2</v>
      </c>
      <c r="X10" s="146">
        <v>3.3E-3</v>
      </c>
      <c r="Y10" s="146">
        <v>1.09E-2</v>
      </c>
      <c r="Z10" s="146">
        <v>2.2000000000000001E-3</v>
      </c>
      <c r="AA10" s="194">
        <v>6.2565999999999997</v>
      </c>
      <c r="AB10" s="146">
        <v>0.41399999999999998</v>
      </c>
      <c r="AC10" s="146">
        <v>1.7999999999999999E-2</v>
      </c>
      <c r="AD10" s="146">
        <v>0.14199999999999999</v>
      </c>
      <c r="AE10" s="146">
        <v>2.1999999999999999E-2</v>
      </c>
      <c r="AG10" s="211">
        <v>2.2822</v>
      </c>
      <c r="AH10" s="211">
        <v>13.376600000000002</v>
      </c>
      <c r="AI10" s="211">
        <v>0.28286666666666666</v>
      </c>
      <c r="AJ10" s="211">
        <v>11.032500000000001</v>
      </c>
      <c r="AK10" s="211">
        <v>0.53749999999999998</v>
      </c>
      <c r="AL10" s="211">
        <v>2.7580000000000005</v>
      </c>
      <c r="AM10" s="211">
        <v>50.153766666666662</v>
      </c>
      <c r="AN10" s="211">
        <v>6.5010666666666665</v>
      </c>
      <c r="AO10" s="211">
        <v>11.135166666666668</v>
      </c>
      <c r="AP10" s="211">
        <v>0.37223333333333325</v>
      </c>
      <c r="AQ10" s="211">
        <f t="shared" si="1"/>
        <v>0.23264583333333327</v>
      </c>
      <c r="AR10" s="211">
        <v>2.3133333333333336E-2</v>
      </c>
      <c r="AS10" s="211">
        <v>1.5600000000000001E-2</v>
      </c>
      <c r="AT10" s="211">
        <f t="shared" si="2"/>
        <v>1.3565217391304349E-2</v>
      </c>
      <c r="AU10" s="211">
        <v>98.470666666666659</v>
      </c>
      <c r="AV10" s="211">
        <f t="shared" si="0"/>
        <v>0.55043127789324608</v>
      </c>
      <c r="AW10" s="212">
        <v>3.48</v>
      </c>
      <c r="AX10" s="212">
        <v>0.23</v>
      </c>
      <c r="AY10" s="212">
        <v>0.87</v>
      </c>
      <c r="AZ10" s="212">
        <v>0.26</v>
      </c>
      <c r="BA10" s="212">
        <v>1281</v>
      </c>
      <c r="BB10" s="212">
        <v>56</v>
      </c>
      <c r="BC10" s="212">
        <v>28.84</v>
      </c>
      <c r="BD10" s="212">
        <v>0.72</v>
      </c>
      <c r="BE10" s="212">
        <v>297.39999999999998</v>
      </c>
      <c r="BF10" s="212">
        <v>9.1999999999999993</v>
      </c>
      <c r="BG10" s="212">
        <v>165.1</v>
      </c>
      <c r="BH10" s="212">
        <v>5.7</v>
      </c>
      <c r="BI10" s="212">
        <v>41</v>
      </c>
      <c r="BJ10" s="212">
        <v>1.7</v>
      </c>
      <c r="BK10" s="212">
        <v>73.900000000000006</v>
      </c>
      <c r="BL10" s="212">
        <v>2.9</v>
      </c>
      <c r="BM10" s="212">
        <v>9.44</v>
      </c>
      <c r="BN10" s="212">
        <v>0.28999999999999998</v>
      </c>
      <c r="BO10" s="212">
        <v>368</v>
      </c>
      <c r="BP10" s="212">
        <v>9.4</v>
      </c>
      <c r="BQ10" s="212">
        <v>23.46</v>
      </c>
      <c r="BR10" s="212">
        <v>0.57999999999999996</v>
      </c>
      <c r="BS10" s="212">
        <v>152.80000000000001</v>
      </c>
      <c r="BT10" s="212">
        <v>3.6</v>
      </c>
      <c r="BU10" s="212">
        <v>15.3</v>
      </c>
      <c r="BV10" s="212">
        <v>0.49</v>
      </c>
      <c r="BW10" s="212">
        <v>9.4700000000000006E-2</v>
      </c>
      <c r="BX10" s="212">
        <v>6.4000000000000003E-3</v>
      </c>
      <c r="BY10" s="212">
        <v>120.6</v>
      </c>
      <c r="BZ10" s="212">
        <v>4.8</v>
      </c>
      <c r="CA10" s="212">
        <v>13.5</v>
      </c>
      <c r="CB10" s="212">
        <v>0.42</v>
      </c>
      <c r="CC10" s="212">
        <v>32</v>
      </c>
      <c r="CD10" s="212">
        <v>1.1000000000000001</v>
      </c>
      <c r="CE10" s="212">
        <v>4.5599999999999996</v>
      </c>
      <c r="CF10" s="212">
        <v>0.16</v>
      </c>
      <c r="CG10" s="212">
        <v>22.38</v>
      </c>
      <c r="CH10" s="212">
        <v>0.71</v>
      </c>
      <c r="CI10" s="212">
        <v>5.64</v>
      </c>
      <c r="CJ10" s="212">
        <v>0.26</v>
      </c>
      <c r="CK10" s="212">
        <v>1.915</v>
      </c>
      <c r="CL10" s="212">
        <v>8.4000000000000005E-2</v>
      </c>
      <c r="CM10" s="212">
        <v>5.62</v>
      </c>
      <c r="CN10" s="212">
        <v>0.28000000000000003</v>
      </c>
      <c r="CO10" s="212">
        <v>0.84899999999999998</v>
      </c>
      <c r="CP10" s="212">
        <v>4.1000000000000002E-2</v>
      </c>
      <c r="CQ10" s="212">
        <v>4.8099999999999996</v>
      </c>
      <c r="CR10" s="212">
        <v>0.22</v>
      </c>
      <c r="CS10" s="212">
        <v>0.93899999999999995</v>
      </c>
      <c r="CT10" s="212">
        <v>4.1000000000000002E-2</v>
      </c>
      <c r="CU10" s="212">
        <v>2.38</v>
      </c>
      <c r="CV10" s="212">
        <v>0.13</v>
      </c>
      <c r="CW10" s="212">
        <v>0.29399999999999998</v>
      </c>
      <c r="CX10" s="212">
        <v>2.1000000000000001E-2</v>
      </c>
      <c r="CY10" s="212">
        <v>1.97</v>
      </c>
      <c r="CZ10" s="212">
        <v>0.15</v>
      </c>
      <c r="DA10" s="212">
        <v>0.27300000000000002</v>
      </c>
      <c r="DB10" s="212">
        <v>1.7000000000000001E-2</v>
      </c>
      <c r="DC10" s="212">
        <v>3.89</v>
      </c>
      <c r="DD10" s="212">
        <v>0.21</v>
      </c>
      <c r="DE10" s="212">
        <v>0.88800000000000001</v>
      </c>
      <c r="DF10" s="212">
        <v>5.1999999999999998E-2</v>
      </c>
      <c r="DG10" s="212">
        <v>1.0680000000000001</v>
      </c>
      <c r="DH10" s="212">
        <v>6.7000000000000004E-2</v>
      </c>
      <c r="DI10" s="212">
        <v>1.052</v>
      </c>
      <c r="DJ10" s="212">
        <v>5.3999999999999999E-2</v>
      </c>
      <c r="DK10" s="212">
        <v>0.34499999999999997</v>
      </c>
      <c r="DL10" s="212">
        <v>2.5000000000000001E-2</v>
      </c>
    </row>
    <row r="11" spans="1:116" x14ac:dyDescent="0.35">
      <c r="A11" t="s">
        <v>1121</v>
      </c>
      <c r="B11">
        <v>110</v>
      </c>
      <c r="C11">
        <v>916</v>
      </c>
      <c r="D11">
        <v>1974</v>
      </c>
      <c r="E11" t="s">
        <v>1131</v>
      </c>
      <c r="F11" s="210">
        <v>22.907</v>
      </c>
      <c r="G11" s="194">
        <v>125.7</v>
      </c>
      <c r="H11" s="194">
        <v>5.8</v>
      </c>
      <c r="I11" s="194">
        <v>119.4</v>
      </c>
      <c r="J11" s="194">
        <v>4.3</v>
      </c>
      <c r="K11" s="146">
        <v>0.755</v>
      </c>
      <c r="L11" s="146">
        <v>8.1000000000000003E-2</v>
      </c>
      <c r="M11" s="146">
        <v>0.14599999999999999</v>
      </c>
      <c r="N11" s="146">
        <v>4.1000000000000002E-2</v>
      </c>
      <c r="O11" s="146">
        <v>9.4E-2</v>
      </c>
      <c r="P11" s="146">
        <v>1.2E-2</v>
      </c>
      <c r="Q11" s="194">
        <v>1.4930000000000001</v>
      </c>
      <c r="R11" s="146">
        <v>7.6999999999999999E-2</v>
      </c>
      <c r="S11" s="146">
        <v>5.16E-2</v>
      </c>
      <c r="T11" s="146">
        <v>8.6E-3</v>
      </c>
      <c r="U11" s="146">
        <v>0.18099999999999999</v>
      </c>
      <c r="V11" s="146">
        <v>2.1000000000000001E-2</v>
      </c>
      <c r="W11" s="146">
        <v>1.7500000000000002E-2</v>
      </c>
      <c r="X11" s="146">
        <v>3.2000000000000002E-3</v>
      </c>
      <c r="Y11" s="146">
        <v>1.23E-2</v>
      </c>
      <c r="Z11" s="146">
        <v>2.5000000000000001E-3</v>
      </c>
      <c r="AA11" s="194">
        <v>6.6402999999999999</v>
      </c>
      <c r="AB11" s="146">
        <v>0.41399999999999998</v>
      </c>
      <c r="AC11" s="146">
        <v>1.6E-2</v>
      </c>
      <c r="AD11" s="146">
        <v>0.14499999999999999</v>
      </c>
      <c r="AE11" s="146">
        <v>2.1000000000000001E-2</v>
      </c>
      <c r="AG11" s="211">
        <v>2.4234333333333331</v>
      </c>
      <c r="AH11" s="211">
        <v>13.376566666666667</v>
      </c>
      <c r="AI11" s="211">
        <v>0.27629999999999999</v>
      </c>
      <c r="AJ11" s="211">
        <v>11.057433333333334</v>
      </c>
      <c r="AK11" s="211">
        <v>0.54833333333333334</v>
      </c>
      <c r="AL11" s="211">
        <v>2.7621333333333333</v>
      </c>
      <c r="AM11" s="211">
        <v>49.908833333333327</v>
      </c>
      <c r="AN11" s="211">
        <v>6.0413666666666659</v>
      </c>
      <c r="AO11" s="211">
        <v>11.171066666666666</v>
      </c>
      <c r="AP11" s="211">
        <v>0.38096666666666668</v>
      </c>
      <c r="AQ11" s="211">
        <f t="shared" si="1"/>
        <v>0.23810416666666667</v>
      </c>
      <c r="AR11" s="211">
        <v>2.6466666666666666E-2</v>
      </c>
      <c r="AS11" s="211">
        <v>1.5866666666666668E-2</v>
      </c>
      <c r="AT11" s="211">
        <f t="shared" si="2"/>
        <v>1.3797101449275364E-2</v>
      </c>
      <c r="AU11" s="211">
        <v>97.988733333333343</v>
      </c>
      <c r="AV11" s="211">
        <f t="shared" si="0"/>
        <v>0.53142316648183663</v>
      </c>
      <c r="AW11" s="212">
        <v>4.25</v>
      </c>
      <c r="AX11" s="212">
        <v>0.31</v>
      </c>
      <c r="AY11" s="212">
        <v>0.77</v>
      </c>
      <c r="AZ11" s="212">
        <v>0.27</v>
      </c>
      <c r="BA11" s="212">
        <v>1295</v>
      </c>
      <c r="BB11" s="212">
        <v>48</v>
      </c>
      <c r="BC11" s="212">
        <v>29.5</v>
      </c>
      <c r="BD11" s="212">
        <v>0.66</v>
      </c>
      <c r="BE11" s="212">
        <v>291</v>
      </c>
      <c r="BF11" s="212">
        <v>13</v>
      </c>
      <c r="BG11" s="212">
        <v>165.2</v>
      </c>
      <c r="BH11" s="212">
        <v>7.1</v>
      </c>
      <c r="BI11" s="212">
        <v>42.6</v>
      </c>
      <c r="BJ11" s="212">
        <v>2.5</v>
      </c>
      <c r="BK11" s="212">
        <v>76.7</v>
      </c>
      <c r="BL11" s="212">
        <v>4.5999999999999996</v>
      </c>
      <c r="BM11" s="212">
        <v>9.48</v>
      </c>
      <c r="BN11" s="212">
        <v>0.41</v>
      </c>
      <c r="BO11" s="212">
        <v>359</v>
      </c>
      <c r="BP11" s="212">
        <v>11</v>
      </c>
      <c r="BQ11" s="212">
        <v>22.43</v>
      </c>
      <c r="BR11" s="212">
        <v>0.6</v>
      </c>
      <c r="BS11" s="212">
        <v>148.6</v>
      </c>
      <c r="BT11" s="212">
        <v>5.0999999999999996</v>
      </c>
      <c r="BU11" s="212">
        <v>15.3</v>
      </c>
      <c r="BV11" s="212">
        <v>0.64</v>
      </c>
      <c r="BW11" s="212">
        <v>9.3700000000000006E-2</v>
      </c>
      <c r="BX11" s="212">
        <v>8.2000000000000007E-3</v>
      </c>
      <c r="BY11" s="212">
        <v>121.5</v>
      </c>
      <c r="BZ11" s="212">
        <v>5.8</v>
      </c>
      <c r="CA11" s="212">
        <v>13.38</v>
      </c>
      <c r="CB11" s="212">
        <v>0.49</v>
      </c>
      <c r="CC11" s="212">
        <v>31.92</v>
      </c>
      <c r="CD11" s="212">
        <v>0.84</v>
      </c>
      <c r="CE11" s="212">
        <v>4.51</v>
      </c>
      <c r="CF11" s="212">
        <v>0.16</v>
      </c>
      <c r="CG11" s="212">
        <v>22.18</v>
      </c>
      <c r="CH11" s="212">
        <v>0.81</v>
      </c>
      <c r="CI11" s="212">
        <v>5.72</v>
      </c>
      <c r="CJ11" s="212">
        <v>0.42</v>
      </c>
      <c r="CK11" s="212">
        <v>1.85</v>
      </c>
      <c r="CL11" s="212">
        <v>0.11</v>
      </c>
      <c r="CM11" s="212">
        <v>5.48</v>
      </c>
      <c r="CN11" s="212">
        <v>0.35</v>
      </c>
      <c r="CO11" s="212">
        <v>0.81399999999999995</v>
      </c>
      <c r="CP11" s="212">
        <v>5.3999999999999999E-2</v>
      </c>
      <c r="CQ11" s="212">
        <v>4.7300000000000004</v>
      </c>
      <c r="CR11" s="212">
        <v>0.25</v>
      </c>
      <c r="CS11" s="212">
        <v>0.89600000000000002</v>
      </c>
      <c r="CT11" s="212">
        <v>5.8999999999999997E-2</v>
      </c>
      <c r="CU11" s="212">
        <v>2.14</v>
      </c>
      <c r="CV11" s="212">
        <v>0.12</v>
      </c>
      <c r="CW11" s="212">
        <v>0.28999999999999998</v>
      </c>
      <c r="CX11" s="212">
        <v>2.5000000000000001E-2</v>
      </c>
      <c r="CY11" s="212">
        <v>1.94</v>
      </c>
      <c r="CZ11" s="212">
        <v>0.16</v>
      </c>
      <c r="DA11" s="212">
        <v>0.26900000000000002</v>
      </c>
      <c r="DB11" s="212">
        <v>2.5000000000000001E-2</v>
      </c>
      <c r="DC11" s="212">
        <v>3.62</v>
      </c>
      <c r="DD11" s="212">
        <v>0.28999999999999998</v>
      </c>
      <c r="DE11" s="212">
        <v>0.90200000000000002</v>
      </c>
      <c r="DF11" s="212">
        <v>6.5000000000000002E-2</v>
      </c>
      <c r="DG11" s="212">
        <v>1.101</v>
      </c>
      <c r="DH11" s="212">
        <v>9.1999999999999998E-2</v>
      </c>
      <c r="DI11" s="212">
        <v>0.96299999999999997</v>
      </c>
      <c r="DJ11" s="212">
        <v>5.1999999999999998E-2</v>
      </c>
      <c r="DK11" s="212">
        <v>0.34699999999999998</v>
      </c>
      <c r="DL11" s="212">
        <v>0.03</v>
      </c>
    </row>
    <row r="12" spans="1:116" x14ac:dyDescent="0.35">
      <c r="A12" t="s">
        <v>1121</v>
      </c>
      <c r="B12">
        <v>110</v>
      </c>
      <c r="C12">
        <v>910</v>
      </c>
      <c r="D12">
        <v>1973</v>
      </c>
      <c r="E12" t="s">
        <v>1132</v>
      </c>
      <c r="F12" s="210">
        <v>16.981000000000002</v>
      </c>
      <c r="G12" s="194">
        <v>112.1</v>
      </c>
      <c r="H12" s="194">
        <v>5.2</v>
      </c>
      <c r="I12" s="194">
        <v>98.8</v>
      </c>
      <c r="J12" s="194">
        <v>7.1</v>
      </c>
      <c r="K12" s="146">
        <v>0.624</v>
      </c>
      <c r="L12" s="146">
        <v>8.5000000000000006E-2</v>
      </c>
      <c r="M12" s="146">
        <v>5.6000000000000001E-2</v>
      </c>
      <c r="N12" s="146">
        <v>3.7999999999999999E-2</v>
      </c>
      <c r="O12" s="146">
        <v>8.1000000000000003E-2</v>
      </c>
      <c r="P12" s="146">
        <v>1.0999999999999999E-2</v>
      </c>
      <c r="Q12" s="194">
        <v>1.22</v>
      </c>
      <c r="R12" s="146">
        <v>8.7999999999999995E-2</v>
      </c>
      <c r="S12" s="146">
        <v>4.5999999999999999E-2</v>
      </c>
      <c r="T12" s="146">
        <v>9.4999999999999998E-3</v>
      </c>
      <c r="U12" s="146">
        <v>0.14199999999999999</v>
      </c>
      <c r="V12" s="146">
        <v>2.7E-2</v>
      </c>
      <c r="W12" s="146">
        <v>1.41E-2</v>
      </c>
      <c r="X12" s="146">
        <v>3.0000000000000001E-3</v>
      </c>
      <c r="Y12" s="146">
        <v>9.1999999999999998E-3</v>
      </c>
      <c r="Z12" s="146">
        <v>2.5000000000000001E-3</v>
      </c>
      <c r="AA12" s="194">
        <v>6.8422000000000001</v>
      </c>
      <c r="AB12" s="146">
        <v>0.33600000000000002</v>
      </c>
      <c r="AC12" s="146">
        <v>1.2999999999999999E-2</v>
      </c>
      <c r="AD12" s="146">
        <v>0.15</v>
      </c>
      <c r="AE12" s="146">
        <v>1.9E-2</v>
      </c>
      <c r="AG12" s="211">
        <v>2.1739333333333337</v>
      </c>
      <c r="AH12" s="211">
        <v>12.921066666666666</v>
      </c>
      <c r="AI12" s="211">
        <v>0.2238</v>
      </c>
      <c r="AJ12" s="211">
        <v>11.154066666666667</v>
      </c>
      <c r="AK12" s="211">
        <v>0.47626666666666667</v>
      </c>
      <c r="AL12" s="211">
        <v>2.5192333333333337</v>
      </c>
      <c r="AM12" s="211">
        <v>50.733966666666667</v>
      </c>
      <c r="AN12" s="211">
        <v>7.4883666666666668</v>
      </c>
      <c r="AO12" s="211">
        <v>10.866466666666668</v>
      </c>
      <c r="AP12" s="211">
        <v>0.3644</v>
      </c>
      <c r="AQ12" s="211">
        <f t="shared" si="1"/>
        <v>0.22774999999999998</v>
      </c>
      <c r="AR12" s="211">
        <v>0.03</v>
      </c>
      <c r="AS12" s="211">
        <v>1.4566666666666667E-2</v>
      </c>
      <c r="AT12" s="211">
        <f t="shared" si="2"/>
        <v>1.2666666666666668E-2</v>
      </c>
      <c r="AU12" s="211">
        <v>98.966099999999997</v>
      </c>
      <c r="AV12" s="211">
        <f t="shared" si="0"/>
        <v>0.59102988491067288</v>
      </c>
      <c r="AW12" s="212">
        <v>3.72</v>
      </c>
      <c r="AX12" s="212">
        <v>0.27</v>
      </c>
      <c r="AY12" s="212">
        <v>0.8</v>
      </c>
      <c r="AZ12" s="212">
        <v>0.27</v>
      </c>
      <c r="BA12" s="212">
        <v>1129</v>
      </c>
      <c r="BB12" s="212">
        <v>39</v>
      </c>
      <c r="BC12" s="212">
        <v>31.69</v>
      </c>
      <c r="BD12" s="212">
        <v>0.95</v>
      </c>
      <c r="BE12" s="212">
        <v>265</v>
      </c>
      <c r="BF12" s="212">
        <v>10</v>
      </c>
      <c r="BG12" s="212">
        <v>356</v>
      </c>
      <c r="BH12" s="212">
        <v>17</v>
      </c>
      <c r="BI12" s="212">
        <v>40.700000000000003</v>
      </c>
      <c r="BJ12" s="212">
        <v>1.7</v>
      </c>
      <c r="BK12" s="212">
        <v>97.1</v>
      </c>
      <c r="BL12" s="212">
        <v>4.3</v>
      </c>
      <c r="BM12" s="212">
        <v>7.06</v>
      </c>
      <c r="BN12" s="212">
        <v>0.34</v>
      </c>
      <c r="BO12" s="212">
        <v>323</v>
      </c>
      <c r="BP12" s="212">
        <v>12</v>
      </c>
      <c r="BQ12" s="212">
        <v>22.59</v>
      </c>
      <c r="BR12" s="212">
        <v>0.76</v>
      </c>
      <c r="BS12" s="212">
        <v>133.9</v>
      </c>
      <c r="BT12" s="212">
        <v>4.4000000000000004</v>
      </c>
      <c r="BU12" s="212">
        <v>12.54</v>
      </c>
      <c r="BV12" s="212">
        <v>0.47</v>
      </c>
      <c r="BW12" s="212">
        <v>6.6799999999999998E-2</v>
      </c>
      <c r="BX12" s="212">
        <v>7.0000000000000001E-3</v>
      </c>
      <c r="BY12" s="212">
        <v>99.3</v>
      </c>
      <c r="BZ12" s="212">
        <v>4.8</v>
      </c>
      <c r="CA12" s="212">
        <v>11.4</v>
      </c>
      <c r="CB12" s="212">
        <v>0.47</v>
      </c>
      <c r="CC12" s="212">
        <v>26.05</v>
      </c>
      <c r="CD12" s="212">
        <v>0.92</v>
      </c>
      <c r="CE12" s="212">
        <v>3.85</v>
      </c>
      <c r="CF12" s="212">
        <v>0.19</v>
      </c>
      <c r="CG12" s="212">
        <v>18.63</v>
      </c>
      <c r="CH12" s="212">
        <v>0.66</v>
      </c>
      <c r="CI12" s="212">
        <v>5.0199999999999996</v>
      </c>
      <c r="CJ12" s="212">
        <v>0.34</v>
      </c>
      <c r="CK12" s="212">
        <v>1.71</v>
      </c>
      <c r="CL12" s="212">
        <v>0.12</v>
      </c>
      <c r="CM12" s="212">
        <v>5.38</v>
      </c>
      <c r="CN12" s="212">
        <v>0.36</v>
      </c>
      <c r="CO12" s="212">
        <v>0.77700000000000002</v>
      </c>
      <c r="CP12" s="212">
        <v>6.7000000000000004E-2</v>
      </c>
      <c r="CQ12" s="212">
        <v>4.53</v>
      </c>
      <c r="CR12" s="212">
        <v>0.28999999999999998</v>
      </c>
      <c r="CS12" s="212">
        <v>0.91</v>
      </c>
      <c r="CT12" s="212">
        <v>6.6000000000000003E-2</v>
      </c>
      <c r="CU12" s="212">
        <v>2.3199999999999998</v>
      </c>
      <c r="CV12" s="212">
        <v>0.13</v>
      </c>
      <c r="CW12" s="212">
        <v>0.314</v>
      </c>
      <c r="CX12" s="212">
        <v>3.3000000000000002E-2</v>
      </c>
      <c r="CY12" s="212">
        <v>1.93</v>
      </c>
      <c r="CZ12" s="212">
        <v>0.13</v>
      </c>
      <c r="DA12" s="212">
        <v>0.23599999999999999</v>
      </c>
      <c r="DB12" s="212">
        <v>2.5999999999999999E-2</v>
      </c>
      <c r="DC12" s="212">
        <v>3.5</v>
      </c>
      <c r="DD12" s="212">
        <v>0.35</v>
      </c>
      <c r="DE12" s="212">
        <v>0.80400000000000005</v>
      </c>
      <c r="DF12" s="212">
        <v>7.3999999999999996E-2</v>
      </c>
      <c r="DG12" s="212">
        <v>0.88300000000000001</v>
      </c>
      <c r="DH12" s="212">
        <v>9.6000000000000002E-2</v>
      </c>
      <c r="DI12" s="212">
        <v>0.89100000000000001</v>
      </c>
      <c r="DJ12" s="212">
        <v>7.4999999999999997E-2</v>
      </c>
      <c r="DK12" s="212">
        <v>0.245</v>
      </c>
      <c r="DL12" s="212">
        <v>2.3E-2</v>
      </c>
    </row>
    <row r="13" spans="1:116" x14ac:dyDescent="0.35">
      <c r="A13" t="s">
        <v>1121</v>
      </c>
      <c r="B13">
        <v>110</v>
      </c>
      <c r="C13">
        <v>910</v>
      </c>
      <c r="D13">
        <v>1973</v>
      </c>
      <c r="E13" t="s">
        <v>1133</v>
      </c>
      <c r="F13" s="210">
        <v>21.853999999999999</v>
      </c>
      <c r="G13" s="194">
        <v>126.1</v>
      </c>
      <c r="H13" s="194">
        <v>3.9</v>
      </c>
      <c r="I13" s="194">
        <v>112.7</v>
      </c>
      <c r="J13" s="194">
        <v>4.0999999999999996</v>
      </c>
      <c r="K13" s="146">
        <v>0.66600000000000004</v>
      </c>
      <c r="L13" s="146">
        <v>7.0000000000000007E-2</v>
      </c>
      <c r="M13" s="146">
        <v>0.112</v>
      </c>
      <c r="N13" s="146">
        <v>3.6999999999999998E-2</v>
      </c>
      <c r="O13" s="146">
        <v>0.104</v>
      </c>
      <c r="P13" s="146">
        <v>2.1999999999999999E-2</v>
      </c>
      <c r="Q13" s="194">
        <v>1.4119999999999999</v>
      </c>
      <c r="R13" s="146">
        <v>7.1999999999999995E-2</v>
      </c>
      <c r="S13" s="146">
        <v>3.7499999999999999E-2</v>
      </c>
      <c r="T13" s="146">
        <v>9.9000000000000008E-3</v>
      </c>
      <c r="U13" s="146">
        <v>0.15</v>
      </c>
      <c r="V13" s="146">
        <v>1.4999999999999999E-2</v>
      </c>
      <c r="W13" s="146">
        <v>1.52E-2</v>
      </c>
      <c r="X13" s="146">
        <v>3.2000000000000002E-3</v>
      </c>
      <c r="Y13" s="146">
        <v>8.3000000000000001E-3</v>
      </c>
      <c r="Z13" s="146">
        <v>1.6000000000000001E-3</v>
      </c>
      <c r="AA13" s="194">
        <v>7.0143000000000004</v>
      </c>
      <c r="AB13" s="146">
        <v>0.33100000000000002</v>
      </c>
      <c r="AC13" s="146">
        <v>1.2999999999999999E-2</v>
      </c>
      <c r="AD13" s="146">
        <v>0.13100000000000001</v>
      </c>
      <c r="AE13" s="146">
        <v>1.9E-2</v>
      </c>
      <c r="AG13" s="211">
        <v>2.2131000000000003</v>
      </c>
      <c r="AH13" s="211">
        <v>12.972866666666667</v>
      </c>
      <c r="AI13" s="211">
        <v>0.247</v>
      </c>
      <c r="AJ13" s="211">
        <v>11.141733333333333</v>
      </c>
      <c r="AK13" s="211">
        <v>0.45446666666666663</v>
      </c>
      <c r="AL13" s="211">
        <v>2.4805999999999995</v>
      </c>
      <c r="AM13" s="211">
        <v>49.910766666666667</v>
      </c>
      <c r="AN13" s="211">
        <v>7.4123333333333337</v>
      </c>
      <c r="AO13" s="211">
        <v>11.032933333333332</v>
      </c>
      <c r="AP13" s="211">
        <v>0.36846666666666666</v>
      </c>
      <c r="AQ13" s="211">
        <f t="shared" si="1"/>
        <v>0.23029166666666664</v>
      </c>
      <c r="AR13" s="211">
        <v>2.8766666666666666E-2</v>
      </c>
      <c r="AS13" s="211">
        <v>1.2533333333333334E-2</v>
      </c>
      <c r="AT13" s="211">
        <f t="shared" si="2"/>
        <v>1.0898550724637683E-2</v>
      </c>
      <c r="AU13" s="211">
        <v>98.275500000000008</v>
      </c>
      <c r="AV13" s="211">
        <f t="shared" si="0"/>
        <v>0.58487438277618875</v>
      </c>
      <c r="AW13" s="212">
        <v>3.95</v>
      </c>
      <c r="AX13" s="212">
        <v>0.21</v>
      </c>
      <c r="AY13" s="212">
        <v>0.68</v>
      </c>
      <c r="AZ13" s="212">
        <v>0.27</v>
      </c>
      <c r="BA13" s="212">
        <v>1097</v>
      </c>
      <c r="BB13" s="212">
        <v>32</v>
      </c>
      <c r="BC13" s="212">
        <v>31.92</v>
      </c>
      <c r="BD13" s="212">
        <v>0.79</v>
      </c>
      <c r="BE13" s="212">
        <v>280.5</v>
      </c>
      <c r="BF13" s="212">
        <v>9.6</v>
      </c>
      <c r="BG13" s="212">
        <v>383</v>
      </c>
      <c r="BH13" s="212">
        <v>12</v>
      </c>
      <c r="BI13" s="212">
        <v>43.9</v>
      </c>
      <c r="BJ13" s="212">
        <v>1.5</v>
      </c>
      <c r="BK13" s="212">
        <v>108.6</v>
      </c>
      <c r="BL13" s="212">
        <v>3.3</v>
      </c>
      <c r="BM13" s="212">
        <v>7.69</v>
      </c>
      <c r="BN13" s="212">
        <v>0.4</v>
      </c>
      <c r="BO13" s="212">
        <v>326</v>
      </c>
      <c r="BP13" s="212">
        <v>11</v>
      </c>
      <c r="BQ13" s="212">
        <v>22.94</v>
      </c>
      <c r="BR13" s="212">
        <v>0.62</v>
      </c>
      <c r="BS13" s="212">
        <v>133.30000000000001</v>
      </c>
      <c r="BT13" s="212">
        <v>3.6</v>
      </c>
      <c r="BU13" s="212">
        <v>12.97</v>
      </c>
      <c r="BV13" s="212">
        <v>0.41</v>
      </c>
      <c r="BW13" s="212">
        <v>7.5999999999999998E-2</v>
      </c>
      <c r="BX13" s="212">
        <v>6.1999999999999998E-3</v>
      </c>
      <c r="BY13" s="212">
        <v>100.9</v>
      </c>
      <c r="BZ13" s="212">
        <v>3.3</v>
      </c>
      <c r="CA13" s="212">
        <v>11.55</v>
      </c>
      <c r="CB13" s="212">
        <v>0.4</v>
      </c>
      <c r="CC13" s="212">
        <v>27.39</v>
      </c>
      <c r="CD13" s="212">
        <v>0.88</v>
      </c>
      <c r="CE13" s="212">
        <v>4.01</v>
      </c>
      <c r="CF13" s="212">
        <v>0.15</v>
      </c>
      <c r="CG13" s="212">
        <v>20.43</v>
      </c>
      <c r="CH13" s="212">
        <v>0.95</v>
      </c>
      <c r="CI13" s="212">
        <v>5.22</v>
      </c>
      <c r="CJ13" s="212">
        <v>0.26</v>
      </c>
      <c r="CK13" s="212">
        <v>1.722</v>
      </c>
      <c r="CL13" s="212">
        <v>7.3999999999999996E-2</v>
      </c>
      <c r="CM13" s="212">
        <v>5</v>
      </c>
      <c r="CN13" s="212">
        <v>0.24</v>
      </c>
      <c r="CO13" s="212">
        <v>0.81499999999999995</v>
      </c>
      <c r="CP13" s="212">
        <v>4.7E-2</v>
      </c>
      <c r="CQ13" s="212">
        <v>4.6500000000000004</v>
      </c>
      <c r="CR13" s="212">
        <v>0.23</v>
      </c>
      <c r="CS13" s="212">
        <v>0.90200000000000002</v>
      </c>
      <c r="CT13" s="212">
        <v>4.9000000000000002E-2</v>
      </c>
      <c r="CU13" s="212">
        <v>2.3199999999999998</v>
      </c>
      <c r="CV13" s="212">
        <v>0.15</v>
      </c>
      <c r="CW13" s="212">
        <v>0.311</v>
      </c>
      <c r="CX13" s="212">
        <v>2.8000000000000001E-2</v>
      </c>
      <c r="CY13" s="212">
        <v>2.12</v>
      </c>
      <c r="CZ13" s="212">
        <v>0.17</v>
      </c>
      <c r="DA13" s="212">
        <v>0.26300000000000001</v>
      </c>
      <c r="DB13" s="212">
        <v>2.1999999999999999E-2</v>
      </c>
      <c r="DC13" s="212">
        <v>3.42</v>
      </c>
      <c r="DD13" s="212">
        <v>0.27</v>
      </c>
      <c r="DE13" s="212">
        <v>0.76800000000000002</v>
      </c>
      <c r="DF13" s="212">
        <v>0.06</v>
      </c>
      <c r="DG13" s="212">
        <v>1</v>
      </c>
      <c r="DH13" s="212">
        <v>8.3000000000000004E-2</v>
      </c>
      <c r="DI13" s="212">
        <v>0.88400000000000001</v>
      </c>
      <c r="DJ13" s="212">
        <v>6.4000000000000001E-2</v>
      </c>
      <c r="DK13" s="212">
        <v>0.31</v>
      </c>
      <c r="DL13" s="212">
        <v>2.7E-2</v>
      </c>
    </row>
    <row r="14" spans="1:116" x14ac:dyDescent="0.35">
      <c r="A14" t="s">
        <v>1121</v>
      </c>
      <c r="B14">
        <v>110</v>
      </c>
      <c r="C14">
        <v>910</v>
      </c>
      <c r="D14">
        <v>1973</v>
      </c>
      <c r="E14" t="s">
        <v>1134</v>
      </c>
      <c r="F14" s="210">
        <v>16.626000000000001</v>
      </c>
      <c r="G14" s="194">
        <v>117.9</v>
      </c>
      <c r="H14" s="194">
        <v>5</v>
      </c>
      <c r="I14" s="194">
        <v>111.4</v>
      </c>
      <c r="J14" s="194">
        <v>7.8</v>
      </c>
      <c r="K14" s="146">
        <v>0.61699999999999999</v>
      </c>
      <c r="L14" s="146">
        <v>8.8999999999999996E-2</v>
      </c>
      <c r="M14" s="146">
        <v>0.13200000000000001</v>
      </c>
      <c r="N14" s="146">
        <v>5.3999999999999999E-2</v>
      </c>
      <c r="O14" s="146">
        <v>8.2000000000000003E-2</v>
      </c>
      <c r="P14" s="146">
        <v>1.2E-2</v>
      </c>
      <c r="Q14" s="194">
        <v>1.28</v>
      </c>
      <c r="R14" s="146">
        <v>6.7000000000000004E-2</v>
      </c>
      <c r="S14" s="146">
        <v>4.4999999999999998E-2</v>
      </c>
      <c r="T14" s="146">
        <v>1.0999999999999999E-2</v>
      </c>
      <c r="U14" s="146">
        <v>0.123</v>
      </c>
      <c r="V14" s="146">
        <v>0.02</v>
      </c>
      <c r="W14" s="146">
        <v>1.9300000000000001E-2</v>
      </c>
      <c r="X14" s="146">
        <v>4.3E-3</v>
      </c>
      <c r="Y14" s="146">
        <v>7.1999999999999998E-3</v>
      </c>
      <c r="Z14" s="146">
        <v>2.3999999999999998E-3</v>
      </c>
      <c r="AA14" s="194">
        <v>6.9184000000000001</v>
      </c>
      <c r="AB14" s="146">
        <v>0.31900000000000001</v>
      </c>
      <c r="AC14" s="146">
        <v>1.2E-2</v>
      </c>
      <c r="AD14" s="146">
        <v>0.11700000000000001</v>
      </c>
      <c r="AE14" s="146">
        <v>1.4999999999999999E-2</v>
      </c>
      <c r="AG14" s="211">
        <v>2.2163333333333335</v>
      </c>
      <c r="AH14" s="211">
        <v>12.919433333333332</v>
      </c>
      <c r="AI14" s="211">
        <v>0.22923333333333332</v>
      </c>
      <c r="AJ14" s="211">
        <v>11.147066666666666</v>
      </c>
      <c r="AK14" s="211">
        <v>0.45083333333333336</v>
      </c>
      <c r="AL14" s="211">
        <v>2.4909333333333334</v>
      </c>
      <c r="AM14" s="211">
        <v>49.747199999999999</v>
      </c>
      <c r="AN14" s="211">
        <v>7.3748333333333322</v>
      </c>
      <c r="AO14" s="211">
        <v>11.105400000000001</v>
      </c>
      <c r="AP14" s="211">
        <v>0.3338666666666667</v>
      </c>
      <c r="AQ14" s="211">
        <f t="shared" si="1"/>
        <v>0.20866666666666667</v>
      </c>
      <c r="AR14" s="211">
        <v>2.9733333333333334E-2</v>
      </c>
      <c r="AS14" s="211">
        <v>1.4966666666666665E-2</v>
      </c>
      <c r="AT14" s="211">
        <f t="shared" si="2"/>
        <v>1.3014492753623187E-2</v>
      </c>
      <c r="AU14" s="211">
        <v>98.059799999999996</v>
      </c>
      <c r="AV14" s="211">
        <f t="shared" si="0"/>
        <v>0.58205064882853197</v>
      </c>
      <c r="AW14" s="212">
        <v>4.05</v>
      </c>
      <c r="AX14" s="212">
        <v>0.23</v>
      </c>
      <c r="AY14" s="212">
        <v>0.79</v>
      </c>
      <c r="AZ14" s="212">
        <v>0.28999999999999998</v>
      </c>
      <c r="BA14" s="212">
        <v>1106</v>
      </c>
      <c r="BB14" s="212">
        <v>55</v>
      </c>
      <c r="BC14" s="212">
        <v>31.6</v>
      </c>
      <c r="BD14" s="212">
        <v>1.1000000000000001</v>
      </c>
      <c r="BE14" s="212">
        <v>280</v>
      </c>
      <c r="BF14" s="212">
        <v>15</v>
      </c>
      <c r="BG14" s="212">
        <v>378</v>
      </c>
      <c r="BH14" s="212">
        <v>16</v>
      </c>
      <c r="BI14" s="212">
        <v>44</v>
      </c>
      <c r="BJ14" s="212">
        <v>1.9</v>
      </c>
      <c r="BK14" s="212">
        <v>105.8</v>
      </c>
      <c r="BL14" s="212">
        <v>4.0999999999999996</v>
      </c>
      <c r="BM14" s="212">
        <v>7.99</v>
      </c>
      <c r="BN14" s="212">
        <v>0.55000000000000004</v>
      </c>
      <c r="BO14" s="212">
        <v>324</v>
      </c>
      <c r="BP14" s="212">
        <v>11</v>
      </c>
      <c r="BQ14" s="212">
        <v>22.87</v>
      </c>
      <c r="BR14" s="212">
        <v>0.88</v>
      </c>
      <c r="BS14" s="212">
        <v>135.4</v>
      </c>
      <c r="BT14" s="212">
        <v>6</v>
      </c>
      <c r="BU14" s="212">
        <v>12.85</v>
      </c>
      <c r="BV14" s="212">
        <v>0.38</v>
      </c>
      <c r="BW14" s="212">
        <v>7.8200000000000006E-2</v>
      </c>
      <c r="BX14" s="212">
        <v>9.9000000000000008E-3</v>
      </c>
      <c r="BY14" s="212">
        <v>99.7</v>
      </c>
      <c r="BZ14" s="212">
        <v>4.4000000000000004</v>
      </c>
      <c r="CA14" s="212">
        <v>11.37</v>
      </c>
      <c r="CB14" s="212">
        <v>0.56999999999999995</v>
      </c>
      <c r="CC14" s="212">
        <v>27.2</v>
      </c>
      <c r="CD14" s="212">
        <v>1.3</v>
      </c>
      <c r="CE14" s="212">
        <v>4.1100000000000003</v>
      </c>
      <c r="CF14" s="212">
        <v>0.21</v>
      </c>
      <c r="CG14" s="212">
        <v>18.89</v>
      </c>
      <c r="CH14" s="212">
        <v>0.98</v>
      </c>
      <c r="CI14" s="212">
        <v>5.21</v>
      </c>
      <c r="CJ14" s="212">
        <v>0.33</v>
      </c>
      <c r="CK14" s="212">
        <v>1.83</v>
      </c>
      <c r="CL14" s="212">
        <v>0.11</v>
      </c>
      <c r="CM14" s="212">
        <v>5.25</v>
      </c>
      <c r="CN14" s="212">
        <v>0.42</v>
      </c>
      <c r="CO14" s="212">
        <v>0.79200000000000004</v>
      </c>
      <c r="CP14" s="212">
        <v>5.0999999999999997E-2</v>
      </c>
      <c r="CQ14" s="212">
        <v>4.84</v>
      </c>
      <c r="CR14" s="212">
        <v>0.33</v>
      </c>
      <c r="CS14" s="212">
        <v>0.93799999999999994</v>
      </c>
      <c r="CT14" s="212">
        <v>0.06</v>
      </c>
      <c r="CU14" s="212">
        <v>2.36</v>
      </c>
      <c r="CV14" s="212">
        <v>0.16</v>
      </c>
      <c r="CW14" s="212">
        <v>0.29799999999999999</v>
      </c>
      <c r="CX14" s="212">
        <v>4.1000000000000002E-2</v>
      </c>
      <c r="CY14" s="212">
        <v>1.85</v>
      </c>
      <c r="CZ14" s="212">
        <v>0.16</v>
      </c>
      <c r="DA14" s="212">
        <v>0.28299999999999997</v>
      </c>
      <c r="DB14" s="212">
        <v>3.2000000000000001E-2</v>
      </c>
      <c r="DC14" s="212">
        <v>3.49</v>
      </c>
      <c r="DD14" s="212">
        <v>0.25</v>
      </c>
      <c r="DE14" s="212">
        <v>0.81899999999999995</v>
      </c>
      <c r="DF14" s="212">
        <v>7.2999999999999995E-2</v>
      </c>
      <c r="DG14" s="212">
        <v>0.94</v>
      </c>
      <c r="DH14" s="212">
        <v>0.11</v>
      </c>
      <c r="DI14" s="212">
        <v>0.88600000000000001</v>
      </c>
      <c r="DJ14" s="212">
        <v>7.0000000000000007E-2</v>
      </c>
      <c r="DK14" s="212">
        <v>0.28000000000000003</v>
      </c>
      <c r="DL14" s="212">
        <v>3.5000000000000003E-2</v>
      </c>
    </row>
    <row r="15" spans="1:116" x14ac:dyDescent="0.35">
      <c r="A15" t="s">
        <v>1121</v>
      </c>
      <c r="B15">
        <v>110</v>
      </c>
      <c r="C15">
        <v>910</v>
      </c>
      <c r="D15">
        <v>1973</v>
      </c>
      <c r="E15" t="s">
        <v>1135</v>
      </c>
      <c r="F15" s="210">
        <v>16.257999999999999</v>
      </c>
      <c r="G15" s="194">
        <v>131.5</v>
      </c>
      <c r="H15" s="194">
        <v>4.2</v>
      </c>
      <c r="I15" s="194">
        <v>119.4</v>
      </c>
      <c r="J15" s="194">
        <v>5.0999999999999996</v>
      </c>
      <c r="K15" s="146">
        <v>0.58699999999999997</v>
      </c>
      <c r="L15" s="146">
        <v>9.1999999999999998E-2</v>
      </c>
      <c r="M15" s="146">
        <v>0.113</v>
      </c>
      <c r="N15" s="146">
        <v>4.2000000000000003E-2</v>
      </c>
      <c r="O15" s="146">
        <v>9.5000000000000001E-2</v>
      </c>
      <c r="P15" s="146">
        <v>1.4E-2</v>
      </c>
      <c r="Q15" s="194">
        <v>1.363</v>
      </c>
      <c r="R15" s="146">
        <v>6.7000000000000004E-2</v>
      </c>
      <c r="S15" s="146">
        <v>4.2799999999999998E-2</v>
      </c>
      <c r="T15" s="146">
        <v>9.4000000000000004E-3</v>
      </c>
      <c r="U15" s="146">
        <v>0.15</v>
      </c>
      <c r="V15" s="146">
        <v>2.1999999999999999E-2</v>
      </c>
      <c r="W15" s="146">
        <v>1.6500000000000001E-2</v>
      </c>
      <c r="X15" s="146">
        <v>3.5999999999999999E-3</v>
      </c>
      <c r="Y15" s="146">
        <v>6.7000000000000002E-3</v>
      </c>
      <c r="Z15" s="146">
        <v>1.8E-3</v>
      </c>
      <c r="AA15" s="194">
        <v>5.9344000000000001</v>
      </c>
      <c r="AB15" s="146">
        <v>0.31900000000000001</v>
      </c>
      <c r="AC15" s="146">
        <v>1.4E-2</v>
      </c>
      <c r="AD15" s="146">
        <v>0.126</v>
      </c>
      <c r="AE15" s="146">
        <v>1.7999999999999999E-2</v>
      </c>
      <c r="AG15" s="211">
        <v>2.2183666666666664</v>
      </c>
      <c r="AH15" s="211">
        <v>12.878466666666666</v>
      </c>
      <c r="AI15" s="211">
        <v>0.2174666666666667</v>
      </c>
      <c r="AJ15" s="211">
        <v>11.122966666666665</v>
      </c>
      <c r="AK15" s="211">
        <v>0.46736666666666665</v>
      </c>
      <c r="AL15" s="211">
        <v>2.5032666666666668</v>
      </c>
      <c r="AM15" s="211">
        <v>50.164133333333332</v>
      </c>
      <c r="AN15" s="211">
        <v>7.4602666666666666</v>
      </c>
      <c r="AO15" s="211">
        <v>10.989433333333332</v>
      </c>
      <c r="AP15" s="211">
        <v>0.35559999999999997</v>
      </c>
      <c r="AQ15" s="211">
        <f t="shared" si="1"/>
        <v>0.22224999999999998</v>
      </c>
      <c r="AR15" s="211">
        <v>3.1933333333333334E-2</v>
      </c>
      <c r="AS15" s="211">
        <v>1.6133333333333333E-2</v>
      </c>
      <c r="AT15" s="211">
        <f t="shared" si="2"/>
        <v>1.4028985507246378E-2</v>
      </c>
      <c r="AU15" s="211">
        <v>98.425299999999993</v>
      </c>
      <c r="AV15" s="211">
        <f t="shared" si="0"/>
        <v>0.58739634608104174</v>
      </c>
      <c r="AW15" s="212">
        <v>4.03</v>
      </c>
      <c r="AX15" s="212">
        <v>0.32</v>
      </c>
      <c r="AY15" s="212">
        <v>0.52</v>
      </c>
      <c r="AZ15" s="212">
        <v>0.3</v>
      </c>
      <c r="BA15" s="212">
        <v>1122</v>
      </c>
      <c r="BB15" s="212">
        <v>57</v>
      </c>
      <c r="BC15" s="212">
        <v>31.56</v>
      </c>
      <c r="BD15" s="212">
        <v>0.97</v>
      </c>
      <c r="BE15" s="212">
        <v>285</v>
      </c>
      <c r="BF15" s="212">
        <v>12</v>
      </c>
      <c r="BG15" s="212">
        <v>394</v>
      </c>
      <c r="BH15" s="212">
        <v>18</v>
      </c>
      <c r="BI15" s="212">
        <v>45.7</v>
      </c>
      <c r="BJ15" s="212">
        <v>1.9</v>
      </c>
      <c r="BK15" s="212">
        <v>115.8</v>
      </c>
      <c r="BL15" s="212">
        <v>5.0999999999999996</v>
      </c>
      <c r="BM15" s="212">
        <v>7.47</v>
      </c>
      <c r="BN15" s="212">
        <v>0.34</v>
      </c>
      <c r="BO15" s="212">
        <v>326</v>
      </c>
      <c r="BP15" s="212">
        <v>13</v>
      </c>
      <c r="BQ15" s="212">
        <v>21.91</v>
      </c>
      <c r="BR15" s="212">
        <v>0.96</v>
      </c>
      <c r="BS15" s="212">
        <v>130.6</v>
      </c>
      <c r="BT15" s="212">
        <v>5.5</v>
      </c>
      <c r="BU15" s="212">
        <v>12.99</v>
      </c>
      <c r="BV15" s="212">
        <v>0.52</v>
      </c>
      <c r="BW15" s="212">
        <v>8.0199999999999994E-2</v>
      </c>
      <c r="BX15" s="212">
        <v>9.4999999999999998E-3</v>
      </c>
      <c r="BY15" s="212">
        <v>101.9</v>
      </c>
      <c r="BZ15" s="212">
        <v>4.7</v>
      </c>
      <c r="CA15" s="212">
        <v>11.38</v>
      </c>
      <c r="CB15" s="212">
        <v>0.55000000000000004</v>
      </c>
      <c r="CC15" s="212">
        <v>27.2</v>
      </c>
      <c r="CD15" s="212">
        <v>1.1000000000000001</v>
      </c>
      <c r="CE15" s="212">
        <v>4.0599999999999996</v>
      </c>
      <c r="CF15" s="212">
        <v>0.16</v>
      </c>
      <c r="CG15" s="212">
        <v>18.84</v>
      </c>
      <c r="CH15" s="212">
        <v>0.88</v>
      </c>
      <c r="CI15" s="212">
        <v>5.5</v>
      </c>
      <c r="CJ15" s="212">
        <v>0.27</v>
      </c>
      <c r="CK15" s="212">
        <v>1.837</v>
      </c>
      <c r="CL15" s="212">
        <v>8.8999999999999996E-2</v>
      </c>
      <c r="CM15" s="212">
        <v>5.46</v>
      </c>
      <c r="CN15" s="212">
        <v>0.39</v>
      </c>
      <c r="CO15" s="212">
        <v>0.79</v>
      </c>
      <c r="CP15" s="212">
        <v>5.8000000000000003E-2</v>
      </c>
      <c r="CQ15" s="212">
        <v>4.91</v>
      </c>
      <c r="CR15" s="212">
        <v>0.27</v>
      </c>
      <c r="CS15" s="212">
        <v>0.86599999999999999</v>
      </c>
      <c r="CT15" s="212">
        <v>5.2999999999999999E-2</v>
      </c>
      <c r="CU15" s="212">
        <v>2.25</v>
      </c>
      <c r="CV15" s="212">
        <v>0.17</v>
      </c>
      <c r="CW15" s="212">
        <v>0.308</v>
      </c>
      <c r="CX15" s="212">
        <v>3.4000000000000002E-2</v>
      </c>
      <c r="CY15" s="212">
        <v>1.93</v>
      </c>
      <c r="CZ15" s="212">
        <v>0.2</v>
      </c>
      <c r="DA15" s="212">
        <v>0.23400000000000001</v>
      </c>
      <c r="DB15" s="212">
        <v>2.1999999999999999E-2</v>
      </c>
      <c r="DC15" s="212">
        <v>3.32</v>
      </c>
      <c r="DD15" s="212">
        <v>0.31</v>
      </c>
      <c r="DE15" s="212">
        <v>0.78200000000000003</v>
      </c>
      <c r="DF15" s="212">
        <v>5.0999999999999997E-2</v>
      </c>
      <c r="DG15" s="212">
        <v>1.05</v>
      </c>
      <c r="DH15" s="212">
        <v>0.11</v>
      </c>
      <c r="DI15" s="212">
        <v>0.88200000000000001</v>
      </c>
      <c r="DJ15" s="212">
        <v>7.0000000000000007E-2</v>
      </c>
      <c r="DK15" s="212">
        <v>0.25</v>
      </c>
      <c r="DL15" s="212">
        <v>2.1999999999999999E-2</v>
      </c>
    </row>
    <row r="16" spans="1:116" x14ac:dyDescent="0.35">
      <c r="A16" t="s">
        <v>1121</v>
      </c>
      <c r="B16">
        <v>110</v>
      </c>
      <c r="C16">
        <v>910</v>
      </c>
      <c r="D16">
        <v>1973</v>
      </c>
      <c r="E16" t="s">
        <v>1136</v>
      </c>
      <c r="F16" s="210">
        <v>17.277999999999999</v>
      </c>
      <c r="G16" s="194">
        <v>141.80000000000001</v>
      </c>
      <c r="H16" s="194">
        <v>8.4</v>
      </c>
      <c r="I16" s="194">
        <v>124.2</v>
      </c>
      <c r="J16" s="194">
        <v>6.8</v>
      </c>
      <c r="K16" s="146">
        <v>0.68</v>
      </c>
      <c r="L16" s="146">
        <v>8.2000000000000003E-2</v>
      </c>
      <c r="M16" s="146">
        <v>0.12</v>
      </c>
      <c r="N16" s="146">
        <v>5.7000000000000002E-2</v>
      </c>
      <c r="O16" s="146">
        <v>0.104</v>
      </c>
      <c r="P16" s="146">
        <v>1.4E-2</v>
      </c>
      <c r="Q16" s="194">
        <v>1.5649999999999999</v>
      </c>
      <c r="R16" s="146">
        <v>8.4000000000000005E-2</v>
      </c>
      <c r="S16" s="146">
        <v>3.9E-2</v>
      </c>
      <c r="T16" s="146">
        <v>9.4000000000000004E-3</v>
      </c>
      <c r="U16" s="146">
        <v>0.158</v>
      </c>
      <c r="V16" s="146">
        <v>0.03</v>
      </c>
      <c r="W16" s="146">
        <v>2.0199999999999999E-2</v>
      </c>
      <c r="X16" s="146">
        <v>4.1000000000000003E-3</v>
      </c>
      <c r="Y16" s="146">
        <v>1.0500000000000001E-2</v>
      </c>
      <c r="Z16" s="146">
        <v>2.8E-3</v>
      </c>
      <c r="AA16" s="194">
        <v>7.2095000000000002</v>
      </c>
      <c r="AB16" s="146">
        <v>0.33600000000000002</v>
      </c>
      <c r="AC16" s="146">
        <v>1.4E-2</v>
      </c>
      <c r="AD16" s="146">
        <v>0.128</v>
      </c>
      <c r="AE16" s="146">
        <v>1.9E-2</v>
      </c>
      <c r="AG16" s="211">
        <v>2.2183666666666664</v>
      </c>
      <c r="AH16" s="211">
        <v>12.946966666666667</v>
      </c>
      <c r="AI16" s="211">
        <v>0.25853333333333334</v>
      </c>
      <c r="AJ16" s="211">
        <v>11.0565</v>
      </c>
      <c r="AK16" s="211">
        <v>0.45600000000000002</v>
      </c>
      <c r="AL16" s="211">
        <v>2.4949999999999997</v>
      </c>
      <c r="AM16" s="211">
        <v>49.970633333333332</v>
      </c>
      <c r="AN16" s="211">
        <v>7.4469666666666674</v>
      </c>
      <c r="AO16" s="211">
        <v>11.116633333333333</v>
      </c>
      <c r="AP16" s="211">
        <v>0.35333333333333333</v>
      </c>
      <c r="AQ16" s="211">
        <f>AP16/1.65</f>
        <v>0.21414141414141416</v>
      </c>
      <c r="AR16" s="211">
        <v>2.8533333333333338E-2</v>
      </c>
      <c r="AS16" s="211">
        <v>1.4933333333333333E-2</v>
      </c>
      <c r="AT16" s="211">
        <f t="shared" si="2"/>
        <v>1.2985507246376812E-2</v>
      </c>
      <c r="AU16" s="211">
        <v>98.415599999999998</v>
      </c>
      <c r="AV16" s="211">
        <f t="shared" si="0"/>
        <v>0.58417101516367198</v>
      </c>
      <c r="AW16" s="212">
        <v>4.4400000000000004</v>
      </c>
      <c r="AX16" s="212">
        <v>0.41</v>
      </c>
      <c r="AY16" s="212">
        <v>0.43</v>
      </c>
      <c r="AZ16" s="212">
        <v>0.21</v>
      </c>
      <c r="BA16" s="212">
        <v>1158</v>
      </c>
      <c r="BB16" s="212">
        <v>83</v>
      </c>
      <c r="BC16" s="212">
        <v>31.4</v>
      </c>
      <c r="BD16" s="212">
        <v>1.2</v>
      </c>
      <c r="BE16" s="212">
        <v>305</v>
      </c>
      <c r="BF16" s="212">
        <v>19</v>
      </c>
      <c r="BG16" s="212">
        <v>439</v>
      </c>
      <c r="BH16" s="212">
        <v>30</v>
      </c>
      <c r="BI16" s="212">
        <v>50.9</v>
      </c>
      <c r="BJ16" s="212">
        <v>4.3</v>
      </c>
      <c r="BK16" s="212">
        <v>119.9</v>
      </c>
      <c r="BL16" s="212">
        <v>9.6</v>
      </c>
      <c r="BM16" s="212">
        <v>8.77</v>
      </c>
      <c r="BN16" s="212">
        <v>0.69</v>
      </c>
      <c r="BO16" s="212">
        <v>331</v>
      </c>
      <c r="BP16" s="212">
        <v>15</v>
      </c>
      <c r="BQ16" s="212">
        <v>21.82</v>
      </c>
      <c r="BR16" s="212">
        <v>0.94</v>
      </c>
      <c r="BS16" s="212">
        <v>128.4</v>
      </c>
      <c r="BT16" s="212">
        <v>5.9</v>
      </c>
      <c r="BU16" s="212">
        <v>12.59</v>
      </c>
      <c r="BV16" s="212">
        <v>0.47</v>
      </c>
      <c r="BW16" s="212">
        <v>8.14E-2</v>
      </c>
      <c r="BX16" s="212">
        <v>8.6E-3</v>
      </c>
      <c r="BY16" s="212">
        <v>100.9</v>
      </c>
      <c r="BZ16" s="212">
        <v>6.2</v>
      </c>
      <c r="CA16" s="212">
        <v>11.72</v>
      </c>
      <c r="CB16" s="212">
        <v>0.57999999999999996</v>
      </c>
      <c r="CC16" s="212">
        <v>29.8</v>
      </c>
      <c r="CD16" s="212">
        <v>1.5</v>
      </c>
      <c r="CE16" s="212">
        <v>4.1399999999999997</v>
      </c>
      <c r="CF16" s="212">
        <v>0.21</v>
      </c>
      <c r="CG16" s="212">
        <v>19.7</v>
      </c>
      <c r="CH16" s="212">
        <v>1.1000000000000001</v>
      </c>
      <c r="CI16" s="212">
        <v>5.22</v>
      </c>
      <c r="CJ16" s="212">
        <v>0.28000000000000003</v>
      </c>
      <c r="CK16" s="212">
        <v>1.74</v>
      </c>
      <c r="CL16" s="212">
        <v>0.1</v>
      </c>
      <c r="CM16" s="212">
        <v>5.03</v>
      </c>
      <c r="CN16" s="212">
        <v>0.38</v>
      </c>
      <c r="CO16" s="212">
        <v>0.76300000000000001</v>
      </c>
      <c r="CP16" s="212">
        <v>6.3E-2</v>
      </c>
      <c r="CQ16" s="212">
        <v>4.53</v>
      </c>
      <c r="CR16" s="212">
        <v>0.34</v>
      </c>
      <c r="CS16" s="212">
        <v>0.86099999999999999</v>
      </c>
      <c r="CT16" s="212">
        <v>6.4000000000000001E-2</v>
      </c>
      <c r="CU16" s="212">
        <v>2.15</v>
      </c>
      <c r="CV16" s="212">
        <v>0.16</v>
      </c>
      <c r="CW16" s="212">
        <v>0.28699999999999998</v>
      </c>
      <c r="CX16" s="212">
        <v>2.4E-2</v>
      </c>
      <c r="CY16" s="212">
        <v>1.94</v>
      </c>
      <c r="CZ16" s="212">
        <v>0.22</v>
      </c>
      <c r="DA16" s="212">
        <v>0.25700000000000001</v>
      </c>
      <c r="DB16" s="212">
        <v>2.3E-2</v>
      </c>
      <c r="DC16" s="212">
        <v>3.44</v>
      </c>
      <c r="DD16" s="212">
        <v>0.3</v>
      </c>
      <c r="DE16" s="212">
        <v>0.755</v>
      </c>
      <c r="DF16" s="212">
        <v>5.0999999999999997E-2</v>
      </c>
      <c r="DG16" s="212">
        <v>1.0900000000000001</v>
      </c>
      <c r="DH16" s="212">
        <v>0.12</v>
      </c>
      <c r="DI16" s="212">
        <v>0.83599999999999997</v>
      </c>
      <c r="DJ16" s="212">
        <v>7.0999999999999994E-2</v>
      </c>
      <c r="DK16" s="212">
        <v>0.29399999999999998</v>
      </c>
      <c r="DL16" s="212">
        <v>2.8000000000000001E-2</v>
      </c>
    </row>
    <row r="17" spans="1:116" x14ac:dyDescent="0.35">
      <c r="A17" t="s">
        <v>1121</v>
      </c>
      <c r="B17">
        <v>110</v>
      </c>
      <c r="C17">
        <v>910</v>
      </c>
      <c r="D17">
        <v>1973</v>
      </c>
      <c r="E17" t="s">
        <v>1137</v>
      </c>
      <c r="F17" s="210">
        <v>23.420999999999999</v>
      </c>
      <c r="G17" s="194">
        <v>130.9</v>
      </c>
      <c r="H17" s="194">
        <v>4.5999999999999996</v>
      </c>
      <c r="I17" s="194">
        <v>118.8</v>
      </c>
      <c r="J17" s="194">
        <v>5.8</v>
      </c>
      <c r="K17" s="146">
        <v>0.69099999999999995</v>
      </c>
      <c r="L17" s="146">
        <v>7.4999999999999997E-2</v>
      </c>
      <c r="M17" s="146">
        <v>0.161</v>
      </c>
      <c r="N17" s="146">
        <v>6.0999999999999999E-2</v>
      </c>
      <c r="O17" s="146">
        <v>8.8400000000000006E-2</v>
      </c>
      <c r="P17" s="146">
        <v>9.2999999999999992E-3</v>
      </c>
      <c r="Q17" s="194">
        <v>1.3959999999999999</v>
      </c>
      <c r="R17" s="146">
        <v>6.4000000000000001E-2</v>
      </c>
      <c r="S17" s="146">
        <v>3.85E-2</v>
      </c>
      <c r="T17" s="146">
        <v>6.7999999999999996E-3</v>
      </c>
      <c r="U17" s="146">
        <v>0.128</v>
      </c>
      <c r="V17" s="146">
        <v>1.4999999999999999E-2</v>
      </c>
      <c r="W17" s="146">
        <v>1.2999999999999999E-2</v>
      </c>
      <c r="X17" s="146">
        <v>2.5000000000000001E-3</v>
      </c>
      <c r="Y17" s="146">
        <v>6.7999999999999996E-3</v>
      </c>
      <c r="Z17" s="146">
        <v>1.8E-3</v>
      </c>
      <c r="AA17" s="194">
        <v>6.03</v>
      </c>
      <c r="AB17" s="146">
        <v>0.33500000000000002</v>
      </c>
      <c r="AC17" s="146">
        <v>1.4E-2</v>
      </c>
      <c r="AD17" s="146">
        <v>0.12</v>
      </c>
      <c r="AE17" s="146">
        <v>1.7000000000000001E-2</v>
      </c>
      <c r="AG17" s="211">
        <v>2.1513666666666666</v>
      </c>
      <c r="AH17" s="211">
        <v>12.952033333333333</v>
      </c>
      <c r="AI17" s="211">
        <v>0.26840000000000003</v>
      </c>
      <c r="AJ17" s="211">
        <v>11.125200000000001</v>
      </c>
      <c r="AK17" s="211">
        <v>0.48003333333333331</v>
      </c>
      <c r="AL17" s="211">
        <v>2.5024999999999999</v>
      </c>
      <c r="AM17" s="211">
        <v>50.095999999999997</v>
      </c>
      <c r="AN17" s="211">
        <v>7.5593333333333339</v>
      </c>
      <c r="AO17" s="211">
        <v>10.962233333333332</v>
      </c>
      <c r="AP17" s="211">
        <v>0.34616666666666668</v>
      </c>
      <c r="AQ17" s="211">
        <f t="shared" ref="AQ17:AQ41" si="3">AP17/1.65</f>
        <v>0.20979797979797982</v>
      </c>
      <c r="AR17" s="211">
        <v>2.9266666666666667E-2</v>
      </c>
      <c r="AS17" s="211">
        <v>1.3533333333333333E-2</v>
      </c>
      <c r="AT17" s="211">
        <f t="shared" si="2"/>
        <v>1.1768115942028987E-2</v>
      </c>
      <c r="AU17" s="211">
        <v>98.486100000000008</v>
      </c>
      <c r="AV17" s="211">
        <f t="shared" si="0"/>
        <v>0.59118888912481249</v>
      </c>
      <c r="AW17" s="212">
        <v>4.1399999999999997</v>
      </c>
      <c r="AX17" s="212">
        <v>0.24</v>
      </c>
      <c r="AY17" s="212">
        <v>0.8</v>
      </c>
      <c r="AZ17" s="212">
        <v>0.2</v>
      </c>
      <c r="BA17" s="212">
        <v>1108</v>
      </c>
      <c r="BB17" s="212">
        <v>41</v>
      </c>
      <c r="BC17" s="212">
        <v>31.8</v>
      </c>
      <c r="BD17" s="212">
        <v>0.97</v>
      </c>
      <c r="BE17" s="212">
        <v>290</v>
      </c>
      <c r="BF17" s="212">
        <v>12</v>
      </c>
      <c r="BG17" s="212">
        <v>402</v>
      </c>
      <c r="BH17" s="212">
        <v>16</v>
      </c>
      <c r="BI17" s="212">
        <v>46.2</v>
      </c>
      <c r="BJ17" s="212">
        <v>1.8</v>
      </c>
      <c r="BK17" s="212">
        <v>111.2</v>
      </c>
      <c r="BL17" s="212">
        <v>4.8</v>
      </c>
      <c r="BM17" s="212">
        <v>7.83</v>
      </c>
      <c r="BN17" s="212">
        <v>0.32</v>
      </c>
      <c r="BO17" s="212">
        <v>332</v>
      </c>
      <c r="BP17" s="212">
        <v>11</v>
      </c>
      <c r="BQ17" s="212">
        <v>22.87</v>
      </c>
      <c r="BR17" s="212">
        <v>0.9</v>
      </c>
      <c r="BS17" s="212">
        <v>132.9</v>
      </c>
      <c r="BT17" s="212">
        <v>5</v>
      </c>
      <c r="BU17" s="212">
        <v>13.37</v>
      </c>
      <c r="BV17" s="212">
        <v>0.54</v>
      </c>
      <c r="BW17" s="212">
        <v>7.7700000000000005E-2</v>
      </c>
      <c r="BX17" s="212">
        <v>7.9000000000000008E-3</v>
      </c>
      <c r="BY17" s="212">
        <v>101.6</v>
      </c>
      <c r="BZ17" s="212">
        <v>4.4000000000000004</v>
      </c>
      <c r="CA17" s="212">
        <v>11.73</v>
      </c>
      <c r="CB17" s="212">
        <v>0.45</v>
      </c>
      <c r="CC17" s="212">
        <v>28.03</v>
      </c>
      <c r="CD17" s="212">
        <v>0.8</v>
      </c>
      <c r="CE17" s="212">
        <v>4.1100000000000003</v>
      </c>
      <c r="CF17" s="212">
        <v>0.15</v>
      </c>
      <c r="CG17" s="212">
        <v>19.7</v>
      </c>
      <c r="CH17" s="212">
        <v>0.78</v>
      </c>
      <c r="CI17" s="212">
        <v>5.3</v>
      </c>
      <c r="CJ17" s="212">
        <v>0.24</v>
      </c>
      <c r="CK17" s="212">
        <v>1.76</v>
      </c>
      <c r="CL17" s="212">
        <v>0.11</v>
      </c>
      <c r="CM17" s="212">
        <v>5.47</v>
      </c>
      <c r="CN17" s="212">
        <v>0.35</v>
      </c>
      <c r="CO17" s="212">
        <v>0.76500000000000001</v>
      </c>
      <c r="CP17" s="212">
        <v>0.05</v>
      </c>
      <c r="CQ17" s="212">
        <v>4.7</v>
      </c>
      <c r="CR17" s="212">
        <v>0.22</v>
      </c>
      <c r="CS17" s="212">
        <v>0.88700000000000001</v>
      </c>
      <c r="CT17" s="212">
        <v>3.7999999999999999E-2</v>
      </c>
      <c r="CU17" s="212">
        <v>2.2599999999999998</v>
      </c>
      <c r="CV17" s="212">
        <v>0.11</v>
      </c>
      <c r="CW17" s="212">
        <v>0.30499999999999999</v>
      </c>
      <c r="CX17" s="212">
        <v>1.7999999999999999E-2</v>
      </c>
      <c r="CY17" s="212">
        <v>1.84</v>
      </c>
      <c r="CZ17" s="212">
        <v>0.15</v>
      </c>
      <c r="DA17" s="212">
        <v>0.245</v>
      </c>
      <c r="DB17" s="212">
        <v>2.5999999999999999E-2</v>
      </c>
      <c r="DC17" s="212">
        <v>3.65</v>
      </c>
      <c r="DD17" s="212">
        <v>0.25</v>
      </c>
      <c r="DE17" s="212">
        <v>0.83299999999999996</v>
      </c>
      <c r="DF17" s="212">
        <v>0.06</v>
      </c>
      <c r="DG17" s="212">
        <v>0.97699999999999998</v>
      </c>
      <c r="DH17" s="212">
        <v>8.5999999999999993E-2</v>
      </c>
      <c r="DI17" s="212">
        <v>0.82399999999999995</v>
      </c>
      <c r="DJ17" s="212">
        <v>0.05</v>
      </c>
      <c r="DK17" s="212">
        <v>0.29099999999999998</v>
      </c>
      <c r="DL17" s="212">
        <v>2.3E-2</v>
      </c>
    </row>
    <row r="18" spans="1:116" x14ac:dyDescent="0.35">
      <c r="A18" t="s">
        <v>1121</v>
      </c>
      <c r="B18">
        <v>110</v>
      </c>
      <c r="C18">
        <v>910</v>
      </c>
      <c r="D18">
        <v>1973</v>
      </c>
      <c r="E18" t="s">
        <v>1138</v>
      </c>
      <c r="F18" s="210">
        <v>21.978999999999999</v>
      </c>
      <c r="G18" s="194">
        <v>127.6</v>
      </c>
      <c r="H18" s="194">
        <v>5.5</v>
      </c>
      <c r="I18" s="194">
        <v>112.8</v>
      </c>
      <c r="J18" s="194">
        <v>5.5</v>
      </c>
      <c r="K18" s="146">
        <v>0.67100000000000004</v>
      </c>
      <c r="L18" s="146">
        <v>7.8E-2</v>
      </c>
      <c r="M18" s="146">
        <v>9.2999999999999999E-2</v>
      </c>
      <c r="N18" s="146">
        <v>3.7999999999999999E-2</v>
      </c>
      <c r="O18" s="146">
        <v>8.8200000000000001E-2</v>
      </c>
      <c r="P18" s="146">
        <v>7.6E-3</v>
      </c>
      <c r="Q18" s="194">
        <v>1.331</v>
      </c>
      <c r="R18" s="146">
        <v>6.3E-2</v>
      </c>
      <c r="S18" s="146">
        <v>3.5400000000000001E-2</v>
      </c>
      <c r="T18" s="146">
        <v>8.8999999999999999E-3</v>
      </c>
      <c r="U18" s="146">
        <v>0.15</v>
      </c>
      <c r="V18" s="146">
        <v>1.4999999999999999E-2</v>
      </c>
      <c r="W18" s="146">
        <v>1.9E-2</v>
      </c>
      <c r="X18" s="146">
        <v>2.8999999999999998E-3</v>
      </c>
      <c r="Y18" s="146">
        <v>9.4000000000000004E-3</v>
      </c>
      <c r="Z18" s="146">
        <v>1.8E-3</v>
      </c>
      <c r="AA18" s="194">
        <v>6.8295000000000003</v>
      </c>
      <c r="AB18" s="146">
        <v>0.33</v>
      </c>
      <c r="AC18" s="146">
        <v>1.2999999999999999E-2</v>
      </c>
      <c r="AD18" s="146">
        <v>0.12</v>
      </c>
      <c r="AE18" s="146">
        <v>1.7999999999999999E-2</v>
      </c>
      <c r="AG18" s="211">
        <v>2.2552000000000003</v>
      </c>
      <c r="AH18" s="211">
        <v>12.925850000000001</v>
      </c>
      <c r="AI18" s="211">
        <v>0.27415</v>
      </c>
      <c r="AJ18" s="211">
        <v>11.055900000000001</v>
      </c>
      <c r="AK18" s="211">
        <v>0.47350000000000003</v>
      </c>
      <c r="AL18" s="211">
        <v>2.4823499999999998</v>
      </c>
      <c r="AM18" s="211">
        <v>50.180549999999997</v>
      </c>
      <c r="AN18" s="211">
        <v>7.4871499999999997</v>
      </c>
      <c r="AO18" s="211">
        <v>10.79</v>
      </c>
      <c r="AP18" s="211">
        <v>0.33435000000000004</v>
      </c>
      <c r="AQ18" s="211">
        <f t="shared" si="3"/>
        <v>0.20263636363636367</v>
      </c>
      <c r="AR18" s="211">
        <v>3.245E-2</v>
      </c>
      <c r="AS18" s="211">
        <v>1.7149999999999999E-2</v>
      </c>
      <c r="AT18" s="211">
        <f t="shared" si="2"/>
        <v>1.4913043478260869E-2</v>
      </c>
      <c r="AU18" s="211">
        <v>98.308499999999995</v>
      </c>
      <c r="AV18" s="211">
        <f t="shared" si="0"/>
        <v>0.59269649270823088</v>
      </c>
      <c r="AW18" s="212">
        <v>4.21</v>
      </c>
      <c r="AX18" s="212">
        <v>0.41</v>
      </c>
      <c r="AY18" s="212">
        <v>0.79</v>
      </c>
      <c r="AZ18" s="212">
        <v>0.3</v>
      </c>
      <c r="BA18" s="212">
        <v>1057</v>
      </c>
      <c r="BB18" s="212">
        <v>52</v>
      </c>
      <c r="BC18" s="212">
        <v>32.4</v>
      </c>
      <c r="BD18" s="212">
        <v>0.9</v>
      </c>
      <c r="BE18" s="212">
        <v>276</v>
      </c>
      <c r="BF18" s="212">
        <v>11</v>
      </c>
      <c r="BG18" s="212">
        <v>382</v>
      </c>
      <c r="BH18" s="212">
        <v>21</v>
      </c>
      <c r="BI18" s="212">
        <v>45.4</v>
      </c>
      <c r="BJ18" s="212">
        <v>3.3</v>
      </c>
      <c r="BK18" s="212">
        <v>108.8</v>
      </c>
      <c r="BL18" s="212">
        <v>6.8</v>
      </c>
      <c r="BM18" s="212">
        <v>7.81</v>
      </c>
      <c r="BN18" s="212">
        <v>0.44</v>
      </c>
      <c r="BO18" s="212">
        <v>329</v>
      </c>
      <c r="BP18" s="212">
        <v>16</v>
      </c>
      <c r="BQ18" s="212">
        <v>22.8</v>
      </c>
      <c r="BR18" s="212">
        <v>1.1000000000000001</v>
      </c>
      <c r="BS18" s="212">
        <v>132.6</v>
      </c>
      <c r="BT18" s="212">
        <v>6.2</v>
      </c>
      <c r="BU18" s="212">
        <v>12.79</v>
      </c>
      <c r="BV18" s="212">
        <v>0.77</v>
      </c>
      <c r="BW18" s="212">
        <v>7.0000000000000007E-2</v>
      </c>
      <c r="BX18" s="212">
        <v>7.9000000000000008E-3</v>
      </c>
      <c r="BY18" s="212">
        <v>99.9</v>
      </c>
      <c r="BZ18" s="212">
        <v>5.8</v>
      </c>
      <c r="CA18" s="212">
        <v>11.46</v>
      </c>
      <c r="CB18" s="212">
        <v>0.53</v>
      </c>
      <c r="CC18" s="212">
        <v>27.5</v>
      </c>
      <c r="CD18" s="212">
        <v>1.3</v>
      </c>
      <c r="CE18" s="212">
        <v>3.96</v>
      </c>
      <c r="CF18" s="212">
        <v>0.16</v>
      </c>
      <c r="CG18" s="212">
        <v>19.98</v>
      </c>
      <c r="CH18" s="212">
        <v>0.86</v>
      </c>
      <c r="CI18" s="212">
        <v>5.34</v>
      </c>
      <c r="CJ18" s="212">
        <v>0.39</v>
      </c>
      <c r="CK18" s="212">
        <v>1.76</v>
      </c>
      <c r="CL18" s="212">
        <v>0.13</v>
      </c>
      <c r="CM18" s="212">
        <v>5.23</v>
      </c>
      <c r="CN18" s="212">
        <v>0.32</v>
      </c>
      <c r="CO18" s="212">
        <v>0.79300000000000004</v>
      </c>
      <c r="CP18" s="212">
        <v>5.1999999999999998E-2</v>
      </c>
      <c r="CQ18" s="212">
        <v>4.8499999999999996</v>
      </c>
      <c r="CR18" s="212">
        <v>0.44</v>
      </c>
      <c r="CS18" s="212">
        <v>0.90900000000000003</v>
      </c>
      <c r="CT18" s="212">
        <v>7.8E-2</v>
      </c>
      <c r="CU18" s="212">
        <v>2.38</v>
      </c>
      <c r="CV18" s="212">
        <v>0.13</v>
      </c>
      <c r="CW18" s="212">
        <v>0.29599999999999999</v>
      </c>
      <c r="CX18" s="212">
        <v>2.5999999999999999E-2</v>
      </c>
      <c r="CY18" s="212">
        <v>1.94</v>
      </c>
      <c r="CZ18" s="212">
        <v>0.12</v>
      </c>
      <c r="DA18" s="212">
        <v>0.27600000000000002</v>
      </c>
      <c r="DB18" s="212">
        <v>2.4E-2</v>
      </c>
      <c r="DC18" s="212">
        <v>3.38</v>
      </c>
      <c r="DD18" s="212">
        <v>0.31</v>
      </c>
      <c r="DE18" s="212">
        <v>0.745</v>
      </c>
      <c r="DF18" s="212">
        <v>6.2E-2</v>
      </c>
      <c r="DG18" s="212">
        <v>0.89600000000000002</v>
      </c>
      <c r="DH18" s="212">
        <v>9.1999999999999998E-2</v>
      </c>
      <c r="DI18" s="212">
        <v>0.91800000000000004</v>
      </c>
      <c r="DJ18" s="212">
        <v>6.9000000000000006E-2</v>
      </c>
      <c r="DK18" s="212">
        <v>0.25</v>
      </c>
      <c r="DL18" s="212">
        <v>2.4E-2</v>
      </c>
    </row>
    <row r="19" spans="1:116" x14ac:dyDescent="0.35">
      <c r="A19" t="s">
        <v>1121</v>
      </c>
      <c r="B19">
        <v>110</v>
      </c>
      <c r="C19">
        <v>910</v>
      </c>
      <c r="D19">
        <v>1973</v>
      </c>
      <c r="E19" t="s">
        <v>1139</v>
      </c>
      <c r="F19" s="210">
        <v>21.721</v>
      </c>
      <c r="G19" s="194">
        <v>124.5</v>
      </c>
      <c r="H19" s="194">
        <v>7.2</v>
      </c>
      <c r="I19" s="194">
        <v>106.6</v>
      </c>
      <c r="J19" s="194">
        <v>4.5</v>
      </c>
      <c r="K19" s="146">
        <v>0.64800000000000002</v>
      </c>
      <c r="L19" s="146">
        <v>9.0999999999999998E-2</v>
      </c>
      <c r="M19" s="146">
        <v>0.156</v>
      </c>
      <c r="N19" s="146">
        <v>6.0999999999999999E-2</v>
      </c>
      <c r="O19" s="146">
        <v>8.3000000000000004E-2</v>
      </c>
      <c r="P19" s="146">
        <v>1.2999999999999999E-2</v>
      </c>
      <c r="Q19" s="194">
        <v>1.3220000000000001</v>
      </c>
      <c r="R19" s="146">
        <v>8.1000000000000003E-2</v>
      </c>
      <c r="S19" s="146">
        <v>3.7400000000000003E-2</v>
      </c>
      <c r="T19" s="146">
        <v>9.1999999999999998E-3</v>
      </c>
      <c r="U19" s="146">
        <v>0.13700000000000001</v>
      </c>
      <c r="V19" s="146">
        <v>0.02</v>
      </c>
      <c r="W19" s="146">
        <v>1.72E-2</v>
      </c>
      <c r="X19" s="146">
        <v>3.5999999999999999E-3</v>
      </c>
      <c r="Y19" s="146">
        <v>7.7999999999999996E-3</v>
      </c>
      <c r="Z19" s="146">
        <v>1.8E-3</v>
      </c>
      <c r="AA19" s="194">
        <v>5.5316000000000001</v>
      </c>
      <c r="AB19" s="146">
        <v>0.32700000000000001</v>
      </c>
      <c r="AC19" s="146">
        <v>1.4E-2</v>
      </c>
      <c r="AD19" s="146">
        <v>0.11799999999999999</v>
      </c>
      <c r="AE19" s="146">
        <v>1.7000000000000001E-2</v>
      </c>
      <c r="AG19" s="211">
        <v>2.2281</v>
      </c>
      <c r="AH19" s="211">
        <v>13.063666666666668</v>
      </c>
      <c r="AI19" s="211">
        <v>0.25869999999999999</v>
      </c>
      <c r="AJ19" s="211">
        <v>11.112499999999999</v>
      </c>
      <c r="AK19" s="211">
        <v>0.44886666666666669</v>
      </c>
      <c r="AL19" s="211">
        <v>2.4959666666666664</v>
      </c>
      <c r="AM19" s="211">
        <v>49.953233333333337</v>
      </c>
      <c r="AN19" s="211">
        <v>7.6320333333333332</v>
      </c>
      <c r="AO19" s="211">
        <v>10.999833333333333</v>
      </c>
      <c r="AP19" s="211">
        <v>0.34616666666666668</v>
      </c>
      <c r="AQ19" s="211">
        <f t="shared" si="3"/>
        <v>0.20979797979797982</v>
      </c>
      <c r="AR19" s="211">
        <v>2.9300000000000003E-2</v>
      </c>
      <c r="AS19" s="211">
        <v>1.3933333333333334E-2</v>
      </c>
      <c r="AT19" s="211">
        <f t="shared" si="2"/>
        <v>1.211594202898551E-2</v>
      </c>
      <c r="AU19" s="211">
        <v>98.582333333333324</v>
      </c>
      <c r="AV19" s="211">
        <f t="shared" si="0"/>
        <v>0.59267373794375455</v>
      </c>
      <c r="AW19" s="212">
        <v>3.91</v>
      </c>
      <c r="AX19" s="212">
        <v>0.4</v>
      </c>
      <c r="AY19" s="212">
        <v>0.7</v>
      </c>
      <c r="AZ19" s="212">
        <v>0.28999999999999998</v>
      </c>
      <c r="BA19" s="212">
        <v>1110</v>
      </c>
      <c r="BB19" s="212">
        <v>110</v>
      </c>
      <c r="BC19" s="212">
        <v>32.200000000000003</v>
      </c>
      <c r="BD19" s="212">
        <v>1.2</v>
      </c>
      <c r="BE19" s="212">
        <v>257</v>
      </c>
      <c r="BF19" s="212">
        <v>14</v>
      </c>
      <c r="BG19" s="212">
        <v>390</v>
      </c>
      <c r="BH19" s="212">
        <v>38</v>
      </c>
      <c r="BI19" s="212">
        <v>44.2</v>
      </c>
      <c r="BJ19" s="212">
        <v>4.2</v>
      </c>
      <c r="BK19" s="212">
        <v>107</v>
      </c>
      <c r="BL19" s="212">
        <v>11</v>
      </c>
      <c r="BM19" s="212">
        <v>7.43</v>
      </c>
      <c r="BN19" s="212">
        <v>0.44</v>
      </c>
      <c r="BO19" s="212">
        <v>343</v>
      </c>
      <c r="BP19" s="212">
        <v>30</v>
      </c>
      <c r="BQ19" s="212">
        <v>24.1</v>
      </c>
      <c r="BR19" s="212">
        <v>1.5</v>
      </c>
      <c r="BS19" s="212">
        <v>146</v>
      </c>
      <c r="BT19" s="212">
        <v>12</v>
      </c>
      <c r="BU19" s="212">
        <v>13.4</v>
      </c>
      <c r="BV19" s="212">
        <v>1.3</v>
      </c>
      <c r="BW19" s="212">
        <v>7.2400000000000006E-2</v>
      </c>
      <c r="BX19" s="212">
        <v>8.0000000000000002E-3</v>
      </c>
      <c r="BY19" s="212">
        <v>101.9</v>
      </c>
      <c r="BZ19" s="212">
        <v>9.9</v>
      </c>
      <c r="CA19" s="212">
        <v>11.66</v>
      </c>
      <c r="CB19" s="212">
        <v>0.86</v>
      </c>
      <c r="CC19" s="212">
        <v>26.9</v>
      </c>
      <c r="CD19" s="212">
        <v>1.6</v>
      </c>
      <c r="CE19" s="212">
        <v>4.07</v>
      </c>
      <c r="CF19" s="212">
        <v>0.23</v>
      </c>
      <c r="CG19" s="212">
        <v>19.8</v>
      </c>
      <c r="CH19" s="212">
        <v>1.2</v>
      </c>
      <c r="CI19" s="212">
        <v>5.2</v>
      </c>
      <c r="CJ19" s="212">
        <v>0.36</v>
      </c>
      <c r="CK19" s="212">
        <v>1.82</v>
      </c>
      <c r="CL19" s="212">
        <v>0.14000000000000001</v>
      </c>
      <c r="CM19" s="212">
        <v>5.53</v>
      </c>
      <c r="CN19" s="212">
        <v>0.37</v>
      </c>
      <c r="CO19" s="212">
        <v>0.88800000000000001</v>
      </c>
      <c r="CP19" s="212">
        <v>0.09</v>
      </c>
      <c r="CQ19" s="212">
        <v>4.6900000000000004</v>
      </c>
      <c r="CR19" s="212">
        <v>0.43</v>
      </c>
      <c r="CS19" s="212">
        <v>0.97599999999999998</v>
      </c>
      <c r="CT19" s="212">
        <v>8.5000000000000006E-2</v>
      </c>
      <c r="CU19" s="212">
        <v>2.38</v>
      </c>
      <c r="CV19" s="212">
        <v>0.21</v>
      </c>
      <c r="CW19" s="212">
        <v>0.30399999999999999</v>
      </c>
      <c r="CX19" s="212">
        <v>2.5000000000000001E-2</v>
      </c>
      <c r="CY19" s="212">
        <v>2</v>
      </c>
      <c r="CZ19" s="212">
        <v>0.17</v>
      </c>
      <c r="DA19" s="212">
        <v>0.27</v>
      </c>
      <c r="DB19" s="212">
        <v>3.2000000000000001E-2</v>
      </c>
      <c r="DC19" s="212">
        <v>3.64</v>
      </c>
      <c r="DD19" s="212">
        <v>0.32</v>
      </c>
      <c r="DE19" s="212">
        <v>0.80200000000000005</v>
      </c>
      <c r="DF19" s="212">
        <v>8.8999999999999996E-2</v>
      </c>
      <c r="DG19" s="212">
        <v>0.95</v>
      </c>
      <c r="DH19" s="212">
        <v>0.12</v>
      </c>
      <c r="DI19" s="212">
        <v>0.91500000000000004</v>
      </c>
      <c r="DJ19" s="212">
        <v>8.5000000000000006E-2</v>
      </c>
      <c r="DK19" s="212">
        <v>0.26800000000000002</v>
      </c>
      <c r="DL19" s="212">
        <v>2.9000000000000001E-2</v>
      </c>
    </row>
    <row r="20" spans="1:116" x14ac:dyDescent="0.35">
      <c r="A20" t="s">
        <v>1121</v>
      </c>
      <c r="B20">
        <v>110</v>
      </c>
      <c r="C20">
        <v>910</v>
      </c>
      <c r="D20">
        <v>1973</v>
      </c>
      <c r="E20" t="s">
        <v>1140</v>
      </c>
      <c r="F20" s="210">
        <v>21.56</v>
      </c>
      <c r="G20" s="194">
        <v>128.1</v>
      </c>
      <c r="H20" s="194">
        <v>7.1</v>
      </c>
      <c r="I20" s="194">
        <v>115.9</v>
      </c>
      <c r="J20" s="194">
        <v>5.4</v>
      </c>
      <c r="K20" s="146">
        <v>0.85</v>
      </c>
      <c r="L20" s="146">
        <v>0.12</v>
      </c>
      <c r="M20" s="146">
        <v>0.221</v>
      </c>
      <c r="N20" s="146">
        <v>8.8999999999999996E-2</v>
      </c>
      <c r="O20" s="146">
        <v>0.10199999999999999</v>
      </c>
      <c r="P20" s="146">
        <v>1.2E-2</v>
      </c>
      <c r="Q20" s="194">
        <v>1.4530000000000001</v>
      </c>
      <c r="R20" s="146">
        <v>9.5000000000000001E-2</v>
      </c>
      <c r="S20" s="146">
        <v>3.85E-2</v>
      </c>
      <c r="T20" s="146">
        <v>7.7999999999999996E-3</v>
      </c>
      <c r="U20" s="146">
        <v>0.14000000000000001</v>
      </c>
      <c r="V20" s="146">
        <v>0.02</v>
      </c>
      <c r="W20" s="146">
        <v>1.8100000000000002E-2</v>
      </c>
      <c r="X20" s="146">
        <v>4.1999999999999997E-3</v>
      </c>
      <c r="Y20" s="146">
        <v>1.01E-2</v>
      </c>
      <c r="Z20" s="146">
        <v>2E-3</v>
      </c>
      <c r="AA20" s="194">
        <v>5.5250000000000004</v>
      </c>
      <c r="AB20" s="146">
        <v>0.32800000000000001</v>
      </c>
      <c r="AC20" s="146">
        <v>1.2E-2</v>
      </c>
      <c r="AD20" s="146">
        <v>0.126</v>
      </c>
      <c r="AE20" s="146">
        <v>1.9E-2</v>
      </c>
      <c r="AG20" s="211">
        <v>2.2938000000000001</v>
      </c>
      <c r="AH20" s="211">
        <v>12.880750000000001</v>
      </c>
      <c r="AI20" s="211">
        <v>0.27034999999999998</v>
      </c>
      <c r="AJ20" s="211">
        <v>11.129149999999999</v>
      </c>
      <c r="AK20" s="211">
        <v>0.47950000000000004</v>
      </c>
      <c r="AL20" s="211">
        <v>2.4683999999999999</v>
      </c>
      <c r="AM20" s="211">
        <v>49.88355</v>
      </c>
      <c r="AN20" s="211">
        <v>7.5381999999999998</v>
      </c>
      <c r="AO20" s="211">
        <v>10.9656</v>
      </c>
      <c r="AP20" s="211">
        <v>0.34730000000000005</v>
      </c>
      <c r="AQ20" s="211">
        <f t="shared" si="3"/>
        <v>0.21048484848484852</v>
      </c>
      <c r="AR20" s="211">
        <v>3.3000000000000002E-2</v>
      </c>
      <c r="AS20" s="211">
        <v>1.325E-2</v>
      </c>
      <c r="AT20" s="211">
        <f t="shared" si="2"/>
        <v>1.1521739130434782E-2</v>
      </c>
      <c r="AU20" s="211">
        <v>98.30295000000001</v>
      </c>
      <c r="AV20" s="211">
        <f t="shared" si="0"/>
        <v>0.59043784898636242</v>
      </c>
      <c r="AW20" s="212">
        <v>4.09</v>
      </c>
      <c r="AX20" s="212">
        <v>0.43</v>
      </c>
      <c r="AY20" s="212">
        <v>0.91</v>
      </c>
      <c r="AZ20" s="212">
        <v>0.27</v>
      </c>
      <c r="BA20" s="212">
        <v>1104</v>
      </c>
      <c r="BB20" s="212">
        <v>95</v>
      </c>
      <c r="BC20" s="212">
        <v>31.6</v>
      </c>
      <c r="BD20" s="212">
        <v>1.4</v>
      </c>
      <c r="BE20" s="212">
        <v>311</v>
      </c>
      <c r="BF20" s="212">
        <v>34</v>
      </c>
      <c r="BG20" s="212">
        <v>427</v>
      </c>
      <c r="BH20" s="212">
        <v>43</v>
      </c>
      <c r="BI20" s="212">
        <v>50.2</v>
      </c>
      <c r="BJ20" s="212">
        <v>5.4</v>
      </c>
      <c r="BK20" s="212">
        <v>121</v>
      </c>
      <c r="BL20" s="212">
        <v>12</v>
      </c>
      <c r="BM20" s="212">
        <v>8.26</v>
      </c>
      <c r="BN20" s="212">
        <v>0.48</v>
      </c>
      <c r="BO20" s="212">
        <v>331</v>
      </c>
      <c r="BP20" s="212">
        <v>18</v>
      </c>
      <c r="BQ20" s="212">
        <v>22.5</v>
      </c>
      <c r="BR20" s="212">
        <v>1.2</v>
      </c>
      <c r="BS20" s="212">
        <v>134.6</v>
      </c>
      <c r="BT20" s="212">
        <v>8</v>
      </c>
      <c r="BU20" s="212">
        <v>13.8</v>
      </c>
      <c r="BV20" s="212">
        <v>1</v>
      </c>
      <c r="BW20" s="212">
        <v>8.7300000000000003E-2</v>
      </c>
      <c r="BX20" s="212">
        <v>8.3000000000000001E-3</v>
      </c>
      <c r="BY20" s="212">
        <v>108.4</v>
      </c>
      <c r="BZ20" s="212">
        <v>7.5</v>
      </c>
      <c r="CA20" s="212">
        <v>12.23</v>
      </c>
      <c r="CB20" s="212">
        <v>0.59</v>
      </c>
      <c r="CC20" s="212">
        <v>29.4</v>
      </c>
      <c r="CD20" s="212">
        <v>1.3</v>
      </c>
      <c r="CE20" s="212">
        <v>4.2</v>
      </c>
      <c r="CF20" s="212">
        <v>0.18</v>
      </c>
      <c r="CG20" s="212">
        <v>19.899999999999999</v>
      </c>
      <c r="CH20" s="212">
        <v>1.2</v>
      </c>
      <c r="CI20" s="212">
        <v>5.34</v>
      </c>
      <c r="CJ20" s="212">
        <v>0.39</v>
      </c>
      <c r="CK20" s="212">
        <v>1.8</v>
      </c>
      <c r="CL20" s="212">
        <v>0.14000000000000001</v>
      </c>
      <c r="CM20" s="212">
        <v>5.21</v>
      </c>
      <c r="CN20" s="212">
        <v>0.45</v>
      </c>
      <c r="CO20" s="212">
        <v>0.84299999999999997</v>
      </c>
      <c r="CP20" s="212">
        <v>8.8999999999999996E-2</v>
      </c>
      <c r="CQ20" s="212">
        <v>4.93</v>
      </c>
      <c r="CR20" s="212">
        <v>0.42</v>
      </c>
      <c r="CS20" s="212">
        <v>0.90100000000000002</v>
      </c>
      <c r="CT20" s="212">
        <v>6.8000000000000005E-2</v>
      </c>
      <c r="CU20" s="212">
        <v>2.21</v>
      </c>
      <c r="CV20" s="212">
        <v>0.17</v>
      </c>
      <c r="CW20" s="212">
        <v>0.28899999999999998</v>
      </c>
      <c r="CX20" s="212">
        <v>2.8000000000000001E-2</v>
      </c>
      <c r="CY20" s="212">
        <v>1.94</v>
      </c>
      <c r="CZ20" s="212">
        <v>0.17</v>
      </c>
      <c r="DA20" s="212">
        <v>0.27100000000000002</v>
      </c>
      <c r="DB20" s="212">
        <v>0.03</v>
      </c>
      <c r="DC20" s="212">
        <v>3.4</v>
      </c>
      <c r="DD20" s="212">
        <v>0.38</v>
      </c>
      <c r="DE20" s="212">
        <v>0.8</v>
      </c>
      <c r="DF20" s="212">
        <v>8.7999999999999995E-2</v>
      </c>
      <c r="DG20" s="212">
        <v>1.07</v>
      </c>
      <c r="DH20" s="212">
        <v>0.1</v>
      </c>
      <c r="DI20" s="212">
        <v>0.89400000000000002</v>
      </c>
      <c r="DJ20" s="212">
        <v>6.6000000000000003E-2</v>
      </c>
      <c r="DK20" s="212">
        <v>0.30499999999999999</v>
      </c>
      <c r="DL20" s="212">
        <v>3.1E-2</v>
      </c>
    </row>
    <row r="21" spans="1:116" x14ac:dyDescent="0.35">
      <c r="A21" t="s">
        <v>1121</v>
      </c>
      <c r="B21">
        <v>110</v>
      </c>
      <c r="C21">
        <v>910</v>
      </c>
      <c r="D21">
        <v>1973</v>
      </c>
      <c r="E21" t="s">
        <v>1141</v>
      </c>
      <c r="F21" s="210">
        <v>21.882000000000001</v>
      </c>
      <c r="G21" s="194">
        <v>132.19999999999999</v>
      </c>
      <c r="H21" s="194">
        <v>7.9</v>
      </c>
      <c r="I21" s="194">
        <v>119.6</v>
      </c>
      <c r="J21" s="194">
        <v>8.6</v>
      </c>
      <c r="K21" s="146">
        <v>0.65</v>
      </c>
      <c r="L21" s="146">
        <v>8.6999999999999994E-2</v>
      </c>
      <c r="M21" s="146">
        <v>8.5000000000000006E-2</v>
      </c>
      <c r="N21" s="146">
        <v>0.04</v>
      </c>
      <c r="O21" s="146">
        <v>8.4000000000000005E-2</v>
      </c>
      <c r="P21" s="146">
        <v>1.2E-2</v>
      </c>
      <c r="Q21" s="194">
        <v>1.353</v>
      </c>
      <c r="R21" s="146">
        <v>8.5999999999999993E-2</v>
      </c>
      <c r="S21" s="146">
        <v>4.2999999999999997E-2</v>
      </c>
      <c r="T21" s="146">
        <v>0.01</v>
      </c>
      <c r="U21" s="146">
        <v>0.154</v>
      </c>
      <c r="V21" s="146">
        <v>0.02</v>
      </c>
      <c r="W21" s="146">
        <v>1.7500000000000002E-2</v>
      </c>
      <c r="X21" s="146">
        <v>3.0999999999999999E-3</v>
      </c>
      <c r="Y21" s="146">
        <v>6.0000000000000001E-3</v>
      </c>
      <c r="Z21" s="146">
        <v>1.2999999999999999E-3</v>
      </c>
      <c r="AA21" s="194"/>
      <c r="AB21" s="146"/>
      <c r="AC21" s="146"/>
      <c r="AD21" s="146"/>
      <c r="AE21" s="146"/>
      <c r="AG21" s="211">
        <v>2.1020500000000002</v>
      </c>
      <c r="AH21" s="211">
        <v>12.908200000000001</v>
      </c>
      <c r="AI21" s="211">
        <v>0.28200000000000003</v>
      </c>
      <c r="AJ21" s="211">
        <v>11.145900000000001</v>
      </c>
      <c r="AK21" s="211">
        <v>0.46155000000000002</v>
      </c>
      <c r="AL21" s="211">
        <v>2.5020500000000001</v>
      </c>
      <c r="AM21" s="211">
        <v>50.108249999999998</v>
      </c>
      <c r="AN21" s="211">
        <v>7.6173000000000002</v>
      </c>
      <c r="AO21" s="211">
        <v>10.998249999999999</v>
      </c>
      <c r="AP21" s="211">
        <v>0.3861</v>
      </c>
      <c r="AQ21" s="211">
        <f t="shared" si="3"/>
        <v>0.23400000000000001</v>
      </c>
      <c r="AR21" s="211">
        <v>3.0550000000000001E-2</v>
      </c>
      <c r="AS21" s="211">
        <v>1.5000000000000001E-2</v>
      </c>
      <c r="AT21" s="211">
        <f t="shared" si="2"/>
        <v>1.3043478260869568E-2</v>
      </c>
      <c r="AU21" s="211">
        <v>98.557199999999995</v>
      </c>
      <c r="AV21" s="211">
        <f t="shared" si="0"/>
        <v>0.59224193240582856</v>
      </c>
      <c r="AW21" s="212">
        <v>3.97</v>
      </c>
      <c r="AX21" s="212">
        <v>0.3</v>
      </c>
      <c r="AY21" s="212">
        <v>0.76</v>
      </c>
      <c r="AZ21" s="212">
        <v>0.26</v>
      </c>
      <c r="BA21" s="212">
        <v>1070</v>
      </c>
      <c r="BB21" s="212">
        <v>57</v>
      </c>
      <c r="BC21" s="212">
        <v>31.8</v>
      </c>
      <c r="BD21" s="212">
        <v>1.3</v>
      </c>
      <c r="BE21" s="212">
        <v>296</v>
      </c>
      <c r="BF21" s="212">
        <v>28</v>
      </c>
      <c r="BG21" s="212">
        <v>401</v>
      </c>
      <c r="BH21" s="212">
        <v>32</v>
      </c>
      <c r="BI21" s="212">
        <v>46.5</v>
      </c>
      <c r="BJ21" s="212">
        <v>4</v>
      </c>
      <c r="BK21" s="212">
        <v>115.1</v>
      </c>
      <c r="BL21" s="212">
        <v>8.6999999999999993</v>
      </c>
      <c r="BM21" s="212">
        <v>7.96</v>
      </c>
      <c r="BN21" s="212">
        <v>0.44</v>
      </c>
      <c r="BO21" s="212">
        <v>327</v>
      </c>
      <c r="BP21" s="212">
        <v>15</v>
      </c>
      <c r="BQ21" s="212">
        <v>22.7</v>
      </c>
      <c r="BR21" s="212">
        <v>1.3</v>
      </c>
      <c r="BS21" s="212">
        <v>133.19999999999999</v>
      </c>
      <c r="BT21" s="212">
        <v>9.3000000000000007</v>
      </c>
      <c r="BU21" s="212">
        <v>12.99</v>
      </c>
      <c r="BV21" s="212">
        <v>0.73</v>
      </c>
      <c r="BW21" s="212">
        <v>7.5899999999999995E-2</v>
      </c>
      <c r="BX21" s="212">
        <v>7.1999999999999998E-3</v>
      </c>
      <c r="BY21" s="212">
        <v>100.4</v>
      </c>
      <c r="BZ21" s="212">
        <v>7.3</v>
      </c>
      <c r="CA21" s="212">
        <v>11.82</v>
      </c>
      <c r="CB21" s="212">
        <v>0.8</v>
      </c>
      <c r="CC21" s="212">
        <v>28.9</v>
      </c>
      <c r="CD21" s="212">
        <v>1.6</v>
      </c>
      <c r="CE21" s="212">
        <v>4.1399999999999997</v>
      </c>
      <c r="CF21" s="212">
        <v>0.21</v>
      </c>
      <c r="CG21" s="212">
        <v>19.399999999999999</v>
      </c>
      <c r="CH21" s="212">
        <v>1.2</v>
      </c>
      <c r="CI21" s="212">
        <v>5.16</v>
      </c>
      <c r="CJ21" s="212">
        <v>0.37</v>
      </c>
      <c r="CK21" s="212">
        <v>1.77</v>
      </c>
      <c r="CL21" s="212">
        <v>0.17</v>
      </c>
      <c r="CM21" s="212">
        <v>5.38</v>
      </c>
      <c r="CN21" s="212">
        <v>0.42</v>
      </c>
      <c r="CO21" s="212">
        <v>0.79100000000000004</v>
      </c>
      <c r="CP21" s="212">
        <v>6.5000000000000002E-2</v>
      </c>
      <c r="CQ21" s="212">
        <v>4.5599999999999996</v>
      </c>
      <c r="CR21" s="212">
        <v>0.4</v>
      </c>
      <c r="CS21" s="212">
        <v>0.90100000000000002</v>
      </c>
      <c r="CT21" s="212">
        <v>6.5000000000000002E-2</v>
      </c>
      <c r="CU21" s="212">
        <v>2.38</v>
      </c>
      <c r="CV21" s="212">
        <v>0.22</v>
      </c>
      <c r="CW21" s="212">
        <v>0.32</v>
      </c>
      <c r="CX21" s="212">
        <v>3.2000000000000001E-2</v>
      </c>
      <c r="CY21" s="212">
        <v>1.9</v>
      </c>
      <c r="CZ21" s="212">
        <v>0.16</v>
      </c>
      <c r="DA21" s="212">
        <v>0.26200000000000001</v>
      </c>
      <c r="DB21" s="212">
        <v>2.7E-2</v>
      </c>
      <c r="DC21" s="212">
        <v>3.35</v>
      </c>
      <c r="DD21" s="212">
        <v>0.25</v>
      </c>
      <c r="DE21" s="212">
        <v>0.73799999999999999</v>
      </c>
      <c r="DF21" s="212">
        <v>7.0999999999999994E-2</v>
      </c>
      <c r="DG21" s="212">
        <v>0.96</v>
      </c>
      <c r="DH21" s="212">
        <v>0.12</v>
      </c>
      <c r="DI21" s="212">
        <v>0.82599999999999996</v>
      </c>
      <c r="DJ21" s="212">
        <v>7.0999999999999994E-2</v>
      </c>
      <c r="DK21" s="212">
        <v>0.27100000000000002</v>
      </c>
      <c r="DL21" s="212">
        <v>2.8000000000000001E-2</v>
      </c>
    </row>
    <row r="22" spans="1:116" x14ac:dyDescent="0.35">
      <c r="A22" t="s">
        <v>1121</v>
      </c>
      <c r="B22">
        <v>110</v>
      </c>
      <c r="C22">
        <v>910</v>
      </c>
      <c r="D22">
        <v>1973</v>
      </c>
      <c r="E22" t="s">
        <v>1142</v>
      </c>
      <c r="F22" s="210">
        <v>23.762</v>
      </c>
      <c r="G22" s="194">
        <v>129.4</v>
      </c>
      <c r="H22" s="194">
        <v>5.5</v>
      </c>
      <c r="I22" s="194">
        <v>116.3</v>
      </c>
      <c r="J22" s="194">
        <v>8.6</v>
      </c>
      <c r="K22" s="146">
        <v>0.66300000000000003</v>
      </c>
      <c r="L22" s="146">
        <v>7.6999999999999999E-2</v>
      </c>
      <c r="M22" s="146">
        <v>0.09</v>
      </c>
      <c r="N22" s="146">
        <v>0.04</v>
      </c>
      <c r="O22" s="146">
        <v>9.4E-2</v>
      </c>
      <c r="P22" s="146">
        <v>1.0999999999999999E-2</v>
      </c>
      <c r="Q22" s="194">
        <v>1.4359999999999999</v>
      </c>
      <c r="R22" s="146">
        <v>8.8999999999999996E-2</v>
      </c>
      <c r="S22" s="146">
        <v>5.0599999999999999E-2</v>
      </c>
      <c r="T22" s="146">
        <v>9.7000000000000003E-3</v>
      </c>
      <c r="U22" s="146">
        <v>0.151</v>
      </c>
      <c r="V22" s="146">
        <v>1.7000000000000001E-2</v>
      </c>
      <c r="W22" s="146">
        <v>2.0400000000000001E-2</v>
      </c>
      <c r="X22" s="146">
        <v>3.3E-3</v>
      </c>
      <c r="Y22" s="146">
        <v>1.06E-2</v>
      </c>
      <c r="Z22" s="146">
        <v>2.2000000000000001E-3</v>
      </c>
      <c r="AA22" s="194">
        <v>4.2046000000000001</v>
      </c>
      <c r="AB22" s="146">
        <v>0.34100000000000003</v>
      </c>
      <c r="AC22" s="146">
        <v>1.7999999999999999E-2</v>
      </c>
      <c r="AD22" s="146">
        <v>0.13800000000000001</v>
      </c>
      <c r="AE22" s="146">
        <v>2.9000000000000001E-2</v>
      </c>
      <c r="AG22" s="211">
        <v>2.2367499999999998</v>
      </c>
      <c r="AH22" s="211">
        <v>12.8569</v>
      </c>
      <c r="AI22" s="211">
        <v>0.25419999999999998</v>
      </c>
      <c r="AJ22" s="211">
        <v>11.159199999999998</v>
      </c>
      <c r="AK22" s="211">
        <v>0.47635000000000005</v>
      </c>
      <c r="AL22" s="211">
        <v>2.4882999999999997</v>
      </c>
      <c r="AM22" s="211">
        <v>49.678449999999998</v>
      </c>
      <c r="AN22" s="211">
        <v>7.5831</v>
      </c>
      <c r="AO22" s="211">
        <v>11.03645</v>
      </c>
      <c r="AP22" s="211">
        <v>0.34870000000000001</v>
      </c>
      <c r="AQ22" s="211">
        <f t="shared" si="3"/>
        <v>0.21133333333333335</v>
      </c>
      <c r="AR22" s="211">
        <v>2.955E-2</v>
      </c>
      <c r="AS22" s="211">
        <v>1.3850000000000001E-2</v>
      </c>
      <c r="AT22" s="211">
        <f t="shared" si="2"/>
        <v>1.2043478260869567E-2</v>
      </c>
      <c r="AU22" s="211">
        <v>98.161799999999999</v>
      </c>
      <c r="AV22" s="211">
        <f t="shared" si="0"/>
        <v>0.59031652891922881</v>
      </c>
      <c r="AW22" s="212">
        <v>4.05</v>
      </c>
      <c r="AX22" s="212">
        <v>0.41</v>
      </c>
      <c r="AY22" s="212">
        <v>0.71</v>
      </c>
      <c r="AZ22" s="212">
        <v>0.25</v>
      </c>
      <c r="BA22" s="212">
        <v>1097</v>
      </c>
      <c r="BB22" s="212">
        <v>73</v>
      </c>
      <c r="BC22" s="212">
        <v>32.1</v>
      </c>
      <c r="BD22" s="212">
        <v>1.6</v>
      </c>
      <c r="BE22" s="212">
        <v>295</v>
      </c>
      <c r="BF22" s="212">
        <v>22</v>
      </c>
      <c r="BG22" s="212">
        <v>483</v>
      </c>
      <c r="BH22" s="212">
        <v>38</v>
      </c>
      <c r="BI22" s="212">
        <v>48.2</v>
      </c>
      <c r="BJ22" s="212">
        <v>3</v>
      </c>
      <c r="BK22" s="212">
        <v>114.8</v>
      </c>
      <c r="BL22" s="212">
        <v>6.4</v>
      </c>
      <c r="BM22" s="212">
        <v>7.93</v>
      </c>
      <c r="BN22" s="212">
        <v>0.56000000000000005</v>
      </c>
      <c r="BO22" s="212">
        <v>334</v>
      </c>
      <c r="BP22" s="212">
        <v>17</v>
      </c>
      <c r="BQ22" s="212">
        <v>22.9</v>
      </c>
      <c r="BR22" s="212">
        <v>1.2</v>
      </c>
      <c r="BS22" s="212">
        <v>134.19999999999999</v>
      </c>
      <c r="BT22" s="212">
        <v>7.6</v>
      </c>
      <c r="BU22" s="212">
        <v>13.04</v>
      </c>
      <c r="BV22" s="212">
        <v>0.73</v>
      </c>
      <c r="BW22" s="212">
        <v>7.7899999999999997E-2</v>
      </c>
      <c r="BX22" s="212">
        <v>5.7000000000000002E-3</v>
      </c>
      <c r="BY22" s="212">
        <v>101.6</v>
      </c>
      <c r="BZ22" s="212">
        <v>5.9</v>
      </c>
      <c r="CA22" s="212">
        <v>11.74</v>
      </c>
      <c r="CB22" s="212">
        <v>0.68</v>
      </c>
      <c r="CC22" s="212">
        <v>28.4</v>
      </c>
      <c r="CD22" s="212">
        <v>1.3</v>
      </c>
      <c r="CE22" s="212">
        <v>4.1900000000000004</v>
      </c>
      <c r="CF22" s="212">
        <v>0.24</v>
      </c>
      <c r="CG22" s="212">
        <v>19.600000000000001</v>
      </c>
      <c r="CH22" s="212">
        <v>1.1000000000000001</v>
      </c>
      <c r="CI22" s="212">
        <v>5.32</v>
      </c>
      <c r="CJ22" s="212">
        <v>0.4</v>
      </c>
      <c r="CK22" s="212">
        <v>1.81</v>
      </c>
      <c r="CL22" s="212">
        <v>0.11</v>
      </c>
      <c r="CM22" s="212">
        <v>5.33</v>
      </c>
      <c r="CN22" s="212">
        <v>0.35</v>
      </c>
      <c r="CO22" s="212">
        <v>0.81399999999999995</v>
      </c>
      <c r="CP22" s="212">
        <v>5.0999999999999997E-2</v>
      </c>
      <c r="CQ22" s="212">
        <v>4.5199999999999996</v>
      </c>
      <c r="CR22" s="212">
        <v>0.34</v>
      </c>
      <c r="CS22" s="212">
        <v>0.89100000000000001</v>
      </c>
      <c r="CT22" s="212">
        <v>5.8999999999999997E-2</v>
      </c>
      <c r="CU22" s="212">
        <v>2.12</v>
      </c>
      <c r="CV22" s="212">
        <v>0.12</v>
      </c>
      <c r="CW22" s="212">
        <v>0.30199999999999999</v>
      </c>
      <c r="CX22" s="212">
        <v>2.5000000000000001E-2</v>
      </c>
      <c r="CY22" s="212">
        <v>1.96</v>
      </c>
      <c r="CZ22" s="212">
        <v>0.13</v>
      </c>
      <c r="DA22" s="212">
        <v>0.26</v>
      </c>
      <c r="DB22" s="212">
        <v>2.4E-2</v>
      </c>
      <c r="DC22" s="212">
        <v>3.47</v>
      </c>
      <c r="DD22" s="212">
        <v>0.34</v>
      </c>
      <c r="DE22" s="212">
        <v>0.76900000000000002</v>
      </c>
      <c r="DF22" s="212">
        <v>6.0999999999999999E-2</v>
      </c>
      <c r="DG22" s="212">
        <v>1.004</v>
      </c>
      <c r="DH22" s="212">
        <v>9.7000000000000003E-2</v>
      </c>
      <c r="DI22" s="212">
        <v>0.85299999999999998</v>
      </c>
      <c r="DJ22" s="212">
        <v>5.8999999999999997E-2</v>
      </c>
      <c r="DK22" s="212">
        <v>0.28799999999999998</v>
      </c>
      <c r="DL22" s="212">
        <v>3.2000000000000001E-2</v>
      </c>
    </row>
    <row r="23" spans="1:116" x14ac:dyDescent="0.35">
      <c r="A23" t="s">
        <v>1121</v>
      </c>
      <c r="B23">
        <v>110</v>
      </c>
      <c r="C23">
        <v>910</v>
      </c>
      <c r="D23">
        <v>1973</v>
      </c>
      <c r="E23" t="s">
        <v>1143</v>
      </c>
      <c r="F23" s="210">
        <v>23.184999999999999</v>
      </c>
      <c r="G23" s="194">
        <v>132.5</v>
      </c>
      <c r="H23" s="194">
        <v>4.9000000000000004</v>
      </c>
      <c r="I23" s="194">
        <v>113.2</v>
      </c>
      <c r="J23" s="194">
        <v>4.2</v>
      </c>
      <c r="K23" s="146">
        <v>0.65800000000000003</v>
      </c>
      <c r="L23" s="146">
        <v>8.4000000000000005E-2</v>
      </c>
      <c r="M23" s="146">
        <v>0.108</v>
      </c>
      <c r="N23" s="146">
        <v>4.9000000000000002E-2</v>
      </c>
      <c r="O23" s="146">
        <v>9.2999999999999999E-2</v>
      </c>
      <c r="P23" s="146">
        <v>1.4999999999999999E-2</v>
      </c>
      <c r="Q23" s="194">
        <v>1.3839999999999999</v>
      </c>
      <c r="R23" s="146">
        <v>6.8000000000000005E-2</v>
      </c>
      <c r="S23" s="146">
        <v>4.2099999999999999E-2</v>
      </c>
      <c r="T23" s="146">
        <v>8.6E-3</v>
      </c>
      <c r="U23" s="146">
        <v>0.151</v>
      </c>
      <c r="V23" s="146">
        <v>1.7999999999999999E-2</v>
      </c>
      <c r="W23" s="146">
        <v>1.66E-2</v>
      </c>
      <c r="X23" s="146">
        <v>2.7000000000000001E-3</v>
      </c>
      <c r="Y23" s="146">
        <v>8.6E-3</v>
      </c>
      <c r="Z23" s="146">
        <v>1.8E-3</v>
      </c>
      <c r="AA23" s="194">
        <v>7.3018000000000001</v>
      </c>
      <c r="AB23" s="146">
        <v>0.32500000000000001</v>
      </c>
      <c r="AC23" s="146">
        <v>1.4999999999999999E-2</v>
      </c>
      <c r="AD23" s="146">
        <v>0.13500000000000001</v>
      </c>
      <c r="AE23" s="146">
        <v>1.7999999999999999E-2</v>
      </c>
      <c r="AG23" s="211">
        <v>2.2258499999999999</v>
      </c>
      <c r="AH23" s="211">
        <v>12.968150000000001</v>
      </c>
      <c r="AI23" s="211">
        <v>0.23985000000000001</v>
      </c>
      <c r="AJ23" s="211">
        <v>11.128399999999999</v>
      </c>
      <c r="AK23" s="211">
        <v>0.47785</v>
      </c>
      <c r="AL23" s="211">
        <v>2.5001499999999997</v>
      </c>
      <c r="AM23" s="211">
        <v>50.078749999999999</v>
      </c>
      <c r="AN23" s="211">
        <v>7.8480000000000008</v>
      </c>
      <c r="AO23" s="211">
        <v>11.0961</v>
      </c>
      <c r="AP23" s="211">
        <v>0.34115000000000001</v>
      </c>
      <c r="AQ23" s="211">
        <f t="shared" si="3"/>
        <v>0.20675757575757578</v>
      </c>
      <c r="AR23" s="211">
        <v>3.0100000000000002E-2</v>
      </c>
      <c r="AS23" s="211">
        <v>1.1849999999999999E-2</v>
      </c>
      <c r="AT23" s="211">
        <f t="shared" si="2"/>
        <v>1.0304347826086958E-2</v>
      </c>
      <c r="AU23" s="211">
        <v>98.946349999999995</v>
      </c>
      <c r="AV23" s="211">
        <f t="shared" si="0"/>
        <v>0.597298263893419</v>
      </c>
      <c r="AW23" s="212">
        <v>4.09</v>
      </c>
      <c r="AX23" s="212">
        <v>0.27</v>
      </c>
      <c r="AY23" s="212">
        <v>0.79</v>
      </c>
      <c r="AZ23" s="212">
        <v>0.27</v>
      </c>
      <c r="BA23" s="212">
        <v>1099</v>
      </c>
      <c r="BB23" s="212">
        <v>41</v>
      </c>
      <c r="BC23" s="212">
        <v>32.630000000000003</v>
      </c>
      <c r="BD23" s="212">
        <v>0.83</v>
      </c>
      <c r="BE23" s="212">
        <v>290</v>
      </c>
      <c r="BF23" s="212">
        <v>15</v>
      </c>
      <c r="BG23" s="212">
        <v>401</v>
      </c>
      <c r="BH23" s="212">
        <v>14</v>
      </c>
      <c r="BI23" s="212">
        <v>45.2</v>
      </c>
      <c r="BJ23" s="212">
        <v>2.2000000000000002</v>
      </c>
      <c r="BK23" s="212">
        <v>108.8</v>
      </c>
      <c r="BL23" s="212">
        <v>5.3</v>
      </c>
      <c r="BM23" s="212">
        <v>8.08</v>
      </c>
      <c r="BN23" s="212">
        <v>0.41</v>
      </c>
      <c r="BO23" s="212">
        <v>343</v>
      </c>
      <c r="BP23" s="212">
        <v>16</v>
      </c>
      <c r="BQ23" s="212">
        <v>23.2</v>
      </c>
      <c r="BR23" s="212">
        <v>1.1000000000000001</v>
      </c>
      <c r="BS23" s="212">
        <v>136.9</v>
      </c>
      <c r="BT23" s="212">
        <v>5.0999999999999996</v>
      </c>
      <c r="BU23" s="212">
        <v>12.95</v>
      </c>
      <c r="BV23" s="212">
        <v>0.43</v>
      </c>
      <c r="BW23" s="212">
        <v>8.0199999999999994E-2</v>
      </c>
      <c r="BX23" s="212">
        <v>6.1999999999999998E-3</v>
      </c>
      <c r="BY23" s="212">
        <v>100.1</v>
      </c>
      <c r="BZ23" s="212">
        <v>3.9</v>
      </c>
      <c r="CA23" s="212">
        <v>11.41</v>
      </c>
      <c r="CB23" s="212">
        <v>0.44</v>
      </c>
      <c r="CC23" s="212">
        <v>27.6</v>
      </c>
      <c r="CD23" s="212">
        <v>1</v>
      </c>
      <c r="CE23" s="212">
        <v>3.97</v>
      </c>
      <c r="CF23" s="212">
        <v>0.14000000000000001</v>
      </c>
      <c r="CG23" s="212">
        <v>19.64</v>
      </c>
      <c r="CH23" s="212">
        <v>0.95</v>
      </c>
      <c r="CI23" s="212">
        <v>5.5</v>
      </c>
      <c r="CJ23" s="212">
        <v>0.28999999999999998</v>
      </c>
      <c r="CK23" s="212">
        <v>1.7909999999999999</v>
      </c>
      <c r="CL23" s="212">
        <v>9.2999999999999999E-2</v>
      </c>
      <c r="CM23" s="212">
        <v>5.24</v>
      </c>
      <c r="CN23" s="212">
        <v>0.32</v>
      </c>
      <c r="CO23" s="212">
        <v>0.81399999999999995</v>
      </c>
      <c r="CP23" s="212">
        <v>5.2999999999999999E-2</v>
      </c>
      <c r="CQ23" s="212">
        <v>4.75</v>
      </c>
      <c r="CR23" s="212">
        <v>0.28999999999999998</v>
      </c>
      <c r="CS23" s="212">
        <v>0.93</v>
      </c>
      <c r="CT23" s="212">
        <v>5.8000000000000003E-2</v>
      </c>
      <c r="CU23" s="212">
        <v>2.4</v>
      </c>
      <c r="CV23" s="212">
        <v>0.14000000000000001</v>
      </c>
      <c r="CW23" s="212">
        <v>0.30499999999999999</v>
      </c>
      <c r="CX23" s="212">
        <v>2.1000000000000001E-2</v>
      </c>
      <c r="CY23" s="212">
        <v>1.95</v>
      </c>
      <c r="CZ23" s="212">
        <v>0.19</v>
      </c>
      <c r="DA23" s="212">
        <v>0.255</v>
      </c>
      <c r="DB23" s="212">
        <v>2.5999999999999999E-2</v>
      </c>
      <c r="DC23" s="212">
        <v>3.27</v>
      </c>
      <c r="DD23" s="212">
        <v>0.27</v>
      </c>
      <c r="DE23" s="212">
        <v>0.80400000000000005</v>
      </c>
      <c r="DF23" s="212">
        <v>4.3999999999999997E-2</v>
      </c>
      <c r="DG23" s="212">
        <v>0.94</v>
      </c>
      <c r="DH23" s="212">
        <v>0.11</v>
      </c>
      <c r="DI23" s="212">
        <v>0.91</v>
      </c>
      <c r="DJ23" s="212">
        <v>6.0999999999999999E-2</v>
      </c>
      <c r="DK23" s="212">
        <v>0.30499999999999999</v>
      </c>
      <c r="DL23" s="212">
        <v>2.9000000000000001E-2</v>
      </c>
    </row>
    <row r="24" spans="1:116" x14ac:dyDescent="0.35">
      <c r="A24" t="s">
        <v>1121</v>
      </c>
      <c r="B24">
        <v>110</v>
      </c>
      <c r="C24">
        <v>908</v>
      </c>
      <c r="D24">
        <v>1969</v>
      </c>
      <c r="E24" t="s">
        <v>1144</v>
      </c>
      <c r="F24" s="210">
        <v>22.099</v>
      </c>
      <c r="G24" s="194">
        <v>115.7</v>
      </c>
      <c r="H24" s="194">
        <v>4.2</v>
      </c>
      <c r="I24" s="194">
        <v>111.3</v>
      </c>
      <c r="J24" s="194">
        <v>4.3</v>
      </c>
      <c r="K24" s="146">
        <v>0.72099999999999997</v>
      </c>
      <c r="L24" s="146">
        <v>7.4999999999999997E-2</v>
      </c>
      <c r="M24" s="146">
        <v>0.11799999999999999</v>
      </c>
      <c r="N24" s="146">
        <v>4.7E-2</v>
      </c>
      <c r="O24" s="146">
        <v>8.3000000000000004E-2</v>
      </c>
      <c r="P24" s="146">
        <v>1.0999999999999999E-2</v>
      </c>
      <c r="Q24" s="194">
        <v>1.268</v>
      </c>
      <c r="R24" s="146">
        <v>6.5000000000000002E-2</v>
      </c>
      <c r="S24" s="146">
        <v>3.4000000000000002E-2</v>
      </c>
      <c r="T24" s="146">
        <v>1.0999999999999999E-2</v>
      </c>
      <c r="U24" s="146">
        <v>0.13800000000000001</v>
      </c>
      <c r="V24" s="146">
        <v>1.6E-2</v>
      </c>
      <c r="W24" s="146">
        <v>1.8100000000000002E-2</v>
      </c>
      <c r="X24" s="146">
        <v>3.0999999999999999E-3</v>
      </c>
      <c r="Y24" s="146">
        <v>6.3E-3</v>
      </c>
      <c r="Z24" s="146">
        <v>2E-3</v>
      </c>
      <c r="AA24" s="194">
        <v>7.0084</v>
      </c>
      <c r="AB24" s="146">
        <v>0.35299999999999998</v>
      </c>
      <c r="AC24" s="146">
        <v>1.0999999999999999E-2</v>
      </c>
      <c r="AD24" s="146">
        <v>0.153</v>
      </c>
      <c r="AE24" s="146">
        <v>0.02</v>
      </c>
      <c r="AG24" s="211">
        <v>2.2928999999999999</v>
      </c>
      <c r="AH24" s="211">
        <v>11.725349999999999</v>
      </c>
      <c r="AI24" s="211">
        <v>0.24779999999999999</v>
      </c>
      <c r="AJ24" s="211">
        <v>10.1831</v>
      </c>
      <c r="AK24" s="211">
        <v>0.49490000000000001</v>
      </c>
      <c r="AL24" s="211">
        <v>2.4292500000000001</v>
      </c>
      <c r="AM24" s="211">
        <v>48.715599999999995</v>
      </c>
      <c r="AN24" s="211">
        <v>9.3741999999999983</v>
      </c>
      <c r="AO24" s="211">
        <v>10.8264</v>
      </c>
      <c r="AP24" s="211">
        <v>0.33040000000000003</v>
      </c>
      <c r="AQ24" s="211">
        <f t="shared" si="3"/>
        <v>0.20024242424242428</v>
      </c>
      <c r="AR24" s="211">
        <v>2.6450000000000001E-2</v>
      </c>
      <c r="AS24" s="211">
        <v>0.01</v>
      </c>
      <c r="AT24" s="211">
        <f t="shared" si="2"/>
        <v>8.6956521739130436E-3</v>
      </c>
      <c r="AU24" s="211">
        <v>96.656399999999991</v>
      </c>
      <c r="AV24" s="211">
        <f t="shared" si="0"/>
        <v>0.64486180124093795</v>
      </c>
      <c r="AW24" s="212">
        <v>3.56</v>
      </c>
      <c r="AX24" s="212">
        <v>0.23</v>
      </c>
      <c r="AY24" s="212">
        <v>0.47</v>
      </c>
      <c r="AZ24" s="212">
        <v>0.16</v>
      </c>
      <c r="BA24" s="212">
        <v>1150</v>
      </c>
      <c r="BB24" s="212">
        <v>37</v>
      </c>
      <c r="BC24" s="212">
        <v>28.69</v>
      </c>
      <c r="BD24" s="212">
        <v>0.73</v>
      </c>
      <c r="BE24" s="212">
        <v>257.3</v>
      </c>
      <c r="BF24" s="212">
        <v>9.3000000000000007</v>
      </c>
      <c r="BG24" s="212">
        <v>532</v>
      </c>
      <c r="BH24" s="212">
        <v>18</v>
      </c>
      <c r="BI24" s="212">
        <v>48.9</v>
      </c>
      <c r="BJ24" s="212">
        <v>1.9</v>
      </c>
      <c r="BK24" s="212">
        <v>199.8</v>
      </c>
      <c r="BL24" s="212">
        <v>6.6</v>
      </c>
      <c r="BM24" s="212">
        <v>8.27</v>
      </c>
      <c r="BN24" s="212">
        <v>0.33</v>
      </c>
      <c r="BO24" s="212">
        <v>316.89999999999998</v>
      </c>
      <c r="BP24" s="212">
        <v>6.9</v>
      </c>
      <c r="BQ24" s="212">
        <v>20.329999999999998</v>
      </c>
      <c r="BR24" s="212">
        <v>0.65</v>
      </c>
      <c r="BS24" s="212">
        <v>133.4</v>
      </c>
      <c r="BT24" s="212">
        <v>3.9</v>
      </c>
      <c r="BU24" s="212">
        <v>13.44</v>
      </c>
      <c r="BV24" s="212">
        <v>0.45</v>
      </c>
      <c r="BW24" s="212">
        <v>7.9699999999999993E-2</v>
      </c>
      <c r="BX24" s="212">
        <v>5.7000000000000002E-3</v>
      </c>
      <c r="BY24" s="212">
        <v>103.4</v>
      </c>
      <c r="BZ24" s="212">
        <v>3.4</v>
      </c>
      <c r="CA24" s="212">
        <v>11.99</v>
      </c>
      <c r="CB24" s="212">
        <v>0.42</v>
      </c>
      <c r="CC24" s="212">
        <v>28.58</v>
      </c>
      <c r="CD24" s="212">
        <v>0.95</v>
      </c>
      <c r="CE24" s="212">
        <v>4.03</v>
      </c>
      <c r="CF24" s="212">
        <v>0.14000000000000001</v>
      </c>
      <c r="CG24" s="212">
        <v>19.350000000000001</v>
      </c>
      <c r="CH24" s="212">
        <v>0.71</v>
      </c>
      <c r="CI24" s="212">
        <v>4.8600000000000003</v>
      </c>
      <c r="CJ24" s="212">
        <v>0.22</v>
      </c>
      <c r="CK24" s="212">
        <v>1.5469999999999999</v>
      </c>
      <c r="CL24" s="212">
        <v>8.5000000000000006E-2</v>
      </c>
      <c r="CM24" s="212">
        <v>5.15</v>
      </c>
      <c r="CN24" s="212">
        <v>0.34</v>
      </c>
      <c r="CO24" s="212">
        <v>0.77900000000000003</v>
      </c>
      <c r="CP24" s="212">
        <v>5.6000000000000001E-2</v>
      </c>
      <c r="CQ24" s="212">
        <v>4.41</v>
      </c>
      <c r="CR24" s="212">
        <v>0.27</v>
      </c>
      <c r="CS24" s="212">
        <v>0.85199999999999998</v>
      </c>
      <c r="CT24" s="212">
        <v>4.9000000000000002E-2</v>
      </c>
      <c r="CU24" s="212">
        <v>2.15</v>
      </c>
      <c r="CV24" s="212">
        <v>0.1</v>
      </c>
      <c r="CW24" s="212">
        <v>0.27500000000000002</v>
      </c>
      <c r="CX24" s="212">
        <v>2.7E-2</v>
      </c>
      <c r="CY24" s="212">
        <v>1.63</v>
      </c>
      <c r="CZ24" s="212">
        <v>0.14000000000000001</v>
      </c>
      <c r="DA24" s="212">
        <v>0.22800000000000001</v>
      </c>
      <c r="DB24" s="212">
        <v>2.1999999999999999E-2</v>
      </c>
      <c r="DC24" s="212">
        <v>3.54</v>
      </c>
      <c r="DD24" s="212">
        <v>0.27</v>
      </c>
      <c r="DE24" s="212">
        <v>0.79200000000000004</v>
      </c>
      <c r="DF24" s="212">
        <v>5.7000000000000002E-2</v>
      </c>
      <c r="DG24" s="212">
        <v>0.92300000000000004</v>
      </c>
      <c r="DH24" s="212">
        <v>7.8E-2</v>
      </c>
      <c r="DI24" s="212">
        <v>0.90100000000000002</v>
      </c>
      <c r="DJ24" s="212">
        <v>5.3999999999999999E-2</v>
      </c>
      <c r="DK24" s="212">
        <v>0.309</v>
      </c>
      <c r="DL24" s="212">
        <v>3.1E-2</v>
      </c>
    </row>
    <row r="25" spans="1:116" x14ac:dyDescent="0.35">
      <c r="A25" t="s">
        <v>1121</v>
      </c>
      <c r="B25">
        <v>110</v>
      </c>
      <c r="C25">
        <v>908</v>
      </c>
      <c r="D25">
        <v>1969</v>
      </c>
      <c r="E25" t="s">
        <v>1145</v>
      </c>
      <c r="F25" s="210">
        <v>22.971</v>
      </c>
      <c r="G25" s="194">
        <v>112.3</v>
      </c>
      <c r="H25" s="194">
        <v>3.3</v>
      </c>
      <c r="I25" s="194">
        <v>99.6</v>
      </c>
      <c r="J25" s="194">
        <v>3.8</v>
      </c>
      <c r="K25" s="146">
        <v>0.6</v>
      </c>
      <c r="L25" s="146">
        <v>5.2999999999999999E-2</v>
      </c>
      <c r="M25" s="146">
        <v>0.10100000000000001</v>
      </c>
      <c r="N25" s="146">
        <v>3.5999999999999997E-2</v>
      </c>
      <c r="O25" s="146">
        <v>6.1199999999999997E-2</v>
      </c>
      <c r="P25" s="146">
        <v>7.0000000000000001E-3</v>
      </c>
      <c r="Q25" s="194">
        <v>1.167</v>
      </c>
      <c r="R25" s="146">
        <v>5.5E-2</v>
      </c>
      <c r="S25" s="146">
        <v>3.4700000000000002E-2</v>
      </c>
      <c r="T25" s="146">
        <v>8.3999999999999995E-3</v>
      </c>
      <c r="U25" s="146">
        <v>0.127</v>
      </c>
      <c r="V25" s="146">
        <v>1.7000000000000001E-2</v>
      </c>
      <c r="W25" s="146">
        <v>1.3599999999999999E-2</v>
      </c>
      <c r="X25" s="146">
        <v>2.8E-3</v>
      </c>
      <c r="Y25" s="146">
        <v>4.7000000000000002E-3</v>
      </c>
      <c r="Z25" s="146">
        <v>1.2999999999999999E-3</v>
      </c>
      <c r="AA25" s="194">
        <v>6.2161</v>
      </c>
      <c r="AB25" s="146">
        <v>0.33800000000000002</v>
      </c>
      <c r="AC25" s="146">
        <v>1.2999999999999999E-2</v>
      </c>
      <c r="AD25" s="146">
        <v>0.13300000000000001</v>
      </c>
      <c r="AE25" s="146">
        <v>1.7999999999999999E-2</v>
      </c>
      <c r="AG25" s="211">
        <v>2.0015999999999998</v>
      </c>
      <c r="AH25" s="211">
        <v>11.8142</v>
      </c>
      <c r="AI25" s="211">
        <v>0.18330000000000002</v>
      </c>
      <c r="AJ25" s="211">
        <v>10.234500000000001</v>
      </c>
      <c r="AK25" s="211">
        <v>0.48170000000000002</v>
      </c>
      <c r="AL25" s="211">
        <v>2.5112999999999999</v>
      </c>
      <c r="AM25" s="211">
        <v>48.475049999999996</v>
      </c>
      <c r="AN25" s="211">
        <v>9.674199999999999</v>
      </c>
      <c r="AO25" s="211">
        <v>10.97565</v>
      </c>
      <c r="AP25" s="211">
        <v>0.34094999999999998</v>
      </c>
      <c r="AQ25" s="211">
        <f t="shared" si="3"/>
        <v>0.20663636363636365</v>
      </c>
      <c r="AR25" s="211">
        <v>2.92E-2</v>
      </c>
      <c r="AS25" s="211">
        <v>1.3100000000000001E-2</v>
      </c>
      <c r="AT25" s="211">
        <f t="shared" si="2"/>
        <v>1.1391304347826089E-2</v>
      </c>
      <c r="AU25" s="211">
        <v>96.734800000000007</v>
      </c>
      <c r="AV25" s="211">
        <f t="shared" si="0"/>
        <v>0.64892989376110444</v>
      </c>
      <c r="AW25" s="212">
        <v>3.62</v>
      </c>
      <c r="AX25" s="212">
        <v>0.22</v>
      </c>
      <c r="AY25" s="212">
        <v>0.6</v>
      </c>
      <c r="AZ25" s="212">
        <v>0.2</v>
      </c>
      <c r="BA25" s="212">
        <v>1117</v>
      </c>
      <c r="BB25" s="212">
        <v>35</v>
      </c>
      <c r="BC25" s="212">
        <v>31.48</v>
      </c>
      <c r="BD25" s="212">
        <v>0.93</v>
      </c>
      <c r="BE25" s="212">
        <v>247.5</v>
      </c>
      <c r="BF25" s="212">
        <v>9.4</v>
      </c>
      <c r="BG25" s="212">
        <v>505</v>
      </c>
      <c r="BH25" s="212">
        <v>20</v>
      </c>
      <c r="BI25" s="212">
        <v>47</v>
      </c>
      <c r="BJ25" s="212">
        <v>2</v>
      </c>
      <c r="BK25" s="212">
        <v>209</v>
      </c>
      <c r="BL25" s="212">
        <v>9.1</v>
      </c>
      <c r="BM25" s="212">
        <v>7.82</v>
      </c>
      <c r="BN25" s="212">
        <v>0.34</v>
      </c>
      <c r="BO25" s="212">
        <v>319</v>
      </c>
      <c r="BP25" s="212">
        <v>10</v>
      </c>
      <c r="BQ25" s="212">
        <v>22.11</v>
      </c>
      <c r="BR25" s="212">
        <v>0.87</v>
      </c>
      <c r="BS25" s="212">
        <v>142</v>
      </c>
      <c r="BT25" s="212">
        <v>5.4</v>
      </c>
      <c r="BU25" s="212">
        <v>13.24</v>
      </c>
      <c r="BV25" s="212">
        <v>0.6</v>
      </c>
      <c r="BW25" s="212">
        <v>7.1099999999999997E-2</v>
      </c>
      <c r="BX25" s="212">
        <v>5.0000000000000001E-3</v>
      </c>
      <c r="BY25" s="212">
        <v>99.2</v>
      </c>
      <c r="BZ25" s="212">
        <v>4.4000000000000004</v>
      </c>
      <c r="CA25" s="212">
        <v>12.86</v>
      </c>
      <c r="CB25" s="212">
        <v>0.54</v>
      </c>
      <c r="CC25" s="212">
        <v>27.9</v>
      </c>
      <c r="CD25" s="212">
        <v>1.1000000000000001</v>
      </c>
      <c r="CE25" s="212">
        <v>4.16</v>
      </c>
      <c r="CF25" s="212">
        <v>0.18</v>
      </c>
      <c r="CG25" s="212">
        <v>19.8</v>
      </c>
      <c r="CH25" s="212">
        <v>0.92</v>
      </c>
      <c r="CI25" s="212">
        <v>5.22</v>
      </c>
      <c r="CJ25" s="212">
        <v>0.35</v>
      </c>
      <c r="CK25" s="212">
        <v>1.72</v>
      </c>
      <c r="CL25" s="212">
        <v>0.11</v>
      </c>
      <c r="CM25" s="212">
        <v>5.3</v>
      </c>
      <c r="CN25" s="212">
        <v>0.24</v>
      </c>
      <c r="CO25" s="212">
        <v>0.81200000000000006</v>
      </c>
      <c r="CP25" s="212">
        <v>4.8000000000000001E-2</v>
      </c>
      <c r="CQ25" s="212">
        <v>4.9800000000000004</v>
      </c>
      <c r="CR25" s="212">
        <v>0.32</v>
      </c>
      <c r="CS25" s="212">
        <v>0.91500000000000004</v>
      </c>
      <c r="CT25" s="212">
        <v>6.2E-2</v>
      </c>
      <c r="CU25" s="212">
        <v>2.29</v>
      </c>
      <c r="CV25" s="212">
        <v>0.14000000000000001</v>
      </c>
      <c r="CW25" s="212">
        <v>0.29699999999999999</v>
      </c>
      <c r="CX25" s="212">
        <v>2.5999999999999999E-2</v>
      </c>
      <c r="CY25" s="212">
        <v>1.81</v>
      </c>
      <c r="CZ25" s="212">
        <v>0.14000000000000001</v>
      </c>
      <c r="DA25" s="212">
        <v>0.253</v>
      </c>
      <c r="DB25" s="212">
        <v>2.3E-2</v>
      </c>
      <c r="DC25" s="212">
        <v>4.04</v>
      </c>
      <c r="DD25" s="212">
        <v>0.27</v>
      </c>
      <c r="DE25" s="212">
        <v>0.86299999999999999</v>
      </c>
      <c r="DF25" s="212">
        <v>6.2E-2</v>
      </c>
      <c r="DG25" s="212">
        <v>0.84099999999999997</v>
      </c>
      <c r="DH25" s="212">
        <v>6.9000000000000006E-2</v>
      </c>
      <c r="DI25" s="212">
        <v>0.99199999999999999</v>
      </c>
      <c r="DJ25" s="212">
        <v>4.7E-2</v>
      </c>
      <c r="DK25" s="212">
        <v>0.28100000000000003</v>
      </c>
      <c r="DL25" s="212">
        <v>1.9E-2</v>
      </c>
    </row>
    <row r="26" spans="1:116" x14ac:dyDescent="0.35">
      <c r="A26" t="s">
        <v>1121</v>
      </c>
      <c r="B26">
        <v>110</v>
      </c>
      <c r="C26">
        <v>908</v>
      </c>
      <c r="D26">
        <v>1969</v>
      </c>
      <c r="E26" t="s">
        <v>1146</v>
      </c>
      <c r="F26" s="210">
        <v>21.974</v>
      </c>
      <c r="G26" s="194">
        <v>115.7</v>
      </c>
      <c r="H26" s="194">
        <v>5.4</v>
      </c>
      <c r="I26" s="194">
        <v>110.4</v>
      </c>
      <c r="J26" s="194">
        <v>5.0999999999999996</v>
      </c>
      <c r="K26" s="146">
        <v>0.62</v>
      </c>
      <c r="L26" s="146">
        <v>8.3000000000000004E-2</v>
      </c>
      <c r="M26" s="146">
        <v>0.106</v>
      </c>
      <c r="N26" s="146">
        <v>0.05</v>
      </c>
      <c r="O26" s="146">
        <v>7.9000000000000001E-2</v>
      </c>
      <c r="P26" s="146">
        <v>1.0999999999999999E-2</v>
      </c>
      <c r="Q26" s="194">
        <v>1.256</v>
      </c>
      <c r="R26" s="146">
        <v>5.8999999999999997E-2</v>
      </c>
      <c r="S26" s="146">
        <v>0.04</v>
      </c>
      <c r="T26" s="146">
        <v>8.9999999999999993E-3</v>
      </c>
      <c r="U26" s="146">
        <v>0.13300000000000001</v>
      </c>
      <c r="V26" s="146">
        <v>1.7000000000000001E-2</v>
      </c>
      <c r="W26" s="146">
        <v>1.7500000000000002E-2</v>
      </c>
      <c r="X26" s="146">
        <v>3.5000000000000001E-3</v>
      </c>
      <c r="Y26" s="146">
        <v>7.1999999999999998E-3</v>
      </c>
      <c r="Z26" s="146">
        <v>2E-3</v>
      </c>
      <c r="AA26" s="194">
        <v>6.9741999999999997</v>
      </c>
      <c r="AB26" s="146">
        <v>0.38700000000000001</v>
      </c>
      <c r="AC26" s="146">
        <v>1.4E-2</v>
      </c>
      <c r="AD26" s="146">
        <v>0.12</v>
      </c>
      <c r="AE26" s="146">
        <v>1.6E-2</v>
      </c>
      <c r="AG26" s="211">
        <v>2.0537999999999998</v>
      </c>
      <c r="AH26" s="211">
        <v>12.148849999999999</v>
      </c>
      <c r="AI26" s="211">
        <v>0.22685</v>
      </c>
      <c r="AJ26" s="211">
        <v>10.388349999999999</v>
      </c>
      <c r="AK26" s="211">
        <v>0.4824</v>
      </c>
      <c r="AL26" s="211">
        <v>2.54955</v>
      </c>
      <c r="AM26" s="211">
        <v>49.138649999999998</v>
      </c>
      <c r="AN26" s="211">
        <v>9.1848500000000008</v>
      </c>
      <c r="AO26" s="211">
        <v>11.235199999999999</v>
      </c>
      <c r="AP26" s="211">
        <v>0.37529999999999997</v>
      </c>
      <c r="AQ26" s="211">
        <f t="shared" si="3"/>
        <v>0.22745454545454544</v>
      </c>
      <c r="AR26" s="211">
        <v>3.49E-2</v>
      </c>
      <c r="AS26" s="211">
        <v>1.34E-2</v>
      </c>
      <c r="AT26" s="211">
        <f t="shared" si="2"/>
        <v>1.1652173913043479E-2</v>
      </c>
      <c r="AU26" s="211">
        <v>97.832099999999997</v>
      </c>
      <c r="AV26" s="211">
        <f t="shared" si="0"/>
        <v>0.63159350575845263</v>
      </c>
      <c r="AW26" s="212">
        <v>3.28</v>
      </c>
      <c r="AX26" s="212">
        <v>0.24</v>
      </c>
      <c r="AY26" s="212">
        <v>0.68</v>
      </c>
      <c r="AZ26" s="212">
        <v>0.26</v>
      </c>
      <c r="BA26" s="212">
        <v>1188</v>
      </c>
      <c r="BB26" s="212">
        <v>43</v>
      </c>
      <c r="BC26" s="212">
        <v>28.62</v>
      </c>
      <c r="BD26" s="212">
        <v>0.75</v>
      </c>
      <c r="BE26" s="212">
        <v>266</v>
      </c>
      <c r="BF26" s="212">
        <v>10</v>
      </c>
      <c r="BG26" s="212">
        <v>455</v>
      </c>
      <c r="BH26" s="212">
        <v>19</v>
      </c>
      <c r="BI26" s="212">
        <v>46</v>
      </c>
      <c r="BJ26" s="212">
        <v>1.9</v>
      </c>
      <c r="BK26" s="212">
        <v>174.6</v>
      </c>
      <c r="BL26" s="212">
        <v>7.1</v>
      </c>
      <c r="BM26" s="212">
        <v>8.14</v>
      </c>
      <c r="BN26" s="212">
        <v>0.41</v>
      </c>
      <c r="BO26" s="212">
        <v>316</v>
      </c>
      <c r="BP26" s="212">
        <v>10</v>
      </c>
      <c r="BQ26" s="212">
        <v>20.170000000000002</v>
      </c>
      <c r="BR26" s="212">
        <v>0.72</v>
      </c>
      <c r="BS26" s="212">
        <v>130.80000000000001</v>
      </c>
      <c r="BT26" s="212">
        <v>5</v>
      </c>
      <c r="BU26" s="212">
        <v>13.12</v>
      </c>
      <c r="BV26" s="212">
        <v>0.48</v>
      </c>
      <c r="BW26" s="212">
        <v>8.2100000000000006E-2</v>
      </c>
      <c r="BX26" s="212">
        <v>7.4000000000000003E-3</v>
      </c>
      <c r="BY26" s="212">
        <v>101.8</v>
      </c>
      <c r="BZ26" s="212">
        <v>3.8</v>
      </c>
      <c r="CA26" s="212">
        <v>12.35</v>
      </c>
      <c r="CB26" s="212">
        <v>0.46</v>
      </c>
      <c r="CC26" s="212">
        <v>28.8</v>
      </c>
      <c r="CD26" s="212">
        <v>1.1000000000000001</v>
      </c>
      <c r="CE26" s="212">
        <v>4.0599999999999996</v>
      </c>
      <c r="CF26" s="212">
        <v>0.14000000000000001</v>
      </c>
      <c r="CG26" s="212">
        <v>19.239999999999998</v>
      </c>
      <c r="CH26" s="212">
        <v>0.91</v>
      </c>
      <c r="CI26" s="212">
        <v>4.9800000000000004</v>
      </c>
      <c r="CJ26" s="212">
        <v>0.3</v>
      </c>
      <c r="CK26" s="212">
        <v>1.577</v>
      </c>
      <c r="CL26" s="212">
        <v>8.5999999999999993E-2</v>
      </c>
      <c r="CM26" s="212">
        <v>5.07</v>
      </c>
      <c r="CN26" s="212">
        <v>0.33</v>
      </c>
      <c r="CO26" s="212">
        <v>0.74399999999999999</v>
      </c>
      <c r="CP26" s="212">
        <v>5.8999999999999997E-2</v>
      </c>
      <c r="CQ26" s="212">
        <v>4.33</v>
      </c>
      <c r="CR26" s="212">
        <v>0.23</v>
      </c>
      <c r="CS26" s="212">
        <v>0.80200000000000005</v>
      </c>
      <c r="CT26" s="212">
        <v>4.9000000000000002E-2</v>
      </c>
      <c r="CU26" s="212">
        <v>2.06</v>
      </c>
      <c r="CV26" s="212">
        <v>0.14000000000000001</v>
      </c>
      <c r="CW26" s="212">
        <v>0.25700000000000001</v>
      </c>
      <c r="CX26" s="212">
        <v>2.8000000000000001E-2</v>
      </c>
      <c r="CY26" s="212">
        <v>1.68</v>
      </c>
      <c r="CZ26" s="212">
        <v>0.14000000000000001</v>
      </c>
      <c r="DA26" s="212">
        <v>0.223</v>
      </c>
      <c r="DB26" s="212">
        <v>2.1000000000000001E-2</v>
      </c>
      <c r="DC26" s="212">
        <v>3.41</v>
      </c>
      <c r="DD26" s="212">
        <v>0.22</v>
      </c>
      <c r="DE26" s="212">
        <v>0.83599999999999997</v>
      </c>
      <c r="DF26" s="212">
        <v>6.3E-2</v>
      </c>
      <c r="DG26" s="212">
        <v>0.91700000000000004</v>
      </c>
      <c r="DH26" s="212">
        <v>8.7999999999999995E-2</v>
      </c>
      <c r="DI26" s="212">
        <v>0.877</v>
      </c>
      <c r="DJ26" s="212">
        <v>5.5E-2</v>
      </c>
      <c r="DK26" s="212">
        <v>0.315</v>
      </c>
      <c r="DL26" s="212">
        <v>2.4E-2</v>
      </c>
    </row>
    <row r="27" spans="1:116" x14ac:dyDescent="0.35">
      <c r="A27" t="s">
        <v>1121</v>
      </c>
      <c r="B27">
        <v>110</v>
      </c>
      <c r="C27">
        <v>908</v>
      </c>
      <c r="D27">
        <v>1969</v>
      </c>
      <c r="E27" t="s">
        <v>1147</v>
      </c>
      <c r="F27" s="210">
        <v>21.541</v>
      </c>
      <c r="G27" s="194">
        <v>121.6</v>
      </c>
      <c r="H27" s="194">
        <v>3.4</v>
      </c>
      <c r="I27" s="194">
        <v>109.4</v>
      </c>
      <c r="J27" s="194">
        <v>5.2</v>
      </c>
      <c r="K27" s="146">
        <v>0.63800000000000001</v>
      </c>
      <c r="L27" s="146">
        <v>7.0000000000000007E-2</v>
      </c>
      <c r="M27" s="146">
        <v>0.121</v>
      </c>
      <c r="N27" s="146">
        <v>5.6000000000000001E-2</v>
      </c>
      <c r="O27" s="146">
        <v>8.3500000000000005E-2</v>
      </c>
      <c r="P27" s="146">
        <v>8.0999999999999996E-3</v>
      </c>
      <c r="Q27" s="194">
        <v>1.256</v>
      </c>
      <c r="R27" s="146">
        <v>5.1999999999999998E-2</v>
      </c>
      <c r="S27" s="146">
        <v>4.1300000000000003E-2</v>
      </c>
      <c r="T27" s="146">
        <v>9.4000000000000004E-3</v>
      </c>
      <c r="U27" s="146">
        <v>0.13600000000000001</v>
      </c>
      <c r="V27" s="146">
        <v>1.6E-2</v>
      </c>
      <c r="W27" s="146">
        <v>1.8499999999999999E-2</v>
      </c>
      <c r="X27" s="146">
        <v>3.5000000000000001E-3</v>
      </c>
      <c r="Y27" s="146">
        <v>1.09E-2</v>
      </c>
      <c r="Z27" s="146">
        <v>2.3E-3</v>
      </c>
      <c r="AA27" s="194">
        <v>5.3399000000000001</v>
      </c>
      <c r="AB27" s="146">
        <v>0.33800000000000002</v>
      </c>
      <c r="AC27" s="146">
        <v>1.4E-2</v>
      </c>
      <c r="AD27" s="146">
        <v>0.13700000000000001</v>
      </c>
      <c r="AE27" s="146">
        <v>2.3E-2</v>
      </c>
      <c r="AG27" s="211">
        <v>2.0911499999999998</v>
      </c>
      <c r="AH27" s="211">
        <v>11.9206</v>
      </c>
      <c r="AI27" s="211">
        <v>0.2346</v>
      </c>
      <c r="AJ27" s="211">
        <v>10.337250000000001</v>
      </c>
      <c r="AK27" s="211">
        <v>0.48060000000000003</v>
      </c>
      <c r="AL27" s="211">
        <v>2.5151500000000002</v>
      </c>
      <c r="AM27" s="211">
        <v>48.648150000000001</v>
      </c>
      <c r="AN27" s="211">
        <v>9.6506000000000007</v>
      </c>
      <c r="AO27" s="211">
        <v>11.029450000000001</v>
      </c>
      <c r="AP27" s="211">
        <v>0.34005000000000002</v>
      </c>
      <c r="AQ27" s="211">
        <f t="shared" si="3"/>
        <v>0.2060909090909091</v>
      </c>
      <c r="AR27" s="211">
        <v>3.4750000000000003E-2</v>
      </c>
      <c r="AS27" s="211">
        <v>1.085E-2</v>
      </c>
      <c r="AT27" s="211">
        <f t="shared" si="2"/>
        <v>9.4347826086956538E-3</v>
      </c>
      <c r="AU27" s="211">
        <v>97.293199999999999</v>
      </c>
      <c r="AV27" s="211">
        <f t="shared" si="0"/>
        <v>0.64725764420477183</v>
      </c>
      <c r="AW27" s="212">
        <v>3.53</v>
      </c>
      <c r="AX27" s="212">
        <v>0.25</v>
      </c>
      <c r="AY27" s="212">
        <v>0.75</v>
      </c>
      <c r="AZ27" s="212">
        <v>0.23</v>
      </c>
      <c r="BA27" s="212">
        <v>1179</v>
      </c>
      <c r="BB27" s="212">
        <v>46</v>
      </c>
      <c r="BC27" s="212">
        <v>28.44</v>
      </c>
      <c r="BD27" s="212">
        <v>0.48</v>
      </c>
      <c r="BE27" s="212">
        <v>257.2</v>
      </c>
      <c r="BF27" s="212">
        <v>9.3000000000000007</v>
      </c>
      <c r="BG27" s="212">
        <v>482</v>
      </c>
      <c r="BH27" s="212">
        <v>16</v>
      </c>
      <c r="BI27" s="212">
        <v>48</v>
      </c>
      <c r="BJ27" s="212">
        <v>1.6</v>
      </c>
      <c r="BK27" s="212">
        <v>197.5</v>
      </c>
      <c r="BL27" s="212">
        <v>6</v>
      </c>
      <c r="BM27" s="212">
        <v>7.65</v>
      </c>
      <c r="BN27" s="212">
        <v>0.3</v>
      </c>
      <c r="BO27" s="212">
        <v>304.10000000000002</v>
      </c>
      <c r="BP27" s="212">
        <v>8.9</v>
      </c>
      <c r="BQ27" s="212">
        <v>20.02</v>
      </c>
      <c r="BR27" s="212">
        <v>0.77</v>
      </c>
      <c r="BS27" s="212">
        <v>129.4</v>
      </c>
      <c r="BT27" s="212">
        <v>4</v>
      </c>
      <c r="BU27" s="212">
        <v>12.88</v>
      </c>
      <c r="BV27" s="212">
        <v>0.46</v>
      </c>
      <c r="BW27" s="212">
        <v>7.6799999999999993E-2</v>
      </c>
      <c r="BX27" s="212">
        <v>5.7000000000000002E-3</v>
      </c>
      <c r="BY27" s="212">
        <v>100.1</v>
      </c>
      <c r="BZ27" s="212">
        <v>2.7</v>
      </c>
      <c r="CA27" s="212">
        <v>11.85</v>
      </c>
      <c r="CB27" s="212">
        <v>0.31</v>
      </c>
      <c r="CC27" s="212">
        <v>27.94</v>
      </c>
      <c r="CD27" s="212">
        <v>0.85</v>
      </c>
      <c r="CE27" s="212">
        <v>4.0999999999999996</v>
      </c>
      <c r="CF27" s="212">
        <v>0.16</v>
      </c>
      <c r="CG27" s="212">
        <v>18.37</v>
      </c>
      <c r="CH27" s="212">
        <v>0.82</v>
      </c>
      <c r="CI27" s="212">
        <v>4.7699999999999996</v>
      </c>
      <c r="CJ27" s="212">
        <v>0.19</v>
      </c>
      <c r="CK27" s="212">
        <v>1.6819999999999999</v>
      </c>
      <c r="CL27" s="212">
        <v>9.6000000000000002E-2</v>
      </c>
      <c r="CM27" s="212">
        <v>4.8899999999999997</v>
      </c>
      <c r="CN27" s="212">
        <v>0.35</v>
      </c>
      <c r="CO27" s="212">
        <v>0.72099999999999997</v>
      </c>
      <c r="CP27" s="212">
        <v>4.2999999999999997E-2</v>
      </c>
      <c r="CQ27" s="212">
        <v>4.49</v>
      </c>
      <c r="CR27" s="212">
        <v>0.2</v>
      </c>
      <c r="CS27" s="212">
        <v>0.77300000000000002</v>
      </c>
      <c r="CT27" s="212">
        <v>5.7000000000000002E-2</v>
      </c>
      <c r="CU27" s="212">
        <v>2.0499999999999998</v>
      </c>
      <c r="CV27" s="212">
        <v>0.13</v>
      </c>
      <c r="CW27" s="212">
        <v>0.27500000000000002</v>
      </c>
      <c r="CX27" s="212">
        <v>2.8000000000000001E-2</v>
      </c>
      <c r="CY27" s="212">
        <v>1.75</v>
      </c>
      <c r="CZ27" s="212">
        <v>0.15</v>
      </c>
      <c r="DA27" s="212">
        <v>0.224</v>
      </c>
      <c r="DB27" s="212">
        <v>2.3E-2</v>
      </c>
      <c r="DC27" s="212">
        <v>3.57</v>
      </c>
      <c r="DD27" s="212">
        <v>0.26</v>
      </c>
      <c r="DE27" s="212">
        <v>0.82499999999999996</v>
      </c>
      <c r="DF27" s="212">
        <v>6.6000000000000003E-2</v>
      </c>
      <c r="DG27" s="212">
        <v>1</v>
      </c>
      <c r="DH27" s="212">
        <v>0.12</v>
      </c>
      <c r="DI27" s="212">
        <v>0.89900000000000002</v>
      </c>
      <c r="DJ27" s="212">
        <v>6.3E-2</v>
      </c>
      <c r="DK27" s="212">
        <v>0.29599999999999999</v>
      </c>
      <c r="DL27" s="212">
        <v>2.3E-2</v>
      </c>
    </row>
    <row r="28" spans="1:116" x14ac:dyDescent="0.35">
      <c r="A28" t="s">
        <v>1121</v>
      </c>
      <c r="B28">
        <v>110</v>
      </c>
      <c r="C28">
        <v>908</v>
      </c>
      <c r="D28">
        <v>1969</v>
      </c>
      <c r="E28" t="s">
        <v>1148</v>
      </c>
      <c r="F28" s="210">
        <v>21.605</v>
      </c>
      <c r="G28" s="194">
        <v>114.9</v>
      </c>
      <c r="H28" s="194">
        <v>3.9</v>
      </c>
      <c r="I28" s="194">
        <v>103.7</v>
      </c>
      <c r="J28" s="194">
        <v>3.6</v>
      </c>
      <c r="K28" s="146">
        <v>0.60899999999999999</v>
      </c>
      <c r="L28" s="146">
        <v>8.2000000000000003E-2</v>
      </c>
      <c r="M28" s="146">
        <v>0.126</v>
      </c>
      <c r="N28" s="146">
        <v>5.8999999999999997E-2</v>
      </c>
      <c r="O28" s="146">
        <v>7.0000000000000007E-2</v>
      </c>
      <c r="P28" s="146">
        <v>1.0999999999999999E-2</v>
      </c>
      <c r="Q28" s="194">
        <v>1.2130000000000001</v>
      </c>
      <c r="R28" s="146">
        <v>5.2999999999999999E-2</v>
      </c>
      <c r="S28" s="146">
        <v>3.5400000000000001E-2</v>
      </c>
      <c r="T28" s="146">
        <v>7.9000000000000008E-3</v>
      </c>
      <c r="U28" s="146">
        <v>0.13900000000000001</v>
      </c>
      <c r="V28" s="146">
        <v>1.4999999999999999E-2</v>
      </c>
      <c r="W28" s="146">
        <v>1.52E-2</v>
      </c>
      <c r="X28" s="146">
        <v>2.5999999999999999E-3</v>
      </c>
      <c r="Y28" s="146">
        <v>7.1000000000000004E-3</v>
      </c>
      <c r="Z28" s="146">
        <v>1.8E-3</v>
      </c>
      <c r="AA28" s="194">
        <v>6.0069999999999997</v>
      </c>
      <c r="AB28" s="146">
        <v>0.33600000000000002</v>
      </c>
      <c r="AC28" s="146">
        <v>1.4999999999999999E-2</v>
      </c>
      <c r="AD28" s="146">
        <v>0.13200000000000001</v>
      </c>
      <c r="AE28" s="146">
        <v>1.7000000000000001E-2</v>
      </c>
      <c r="AG28" s="211">
        <v>2.1153499999999998</v>
      </c>
      <c r="AH28" s="211">
        <v>11.885300000000001</v>
      </c>
      <c r="AI28" s="211">
        <v>0.24475</v>
      </c>
      <c r="AJ28" s="211">
        <v>10.198899999999998</v>
      </c>
      <c r="AK28" s="211">
        <v>0.48099999999999998</v>
      </c>
      <c r="AL28" s="211">
        <v>2.4884500000000003</v>
      </c>
      <c r="AM28" s="211">
        <v>48.747</v>
      </c>
      <c r="AN28" s="211">
        <v>10.00515</v>
      </c>
      <c r="AO28" s="211">
        <v>11.598849999999999</v>
      </c>
      <c r="AP28" s="211">
        <v>0.36954999999999999</v>
      </c>
      <c r="AQ28" s="211">
        <f t="shared" si="3"/>
        <v>0.22396969696969699</v>
      </c>
      <c r="AR28" s="211">
        <v>2.9249999999999998E-2</v>
      </c>
      <c r="AS28" s="211">
        <v>1.6750000000000001E-2</v>
      </c>
      <c r="AT28" s="211">
        <f t="shared" si="2"/>
        <v>1.456521739130435E-2</v>
      </c>
      <c r="AU28" s="211">
        <v>98.180250000000001</v>
      </c>
      <c r="AV28" s="211">
        <f t="shared" si="0"/>
        <v>0.6439957349909976</v>
      </c>
      <c r="AW28" s="212">
        <v>3.93</v>
      </c>
      <c r="AX28" s="212">
        <v>0.23</v>
      </c>
      <c r="AY28" s="212">
        <v>0.72</v>
      </c>
      <c r="AZ28" s="212">
        <v>0.28999999999999998</v>
      </c>
      <c r="BA28" s="212">
        <v>1089</v>
      </c>
      <c r="BB28" s="212">
        <v>40</v>
      </c>
      <c r="BC28" s="212">
        <v>28.5</v>
      </c>
      <c r="BD28" s="212">
        <v>0.81</v>
      </c>
      <c r="BE28" s="212">
        <v>248.3</v>
      </c>
      <c r="BF28" s="212">
        <v>9.1999999999999993</v>
      </c>
      <c r="BG28" s="212">
        <v>494</v>
      </c>
      <c r="BH28" s="212">
        <v>20</v>
      </c>
      <c r="BI28" s="212">
        <v>46.6</v>
      </c>
      <c r="BJ28" s="212">
        <v>1.9</v>
      </c>
      <c r="BK28" s="212">
        <v>201.9</v>
      </c>
      <c r="BL28" s="212">
        <v>9.3000000000000007</v>
      </c>
      <c r="BM28" s="212">
        <v>7.28</v>
      </c>
      <c r="BN28" s="212">
        <v>0.24</v>
      </c>
      <c r="BO28" s="212">
        <v>304.5</v>
      </c>
      <c r="BP28" s="212">
        <v>9.6999999999999993</v>
      </c>
      <c r="BQ28" s="212">
        <v>20.09</v>
      </c>
      <c r="BR28" s="212">
        <v>0.75</v>
      </c>
      <c r="BS28" s="212">
        <v>129.4</v>
      </c>
      <c r="BT28" s="212">
        <v>4.9000000000000004</v>
      </c>
      <c r="BU28" s="212">
        <v>12.58</v>
      </c>
      <c r="BV28" s="212">
        <v>0.5</v>
      </c>
      <c r="BW28" s="212">
        <v>7.7399999999999997E-2</v>
      </c>
      <c r="BX28" s="212">
        <v>6.0000000000000001E-3</v>
      </c>
      <c r="BY28" s="212">
        <v>99.3</v>
      </c>
      <c r="BZ28" s="212">
        <v>3.8</v>
      </c>
      <c r="CA28" s="212">
        <v>11.71</v>
      </c>
      <c r="CB28" s="212">
        <v>0.43</v>
      </c>
      <c r="CC28" s="212">
        <v>26.61</v>
      </c>
      <c r="CD28" s="212">
        <v>0.85</v>
      </c>
      <c r="CE28" s="212">
        <v>3.93</v>
      </c>
      <c r="CF28" s="212">
        <v>0.16</v>
      </c>
      <c r="CG28" s="212">
        <v>18.37</v>
      </c>
      <c r="CH28" s="212">
        <v>0.7</v>
      </c>
      <c r="CI28" s="212">
        <v>4.91</v>
      </c>
      <c r="CJ28" s="212">
        <v>0.24</v>
      </c>
      <c r="CK28" s="212">
        <v>1.6220000000000001</v>
      </c>
      <c r="CL28" s="212">
        <v>9.4E-2</v>
      </c>
      <c r="CM28" s="212">
        <v>4.67</v>
      </c>
      <c r="CN28" s="212">
        <v>0.26</v>
      </c>
      <c r="CO28" s="212">
        <v>0.69299999999999995</v>
      </c>
      <c r="CP28" s="212">
        <v>4.3999999999999997E-2</v>
      </c>
      <c r="CQ28" s="212">
        <v>4.2699999999999996</v>
      </c>
      <c r="CR28" s="212">
        <v>0.21</v>
      </c>
      <c r="CS28" s="212">
        <v>0.79</v>
      </c>
      <c r="CT28" s="212">
        <v>5.0999999999999997E-2</v>
      </c>
      <c r="CU28" s="212">
        <v>2.11</v>
      </c>
      <c r="CV28" s="212">
        <v>0.14000000000000001</v>
      </c>
      <c r="CW28" s="212">
        <v>0.24299999999999999</v>
      </c>
      <c r="CX28" s="212">
        <v>1.6E-2</v>
      </c>
      <c r="CY28" s="212">
        <v>1.7</v>
      </c>
      <c r="CZ28" s="212">
        <v>0.12</v>
      </c>
      <c r="DA28" s="212">
        <v>0.23400000000000001</v>
      </c>
      <c r="DB28" s="212">
        <v>1.9E-2</v>
      </c>
      <c r="DC28" s="212">
        <v>3.43</v>
      </c>
      <c r="DD28" s="212">
        <v>0.28999999999999998</v>
      </c>
      <c r="DE28" s="212">
        <v>0.79900000000000004</v>
      </c>
      <c r="DF28" s="212">
        <v>0.06</v>
      </c>
      <c r="DG28" s="212">
        <v>0.86299999999999999</v>
      </c>
      <c r="DH28" s="212">
        <v>8.4000000000000005E-2</v>
      </c>
      <c r="DI28" s="212">
        <v>0.93799999999999994</v>
      </c>
      <c r="DJ28" s="212">
        <v>4.2999999999999997E-2</v>
      </c>
      <c r="DK28" s="212">
        <v>0.26</v>
      </c>
      <c r="DL28" s="212">
        <v>2.1999999999999999E-2</v>
      </c>
    </row>
    <row r="29" spans="1:116" x14ac:dyDescent="0.35">
      <c r="A29" t="s">
        <v>1121</v>
      </c>
      <c r="B29">
        <v>110</v>
      </c>
      <c r="C29">
        <v>908</v>
      </c>
      <c r="D29">
        <v>1969</v>
      </c>
      <c r="E29" t="s">
        <v>1149</v>
      </c>
      <c r="F29" s="210">
        <v>22.544</v>
      </c>
      <c r="G29" s="194">
        <v>125.6</v>
      </c>
      <c r="H29" s="194">
        <v>5.0999999999999996</v>
      </c>
      <c r="I29" s="194">
        <v>106.7</v>
      </c>
      <c r="J29" s="194">
        <v>4.5999999999999996</v>
      </c>
      <c r="K29" s="146">
        <v>0.69199999999999995</v>
      </c>
      <c r="L29" s="146">
        <v>6.6000000000000003E-2</v>
      </c>
      <c r="M29" s="146">
        <v>6.9000000000000006E-2</v>
      </c>
      <c r="N29" s="146">
        <v>3.6999999999999998E-2</v>
      </c>
      <c r="O29" s="146">
        <v>7.9000000000000001E-2</v>
      </c>
      <c r="P29" s="146">
        <v>1.0999999999999999E-2</v>
      </c>
      <c r="Q29" s="194">
        <v>1.2330000000000001</v>
      </c>
      <c r="R29" s="146">
        <v>6.2E-2</v>
      </c>
      <c r="S29" s="146">
        <v>3.78E-2</v>
      </c>
      <c r="T29" s="146">
        <v>7.3000000000000001E-3</v>
      </c>
      <c r="U29" s="146">
        <v>0.14199999999999999</v>
      </c>
      <c r="V29" s="146">
        <v>1.4E-2</v>
      </c>
      <c r="W29" s="146">
        <v>1.6299999999999999E-2</v>
      </c>
      <c r="X29" s="146">
        <v>3.0999999999999999E-3</v>
      </c>
      <c r="Y29" s="146">
        <v>5.0000000000000001E-3</v>
      </c>
      <c r="Z29" s="146">
        <v>1.4E-3</v>
      </c>
      <c r="AA29" s="194">
        <v>3.0838000000000001</v>
      </c>
      <c r="AB29" s="146">
        <v>0.35099999999999998</v>
      </c>
      <c r="AC29" s="146">
        <v>2.3E-2</v>
      </c>
      <c r="AD29" s="146">
        <v>0.159</v>
      </c>
      <c r="AE29" s="146">
        <v>3.1E-2</v>
      </c>
      <c r="AG29" s="211">
        <v>2.1778499999999998</v>
      </c>
      <c r="AH29" s="211">
        <v>12.007750000000001</v>
      </c>
      <c r="AI29" s="211">
        <v>0.23799999999999999</v>
      </c>
      <c r="AJ29" s="211">
        <v>10.28135</v>
      </c>
      <c r="AK29" s="211">
        <v>0.50635000000000008</v>
      </c>
      <c r="AL29" s="211">
        <v>2.5167000000000002</v>
      </c>
      <c r="AM29" s="211">
        <v>49.164900000000003</v>
      </c>
      <c r="AN29" s="211">
        <v>9.6435500000000012</v>
      </c>
      <c r="AO29" s="211">
        <v>11.5572</v>
      </c>
      <c r="AP29" s="211">
        <v>0.36649999999999999</v>
      </c>
      <c r="AQ29" s="211">
        <f t="shared" si="3"/>
        <v>0.22212121212121214</v>
      </c>
      <c r="AR29" s="211">
        <v>3.2000000000000001E-2</v>
      </c>
      <c r="AS29" s="211">
        <v>1.3849999999999999E-2</v>
      </c>
      <c r="AT29" s="211">
        <f t="shared" si="2"/>
        <v>1.2043478260869565E-2</v>
      </c>
      <c r="AU29" s="211">
        <v>98.505949999999999</v>
      </c>
      <c r="AV29" s="211">
        <f t="shared" si="0"/>
        <v>0.63634518806930818</v>
      </c>
      <c r="AW29" s="212">
        <v>3.76</v>
      </c>
      <c r="AX29" s="212">
        <v>0.26</v>
      </c>
      <c r="AY29" s="212">
        <v>0.77</v>
      </c>
      <c r="AZ29" s="212">
        <v>0.22</v>
      </c>
      <c r="BA29" s="212">
        <v>1125</v>
      </c>
      <c r="BB29" s="212">
        <v>43</v>
      </c>
      <c r="BC29" s="212">
        <v>28.36</v>
      </c>
      <c r="BD29" s="212">
        <v>0.77</v>
      </c>
      <c r="BE29" s="212">
        <v>261.7</v>
      </c>
      <c r="BF29" s="212">
        <v>8.5</v>
      </c>
      <c r="BG29" s="212">
        <v>484</v>
      </c>
      <c r="BH29" s="212">
        <v>18</v>
      </c>
      <c r="BI29" s="212">
        <v>48.9</v>
      </c>
      <c r="BJ29" s="212">
        <v>2.2000000000000002</v>
      </c>
      <c r="BK29" s="212">
        <v>198.8</v>
      </c>
      <c r="BL29" s="212">
        <v>8.1999999999999993</v>
      </c>
      <c r="BM29" s="212">
        <v>7.78</v>
      </c>
      <c r="BN29" s="212">
        <v>0.26</v>
      </c>
      <c r="BO29" s="212">
        <v>311</v>
      </c>
      <c r="BP29" s="212">
        <v>10</v>
      </c>
      <c r="BQ29" s="212">
        <v>20.58</v>
      </c>
      <c r="BR29" s="212">
        <v>0.63</v>
      </c>
      <c r="BS29" s="212">
        <v>130.6</v>
      </c>
      <c r="BT29" s="212">
        <v>3.9</v>
      </c>
      <c r="BU29" s="212">
        <v>13.16</v>
      </c>
      <c r="BV29" s="212">
        <v>0.42</v>
      </c>
      <c r="BW29" s="212">
        <v>7.8399999999999997E-2</v>
      </c>
      <c r="BX29" s="212">
        <v>6.1999999999999998E-3</v>
      </c>
      <c r="BY29" s="212">
        <v>101.6</v>
      </c>
      <c r="BZ29" s="212">
        <v>3.1</v>
      </c>
      <c r="CA29" s="212">
        <v>12.09</v>
      </c>
      <c r="CB29" s="212">
        <v>0.43</v>
      </c>
      <c r="CC29" s="212">
        <v>28.6</v>
      </c>
      <c r="CD29" s="212">
        <v>1.3</v>
      </c>
      <c r="CE29" s="212">
        <v>3.96</v>
      </c>
      <c r="CF29" s="212">
        <v>0.18</v>
      </c>
      <c r="CG29" s="212">
        <v>18.71</v>
      </c>
      <c r="CH29" s="212">
        <v>0.62</v>
      </c>
      <c r="CI29" s="212">
        <v>4.7699999999999996</v>
      </c>
      <c r="CJ29" s="212">
        <v>0.25</v>
      </c>
      <c r="CK29" s="212">
        <v>1.63</v>
      </c>
      <c r="CL29" s="212">
        <v>0.1</v>
      </c>
      <c r="CM29" s="212">
        <v>4.88</v>
      </c>
      <c r="CN29" s="212">
        <v>0.27</v>
      </c>
      <c r="CO29" s="212">
        <v>0.70499999999999996</v>
      </c>
      <c r="CP29" s="212">
        <v>3.7999999999999999E-2</v>
      </c>
      <c r="CQ29" s="212">
        <v>4.37</v>
      </c>
      <c r="CR29" s="212">
        <v>0.24</v>
      </c>
      <c r="CS29" s="212">
        <v>0.77200000000000002</v>
      </c>
      <c r="CT29" s="212">
        <v>4.3999999999999997E-2</v>
      </c>
      <c r="CU29" s="212">
        <v>1.98</v>
      </c>
      <c r="CV29" s="212">
        <v>0.14000000000000001</v>
      </c>
      <c r="CW29" s="212">
        <v>0.246</v>
      </c>
      <c r="CX29" s="212">
        <v>2.1000000000000001E-2</v>
      </c>
      <c r="CY29" s="212">
        <v>1.6</v>
      </c>
      <c r="CZ29" s="212">
        <v>0.14000000000000001</v>
      </c>
      <c r="DA29" s="212">
        <v>0.23400000000000001</v>
      </c>
      <c r="DB29" s="212">
        <v>2.5000000000000001E-2</v>
      </c>
      <c r="DC29" s="212">
        <v>3.3</v>
      </c>
      <c r="DD29" s="212">
        <v>0.21</v>
      </c>
      <c r="DE29" s="212">
        <v>0.79500000000000004</v>
      </c>
      <c r="DF29" s="212">
        <v>6.6000000000000003E-2</v>
      </c>
      <c r="DG29" s="212">
        <v>0.94799999999999995</v>
      </c>
      <c r="DH29" s="212">
        <v>8.2000000000000003E-2</v>
      </c>
      <c r="DI29" s="212">
        <v>0.89500000000000002</v>
      </c>
      <c r="DJ29" s="212">
        <v>5.1999999999999998E-2</v>
      </c>
      <c r="DK29" s="212">
        <v>0.32</v>
      </c>
      <c r="DL29" s="212">
        <v>2.9000000000000001E-2</v>
      </c>
    </row>
    <row r="30" spans="1:116" x14ac:dyDescent="0.35">
      <c r="A30" t="s">
        <v>1121</v>
      </c>
      <c r="B30">
        <v>110</v>
      </c>
      <c r="C30">
        <v>908</v>
      </c>
      <c r="D30">
        <v>1969</v>
      </c>
      <c r="E30" t="s">
        <v>1150</v>
      </c>
      <c r="F30" s="210">
        <v>22.117999999999999</v>
      </c>
      <c r="G30" s="194">
        <v>122</v>
      </c>
      <c r="H30" s="194">
        <v>3.8</v>
      </c>
      <c r="I30" s="194">
        <v>110.9</v>
      </c>
      <c r="J30" s="194">
        <v>4.2</v>
      </c>
      <c r="K30" s="146">
        <v>0.68799999999999994</v>
      </c>
      <c r="L30" s="146">
        <v>7.5999999999999998E-2</v>
      </c>
      <c r="M30" s="146">
        <v>0.08</v>
      </c>
      <c r="N30" s="146">
        <v>3.5000000000000003E-2</v>
      </c>
      <c r="O30" s="146">
        <v>7.9000000000000001E-2</v>
      </c>
      <c r="P30" s="146">
        <v>0.01</v>
      </c>
      <c r="Q30" s="194">
        <v>1.2649999999999999</v>
      </c>
      <c r="R30" s="146">
        <v>6.7000000000000004E-2</v>
      </c>
      <c r="S30" s="146">
        <v>3.6900000000000002E-2</v>
      </c>
      <c r="T30" s="146">
        <v>7.1999999999999998E-3</v>
      </c>
      <c r="U30" s="146">
        <v>0.156</v>
      </c>
      <c r="V30" s="146">
        <v>0.02</v>
      </c>
      <c r="W30" s="146">
        <v>1.6299999999999999E-2</v>
      </c>
      <c r="X30" s="146">
        <v>2.8E-3</v>
      </c>
      <c r="Y30" s="146">
        <v>7.3000000000000001E-3</v>
      </c>
      <c r="Z30" s="146">
        <v>1.6999999999999999E-3</v>
      </c>
      <c r="AA30" s="194">
        <v>6.2640000000000002</v>
      </c>
      <c r="AB30" s="146">
        <v>0.36599999999999999</v>
      </c>
      <c r="AC30" s="146">
        <v>1.7000000000000001E-2</v>
      </c>
      <c r="AD30" s="146">
        <v>0.121</v>
      </c>
      <c r="AE30" s="146">
        <v>1.9E-2</v>
      </c>
      <c r="AG30" s="211">
        <v>2.1326499999999999</v>
      </c>
      <c r="AH30" s="211">
        <v>11.992750000000001</v>
      </c>
      <c r="AI30" s="211">
        <v>0.22270000000000001</v>
      </c>
      <c r="AJ30" s="211">
        <v>10.358499999999999</v>
      </c>
      <c r="AK30" s="211">
        <v>0.50070000000000003</v>
      </c>
      <c r="AL30" s="211">
        <v>2.5243500000000001</v>
      </c>
      <c r="AM30" s="211">
        <v>49.006200000000007</v>
      </c>
      <c r="AN30" s="211">
        <v>9.6857000000000006</v>
      </c>
      <c r="AO30" s="211">
        <v>11.20025</v>
      </c>
      <c r="AP30" s="211">
        <v>0.34789999999999999</v>
      </c>
      <c r="AQ30" s="211">
        <f t="shared" si="3"/>
        <v>0.21084848484848484</v>
      </c>
      <c r="AR30" s="211">
        <v>2.8549999999999999E-2</v>
      </c>
      <c r="AS30" s="211">
        <v>1.6550000000000002E-2</v>
      </c>
      <c r="AT30" s="211">
        <f t="shared" si="2"/>
        <v>1.439130434782609E-2</v>
      </c>
      <c r="AU30" s="211">
        <v>98.016799999999989</v>
      </c>
      <c r="AV30" s="211">
        <f t="shared" si="0"/>
        <v>0.64457338032363687</v>
      </c>
      <c r="AW30" s="212">
        <v>4.16</v>
      </c>
      <c r="AX30" s="212">
        <v>0.28000000000000003</v>
      </c>
      <c r="AY30" s="212">
        <v>0.61</v>
      </c>
      <c r="AZ30" s="212">
        <v>0.19</v>
      </c>
      <c r="BA30" s="212">
        <v>1110</v>
      </c>
      <c r="BB30" s="212">
        <v>46</v>
      </c>
      <c r="BC30" s="212">
        <v>29.95</v>
      </c>
      <c r="BD30" s="212">
        <v>0.99</v>
      </c>
      <c r="BE30" s="212">
        <v>267.2</v>
      </c>
      <c r="BF30" s="212">
        <v>8.6999999999999993</v>
      </c>
      <c r="BG30" s="212">
        <v>491</v>
      </c>
      <c r="BH30" s="212">
        <v>18</v>
      </c>
      <c r="BI30" s="212">
        <v>48.8</v>
      </c>
      <c r="BJ30" s="212">
        <v>1.7</v>
      </c>
      <c r="BK30" s="212">
        <v>197.5</v>
      </c>
      <c r="BL30" s="212">
        <v>6.3</v>
      </c>
      <c r="BM30" s="212">
        <v>8.06</v>
      </c>
      <c r="BN30" s="212">
        <v>0.4</v>
      </c>
      <c r="BO30" s="212">
        <v>318.60000000000002</v>
      </c>
      <c r="BP30" s="212">
        <v>9.1999999999999993</v>
      </c>
      <c r="BQ30" s="212">
        <v>20.97</v>
      </c>
      <c r="BR30" s="212">
        <v>0.77</v>
      </c>
      <c r="BS30" s="212">
        <v>134.30000000000001</v>
      </c>
      <c r="BT30" s="212">
        <v>4.2</v>
      </c>
      <c r="BU30" s="212">
        <v>13.56</v>
      </c>
      <c r="BV30" s="212">
        <v>0.53</v>
      </c>
      <c r="BW30" s="212">
        <v>7.9600000000000004E-2</v>
      </c>
      <c r="BX30" s="212">
        <v>5.7999999999999996E-3</v>
      </c>
      <c r="BY30" s="212">
        <v>102.6</v>
      </c>
      <c r="BZ30" s="212">
        <v>3.3</v>
      </c>
      <c r="CA30" s="212">
        <v>12.24</v>
      </c>
      <c r="CB30" s="212">
        <v>0.49</v>
      </c>
      <c r="CC30" s="212">
        <v>28.65</v>
      </c>
      <c r="CD30" s="212">
        <v>0.87</v>
      </c>
      <c r="CE30" s="212">
        <v>4.1100000000000003</v>
      </c>
      <c r="CF30" s="212">
        <v>0.17</v>
      </c>
      <c r="CG30" s="212">
        <v>19.95</v>
      </c>
      <c r="CH30" s="212">
        <v>0.88</v>
      </c>
      <c r="CI30" s="212">
        <v>5.16</v>
      </c>
      <c r="CJ30" s="212">
        <v>0.22</v>
      </c>
      <c r="CK30" s="212">
        <v>1.6950000000000001</v>
      </c>
      <c r="CL30" s="212">
        <v>9.0999999999999998E-2</v>
      </c>
      <c r="CM30" s="212">
        <v>5.05</v>
      </c>
      <c r="CN30" s="212">
        <v>0.34</v>
      </c>
      <c r="CO30" s="212">
        <v>0.74099999999999999</v>
      </c>
      <c r="CP30" s="212">
        <v>4.2000000000000003E-2</v>
      </c>
      <c r="CQ30" s="212">
        <v>4.53</v>
      </c>
      <c r="CR30" s="212">
        <v>0.27</v>
      </c>
      <c r="CS30" s="212">
        <v>0.80900000000000005</v>
      </c>
      <c r="CT30" s="212">
        <v>5.5E-2</v>
      </c>
      <c r="CU30" s="212">
        <v>2.36</v>
      </c>
      <c r="CV30" s="212">
        <v>0.12</v>
      </c>
      <c r="CW30" s="212">
        <v>0.28599999999999998</v>
      </c>
      <c r="CX30" s="212">
        <v>0.02</v>
      </c>
      <c r="CY30" s="212">
        <v>1.7</v>
      </c>
      <c r="CZ30" s="212">
        <v>0.12</v>
      </c>
      <c r="DA30" s="212">
        <v>0.247</v>
      </c>
      <c r="DB30" s="212">
        <v>0.02</v>
      </c>
      <c r="DC30" s="212">
        <v>3.67</v>
      </c>
      <c r="DD30" s="212">
        <v>0.28999999999999998</v>
      </c>
      <c r="DE30" s="212">
        <v>0.871</v>
      </c>
      <c r="DF30" s="212">
        <v>5.8000000000000003E-2</v>
      </c>
      <c r="DG30" s="212">
        <v>0.89200000000000002</v>
      </c>
      <c r="DH30" s="212">
        <v>8.5000000000000006E-2</v>
      </c>
      <c r="DI30" s="212">
        <v>0.95099999999999996</v>
      </c>
      <c r="DJ30" s="212">
        <v>6.5000000000000002E-2</v>
      </c>
      <c r="DK30" s="212">
        <v>0.30499999999999999</v>
      </c>
      <c r="DL30" s="212">
        <v>0.03</v>
      </c>
    </row>
    <row r="31" spans="1:116" x14ac:dyDescent="0.35">
      <c r="A31" t="s">
        <v>1121</v>
      </c>
      <c r="B31">
        <v>110</v>
      </c>
      <c r="C31">
        <v>908</v>
      </c>
      <c r="D31">
        <v>1969</v>
      </c>
      <c r="E31" t="s">
        <v>1151</v>
      </c>
      <c r="F31" s="210">
        <v>21.504000000000001</v>
      </c>
      <c r="G31" s="194">
        <v>113.1</v>
      </c>
      <c r="H31" s="194">
        <v>3.3</v>
      </c>
      <c r="I31" s="194">
        <v>105.4</v>
      </c>
      <c r="J31" s="194">
        <v>3.3</v>
      </c>
      <c r="K31" s="146">
        <v>0.64</v>
      </c>
      <c r="L31" s="146">
        <v>5.0999999999999997E-2</v>
      </c>
      <c r="M31" s="146">
        <v>0.09</v>
      </c>
      <c r="N31" s="146">
        <v>3.2000000000000001E-2</v>
      </c>
      <c r="O31" s="146">
        <v>7.2900000000000006E-2</v>
      </c>
      <c r="P31" s="146">
        <v>9.7000000000000003E-3</v>
      </c>
      <c r="Q31" s="194">
        <v>1.1879999999999999</v>
      </c>
      <c r="R31" s="146">
        <v>7.1999999999999995E-2</v>
      </c>
      <c r="S31" s="146">
        <v>4.07E-2</v>
      </c>
      <c r="T31" s="146">
        <v>8.2000000000000007E-3</v>
      </c>
      <c r="U31" s="146">
        <v>0.13800000000000001</v>
      </c>
      <c r="V31" s="146">
        <v>1.6E-2</v>
      </c>
      <c r="W31" s="146">
        <v>1.4E-2</v>
      </c>
      <c r="X31" s="146">
        <v>3.0000000000000001E-3</v>
      </c>
      <c r="Y31" s="146">
        <v>5.3E-3</v>
      </c>
      <c r="Z31" s="146">
        <v>1.6000000000000001E-3</v>
      </c>
      <c r="AA31" s="194">
        <v>5.8700999999999999</v>
      </c>
      <c r="AB31" s="146">
        <v>0.34100000000000003</v>
      </c>
      <c r="AC31" s="146">
        <v>1.7000000000000001E-2</v>
      </c>
      <c r="AD31" s="146">
        <v>0.13100000000000001</v>
      </c>
      <c r="AE31" s="146">
        <v>0.02</v>
      </c>
      <c r="AG31" s="211">
        <v>2.0680000000000001</v>
      </c>
      <c r="AH31" s="211">
        <v>11.952500000000001</v>
      </c>
      <c r="AI31" s="211">
        <v>0.1895</v>
      </c>
      <c r="AJ31" s="211">
        <v>10.24715</v>
      </c>
      <c r="AK31" s="211">
        <v>0.48275000000000001</v>
      </c>
      <c r="AL31" s="211">
        <v>2.5063499999999999</v>
      </c>
      <c r="AM31" s="211">
        <v>49.223649999999999</v>
      </c>
      <c r="AN31" s="211">
        <v>9.9237000000000002</v>
      </c>
      <c r="AO31" s="211">
        <v>11.459050000000001</v>
      </c>
      <c r="AP31" s="211">
        <v>0.37740000000000001</v>
      </c>
      <c r="AQ31" s="211">
        <f t="shared" si="3"/>
        <v>0.22872727272727275</v>
      </c>
      <c r="AR31" s="211">
        <v>3.415E-2</v>
      </c>
      <c r="AS31" s="211">
        <v>1.2799999999999999E-2</v>
      </c>
      <c r="AT31" s="211">
        <f t="shared" si="2"/>
        <v>1.1130434782608695E-2</v>
      </c>
      <c r="AU31" s="211">
        <v>98.477100000000007</v>
      </c>
      <c r="AV31" s="211">
        <f t="shared" si="0"/>
        <v>0.64490127917786144</v>
      </c>
      <c r="AW31" s="212">
        <v>3.37</v>
      </c>
      <c r="AX31" s="212">
        <v>0.22</v>
      </c>
      <c r="AY31" s="212">
        <v>0.47</v>
      </c>
      <c r="AZ31" s="212">
        <v>0.23</v>
      </c>
      <c r="BA31" s="212">
        <v>1084</v>
      </c>
      <c r="BB31" s="212">
        <v>40</v>
      </c>
      <c r="BC31" s="212">
        <v>30.45</v>
      </c>
      <c r="BD31" s="212">
        <v>0.9</v>
      </c>
      <c r="BE31" s="212">
        <v>255.5</v>
      </c>
      <c r="BF31" s="212">
        <v>8.4</v>
      </c>
      <c r="BG31" s="212">
        <v>529</v>
      </c>
      <c r="BH31" s="212">
        <v>16</v>
      </c>
      <c r="BI31" s="212">
        <v>50.1</v>
      </c>
      <c r="BJ31" s="212">
        <v>2.4</v>
      </c>
      <c r="BK31" s="212">
        <v>206.9</v>
      </c>
      <c r="BL31" s="212">
        <v>8.3000000000000007</v>
      </c>
      <c r="BM31" s="212">
        <v>7.27</v>
      </c>
      <c r="BN31" s="212">
        <v>0.22</v>
      </c>
      <c r="BO31" s="212">
        <v>315</v>
      </c>
      <c r="BP31" s="212">
        <v>13</v>
      </c>
      <c r="BQ31" s="212">
        <v>20.9</v>
      </c>
      <c r="BR31" s="212">
        <v>0.75</v>
      </c>
      <c r="BS31" s="212">
        <v>134.4</v>
      </c>
      <c r="BT31" s="212">
        <v>4.5999999999999996</v>
      </c>
      <c r="BU31" s="212">
        <v>13.63</v>
      </c>
      <c r="BV31" s="212">
        <v>0.61</v>
      </c>
      <c r="BW31" s="212">
        <v>7.4899999999999994E-2</v>
      </c>
      <c r="BX31" s="212">
        <v>6.6E-3</v>
      </c>
      <c r="BY31" s="212">
        <v>103.8</v>
      </c>
      <c r="BZ31" s="212">
        <v>3.9</v>
      </c>
      <c r="CA31" s="212">
        <v>12.65</v>
      </c>
      <c r="CB31" s="212">
        <v>0.48</v>
      </c>
      <c r="CC31" s="212">
        <v>28.56</v>
      </c>
      <c r="CD31" s="212">
        <v>0.93</v>
      </c>
      <c r="CE31" s="212">
        <v>4.17</v>
      </c>
      <c r="CF31" s="212">
        <v>0.18</v>
      </c>
      <c r="CG31" s="212">
        <v>19.79</v>
      </c>
      <c r="CH31" s="212">
        <v>0.77</v>
      </c>
      <c r="CI31" s="212">
        <v>5.21</v>
      </c>
      <c r="CJ31" s="212">
        <v>0.25</v>
      </c>
      <c r="CK31" s="212">
        <v>1.6559999999999999</v>
      </c>
      <c r="CL31" s="212">
        <v>9.1999999999999998E-2</v>
      </c>
      <c r="CM31" s="212">
        <v>4.83</v>
      </c>
      <c r="CN31" s="212">
        <v>0.21</v>
      </c>
      <c r="CO31" s="212">
        <v>0.746</v>
      </c>
      <c r="CP31" s="212">
        <v>4.8000000000000001E-2</v>
      </c>
      <c r="CQ31" s="212">
        <v>4.62</v>
      </c>
      <c r="CR31" s="212">
        <v>0.23</v>
      </c>
      <c r="CS31" s="212">
        <v>0.84899999999999998</v>
      </c>
      <c r="CT31" s="212">
        <v>4.5999999999999999E-2</v>
      </c>
      <c r="CU31" s="212">
        <v>2.2400000000000002</v>
      </c>
      <c r="CV31" s="212">
        <v>0.14000000000000001</v>
      </c>
      <c r="CW31" s="212">
        <v>0.26800000000000002</v>
      </c>
      <c r="CX31" s="212">
        <v>2.4E-2</v>
      </c>
      <c r="CY31" s="212">
        <v>1.73</v>
      </c>
      <c r="CZ31" s="212">
        <v>0.15</v>
      </c>
      <c r="DA31" s="212">
        <v>0.224</v>
      </c>
      <c r="DB31" s="212">
        <v>0.02</v>
      </c>
      <c r="DC31" s="212">
        <v>3.73</v>
      </c>
      <c r="DD31" s="212">
        <v>0.31</v>
      </c>
      <c r="DE31" s="212">
        <v>0.81899999999999995</v>
      </c>
      <c r="DF31" s="212">
        <v>7.0000000000000007E-2</v>
      </c>
      <c r="DG31" s="212">
        <v>0.94599999999999995</v>
      </c>
      <c r="DH31" s="212">
        <v>7.9000000000000001E-2</v>
      </c>
      <c r="DI31" s="212">
        <v>0.90600000000000003</v>
      </c>
      <c r="DJ31" s="212">
        <v>6.0999999999999999E-2</v>
      </c>
      <c r="DK31" s="212">
        <v>0.28299999999999997</v>
      </c>
      <c r="DL31" s="212">
        <v>2.1999999999999999E-2</v>
      </c>
    </row>
    <row r="32" spans="1:116" x14ac:dyDescent="0.35">
      <c r="A32" t="s">
        <v>1121</v>
      </c>
      <c r="B32">
        <v>110</v>
      </c>
      <c r="C32">
        <v>919</v>
      </c>
      <c r="D32">
        <v>1974</v>
      </c>
      <c r="E32" t="s">
        <v>1152</v>
      </c>
      <c r="F32" s="210">
        <v>22.263999999999999</v>
      </c>
      <c r="G32" s="194">
        <v>119.8</v>
      </c>
      <c r="H32" s="194">
        <v>4.2</v>
      </c>
      <c r="I32" s="194">
        <v>106.7</v>
      </c>
      <c r="J32" s="194">
        <v>4.3</v>
      </c>
      <c r="K32" s="146">
        <v>0.55700000000000005</v>
      </c>
      <c r="L32" s="146">
        <v>6.7000000000000004E-2</v>
      </c>
      <c r="M32" s="146">
        <v>0.13700000000000001</v>
      </c>
      <c r="N32" s="146">
        <v>4.8000000000000001E-2</v>
      </c>
      <c r="O32" s="146">
        <v>8.3000000000000004E-2</v>
      </c>
      <c r="P32" s="146">
        <v>0.01</v>
      </c>
      <c r="Q32" s="194">
        <v>1.1719999999999999</v>
      </c>
      <c r="R32" s="146">
        <v>6.0999999999999999E-2</v>
      </c>
      <c r="S32" s="146">
        <v>3.1399999999999997E-2</v>
      </c>
      <c r="T32" s="146">
        <v>6.6E-3</v>
      </c>
      <c r="U32" s="146">
        <v>0.124</v>
      </c>
      <c r="V32" s="146">
        <v>1.7000000000000001E-2</v>
      </c>
      <c r="W32" s="146">
        <v>1.6899999999999998E-2</v>
      </c>
      <c r="X32" s="146">
        <v>2.5000000000000001E-3</v>
      </c>
      <c r="Y32" s="146">
        <v>8.5000000000000006E-3</v>
      </c>
      <c r="Z32" s="146">
        <v>1.9E-3</v>
      </c>
      <c r="AA32" s="194">
        <v>7.5902000000000003</v>
      </c>
      <c r="AB32" s="146">
        <v>0.313</v>
      </c>
      <c r="AC32" s="146">
        <v>1.2999999999999999E-2</v>
      </c>
      <c r="AD32" s="146">
        <v>0.14099999999999999</v>
      </c>
      <c r="AE32" s="146">
        <v>1.7000000000000001E-2</v>
      </c>
      <c r="AG32" s="211">
        <v>2.0684</v>
      </c>
      <c r="AH32" s="211">
        <v>12.326699999999999</v>
      </c>
      <c r="AI32" s="211">
        <v>0.1724</v>
      </c>
      <c r="AJ32" s="211">
        <v>10.497499999999999</v>
      </c>
      <c r="AK32" s="211">
        <v>0.41815000000000002</v>
      </c>
      <c r="AL32" s="211">
        <v>2.4338499999999996</v>
      </c>
      <c r="AM32" s="211">
        <v>49.686599999999999</v>
      </c>
      <c r="AN32" s="211">
        <v>8.9144000000000005</v>
      </c>
      <c r="AO32" s="211">
        <v>10.8306</v>
      </c>
      <c r="AP32" s="211">
        <v>0.38744999999999996</v>
      </c>
      <c r="AQ32" s="211">
        <f t="shared" si="3"/>
        <v>0.23481818181818181</v>
      </c>
      <c r="AR32" s="211">
        <v>2.1250000000000002E-2</v>
      </c>
      <c r="AS32" s="211">
        <v>1.7500000000000002E-2</v>
      </c>
      <c r="AT32" s="211">
        <f t="shared" si="2"/>
        <v>1.5217391304347828E-2</v>
      </c>
      <c r="AU32" s="211">
        <v>97.77494999999999</v>
      </c>
      <c r="AV32" s="211">
        <f t="shared" si="0"/>
        <v>0.63317173030716845</v>
      </c>
      <c r="AW32" s="212">
        <v>3.6</v>
      </c>
      <c r="AX32" s="212">
        <v>0.2</v>
      </c>
      <c r="AY32" s="212">
        <v>0.67</v>
      </c>
      <c r="AZ32" s="212">
        <v>0.23</v>
      </c>
      <c r="BA32" s="212">
        <v>1009</v>
      </c>
      <c r="BB32" s="212">
        <v>31</v>
      </c>
      <c r="BC32" s="212">
        <v>29.2</v>
      </c>
      <c r="BD32" s="212">
        <v>0.79</v>
      </c>
      <c r="BE32" s="212">
        <v>249.7</v>
      </c>
      <c r="BF32" s="212">
        <v>8.4</v>
      </c>
      <c r="BG32" s="212">
        <v>459</v>
      </c>
      <c r="BH32" s="212">
        <v>17</v>
      </c>
      <c r="BI32" s="212">
        <v>45</v>
      </c>
      <c r="BJ32" s="212">
        <v>2</v>
      </c>
      <c r="BK32" s="212">
        <v>149.4</v>
      </c>
      <c r="BL32" s="212">
        <v>6.2</v>
      </c>
      <c r="BM32" s="212">
        <v>6.83</v>
      </c>
      <c r="BN32" s="212">
        <v>0.26</v>
      </c>
      <c r="BO32" s="212">
        <v>289.2</v>
      </c>
      <c r="BP32" s="212">
        <v>7.9</v>
      </c>
      <c r="BQ32" s="212">
        <v>20.59</v>
      </c>
      <c r="BR32" s="212">
        <v>0.69</v>
      </c>
      <c r="BS32" s="212">
        <v>117.3</v>
      </c>
      <c r="BT32" s="212">
        <v>3.5</v>
      </c>
      <c r="BU32" s="212">
        <v>11.33</v>
      </c>
      <c r="BV32" s="212">
        <v>0.38</v>
      </c>
      <c r="BW32" s="212">
        <v>6.4100000000000004E-2</v>
      </c>
      <c r="BX32" s="212">
        <v>5.7999999999999996E-3</v>
      </c>
      <c r="BY32" s="212">
        <v>91</v>
      </c>
      <c r="BZ32" s="212">
        <v>3.7</v>
      </c>
      <c r="CA32" s="212">
        <v>10.37</v>
      </c>
      <c r="CB32" s="212">
        <v>0.41</v>
      </c>
      <c r="CC32" s="212">
        <v>24.73</v>
      </c>
      <c r="CD32" s="212">
        <v>0.87</v>
      </c>
      <c r="CE32" s="212">
        <v>3.46</v>
      </c>
      <c r="CF32" s="212">
        <v>0.13</v>
      </c>
      <c r="CG32" s="212">
        <v>17.54</v>
      </c>
      <c r="CH32" s="212">
        <v>0.66</v>
      </c>
      <c r="CI32" s="212">
        <v>4.6399999999999997</v>
      </c>
      <c r="CJ32" s="212">
        <v>0.27</v>
      </c>
      <c r="CK32" s="212">
        <v>1.5740000000000001</v>
      </c>
      <c r="CL32" s="212">
        <v>7.9000000000000001E-2</v>
      </c>
      <c r="CM32" s="212">
        <v>4.79</v>
      </c>
      <c r="CN32" s="212">
        <v>0.28999999999999998</v>
      </c>
      <c r="CO32" s="212">
        <v>0.70799999999999996</v>
      </c>
      <c r="CP32" s="212">
        <v>3.9E-2</v>
      </c>
      <c r="CQ32" s="212">
        <v>4.43</v>
      </c>
      <c r="CR32" s="212">
        <v>0.23</v>
      </c>
      <c r="CS32" s="212">
        <v>0.78900000000000003</v>
      </c>
      <c r="CT32" s="212">
        <v>4.2000000000000003E-2</v>
      </c>
      <c r="CU32" s="212">
        <v>2.14</v>
      </c>
      <c r="CV32" s="212">
        <v>0.14000000000000001</v>
      </c>
      <c r="CW32" s="212">
        <v>0.27900000000000003</v>
      </c>
      <c r="CX32" s="212">
        <v>2.7E-2</v>
      </c>
      <c r="CY32" s="212">
        <v>1.76</v>
      </c>
      <c r="CZ32" s="212">
        <v>0.15</v>
      </c>
      <c r="DA32" s="212">
        <v>0.246</v>
      </c>
      <c r="DB32" s="212">
        <v>2.4E-2</v>
      </c>
      <c r="DC32" s="212">
        <v>3.19</v>
      </c>
      <c r="DD32" s="212">
        <v>0.28000000000000003</v>
      </c>
      <c r="DE32" s="212">
        <v>0.69299999999999995</v>
      </c>
      <c r="DF32" s="212">
        <v>4.4999999999999998E-2</v>
      </c>
      <c r="DG32" s="212">
        <v>0.84799999999999998</v>
      </c>
      <c r="DH32" s="212">
        <v>9.9000000000000005E-2</v>
      </c>
      <c r="DI32" s="212">
        <v>0.80400000000000005</v>
      </c>
      <c r="DJ32" s="212">
        <v>4.7E-2</v>
      </c>
      <c r="DK32" s="212">
        <v>0.24199999999999999</v>
      </c>
      <c r="DL32" s="212">
        <v>1.7000000000000001E-2</v>
      </c>
    </row>
    <row r="33" spans="1:116" x14ac:dyDescent="0.35">
      <c r="A33" t="s">
        <v>1121</v>
      </c>
      <c r="B33">
        <v>110</v>
      </c>
      <c r="C33">
        <v>919</v>
      </c>
      <c r="D33">
        <v>1974</v>
      </c>
      <c r="E33" t="s">
        <v>1153</v>
      </c>
      <c r="F33" s="210">
        <v>22.161000000000001</v>
      </c>
      <c r="G33" s="194">
        <v>129.19999999999999</v>
      </c>
      <c r="H33" s="194">
        <v>4.3</v>
      </c>
      <c r="I33" s="194">
        <v>113.4</v>
      </c>
      <c r="J33" s="194">
        <v>4.9000000000000004</v>
      </c>
      <c r="K33" s="146">
        <v>0.53500000000000003</v>
      </c>
      <c r="L33" s="146">
        <v>6.5000000000000002E-2</v>
      </c>
      <c r="M33" s="146">
        <v>0.121</v>
      </c>
      <c r="N33" s="146">
        <v>4.1000000000000002E-2</v>
      </c>
      <c r="O33" s="146">
        <v>8.2000000000000003E-2</v>
      </c>
      <c r="P33" s="146">
        <v>0.01</v>
      </c>
      <c r="Q33" s="194">
        <v>1.2929999999999999</v>
      </c>
      <c r="R33" s="146">
        <v>6.2E-2</v>
      </c>
      <c r="S33" s="146">
        <v>3.6400000000000002E-2</v>
      </c>
      <c r="T33" s="146">
        <v>6.8999999999999999E-3</v>
      </c>
      <c r="U33" s="146">
        <v>0.121</v>
      </c>
      <c r="V33" s="146">
        <v>1.2E-2</v>
      </c>
      <c r="W33" s="146">
        <v>1.66E-2</v>
      </c>
      <c r="X33" s="146">
        <v>3.0000000000000001E-3</v>
      </c>
      <c r="Y33" s="146">
        <v>7.4000000000000003E-3</v>
      </c>
      <c r="Z33" s="146">
        <v>1.6000000000000001E-3</v>
      </c>
      <c r="AA33" s="194">
        <v>6.7812999999999999</v>
      </c>
      <c r="AB33" s="146">
        <v>0.32500000000000001</v>
      </c>
      <c r="AC33" s="146">
        <v>1.4E-2</v>
      </c>
      <c r="AD33" s="146">
        <v>0.122</v>
      </c>
      <c r="AE33" s="146">
        <v>1.7999999999999999E-2</v>
      </c>
      <c r="AG33" s="211">
        <v>2.1305499999999999</v>
      </c>
      <c r="AH33" s="211">
        <v>12.412849999999999</v>
      </c>
      <c r="AI33" s="211">
        <v>0.21145</v>
      </c>
      <c r="AJ33" s="211">
        <v>10.57935</v>
      </c>
      <c r="AK33" s="211">
        <v>0.44594999999999996</v>
      </c>
      <c r="AL33" s="211">
        <v>2.4009999999999998</v>
      </c>
      <c r="AM33" s="211">
        <v>49.948050000000002</v>
      </c>
      <c r="AN33" s="211">
        <v>8.8185000000000002</v>
      </c>
      <c r="AO33" s="211">
        <v>11.031549999999999</v>
      </c>
      <c r="AP33" s="211">
        <v>0.36109999999999998</v>
      </c>
      <c r="AQ33" s="211">
        <f t="shared" si="3"/>
        <v>0.21884848484848485</v>
      </c>
      <c r="AR33" s="211">
        <v>2.1749999999999999E-2</v>
      </c>
      <c r="AS33" s="211">
        <v>1.035E-2</v>
      </c>
      <c r="AT33" s="211">
        <f t="shared" si="2"/>
        <v>9.0000000000000011E-3</v>
      </c>
      <c r="AU33" s="211">
        <v>98.372450000000001</v>
      </c>
      <c r="AV33" s="211">
        <f t="shared" si="0"/>
        <v>0.62636358227279409</v>
      </c>
      <c r="AW33" s="212">
        <v>4.24</v>
      </c>
      <c r="AX33" s="212">
        <v>0.25</v>
      </c>
      <c r="AY33" s="212">
        <v>0.74</v>
      </c>
      <c r="AZ33" s="212">
        <v>0.27</v>
      </c>
      <c r="BA33" s="212">
        <v>1012</v>
      </c>
      <c r="BB33" s="212">
        <v>42</v>
      </c>
      <c r="BC33" s="212">
        <v>28.7</v>
      </c>
      <c r="BD33" s="212">
        <v>0.61</v>
      </c>
      <c r="BE33" s="212">
        <v>266</v>
      </c>
      <c r="BF33" s="212">
        <v>11</v>
      </c>
      <c r="BG33" s="212">
        <v>494</v>
      </c>
      <c r="BH33" s="212">
        <v>25</v>
      </c>
      <c r="BI33" s="212">
        <v>46.7</v>
      </c>
      <c r="BJ33" s="212">
        <v>2</v>
      </c>
      <c r="BK33" s="212">
        <v>156.9</v>
      </c>
      <c r="BL33" s="212">
        <v>5.7</v>
      </c>
      <c r="BM33" s="212">
        <v>7.47</v>
      </c>
      <c r="BN33" s="212">
        <v>0.39</v>
      </c>
      <c r="BO33" s="212">
        <v>291.10000000000002</v>
      </c>
      <c r="BP33" s="212">
        <v>9.3000000000000007</v>
      </c>
      <c r="BQ33" s="212">
        <v>20.62</v>
      </c>
      <c r="BR33" s="212">
        <v>0.75</v>
      </c>
      <c r="BS33" s="212">
        <v>119.1</v>
      </c>
      <c r="BT33" s="212">
        <v>4.0999999999999996</v>
      </c>
      <c r="BU33" s="212">
        <v>11.68</v>
      </c>
      <c r="BV33" s="212">
        <v>0.47</v>
      </c>
      <c r="BW33" s="212">
        <v>5.9900000000000002E-2</v>
      </c>
      <c r="BX33" s="212">
        <v>6.0000000000000001E-3</v>
      </c>
      <c r="BY33" s="212">
        <v>95.5</v>
      </c>
      <c r="BZ33" s="212">
        <v>3.2</v>
      </c>
      <c r="CA33" s="212">
        <v>10.72</v>
      </c>
      <c r="CB33" s="212">
        <v>0.33</v>
      </c>
      <c r="CC33" s="212">
        <v>25.61</v>
      </c>
      <c r="CD33" s="212">
        <v>0.92</v>
      </c>
      <c r="CE33" s="212">
        <v>3.57</v>
      </c>
      <c r="CF33" s="212">
        <v>0.14000000000000001</v>
      </c>
      <c r="CG33" s="212">
        <v>17.29</v>
      </c>
      <c r="CH33" s="212">
        <v>0.72</v>
      </c>
      <c r="CI33" s="212">
        <v>4.55</v>
      </c>
      <c r="CJ33" s="212">
        <v>0.25</v>
      </c>
      <c r="CK33" s="212">
        <v>1.575</v>
      </c>
      <c r="CL33" s="212">
        <v>0.09</v>
      </c>
      <c r="CM33" s="212">
        <v>4.49</v>
      </c>
      <c r="CN33" s="212">
        <v>0.25</v>
      </c>
      <c r="CO33" s="212">
        <v>0.68899999999999995</v>
      </c>
      <c r="CP33" s="212">
        <v>4.8000000000000001E-2</v>
      </c>
      <c r="CQ33" s="212">
        <v>4.42</v>
      </c>
      <c r="CR33" s="212">
        <v>0.24</v>
      </c>
      <c r="CS33" s="212">
        <v>0.81699999999999995</v>
      </c>
      <c r="CT33" s="212">
        <v>4.1000000000000002E-2</v>
      </c>
      <c r="CU33" s="212">
        <v>2.1</v>
      </c>
      <c r="CV33" s="212">
        <v>0.15</v>
      </c>
      <c r="CW33" s="212">
        <v>0.27400000000000002</v>
      </c>
      <c r="CX33" s="212">
        <v>2.5999999999999999E-2</v>
      </c>
      <c r="CY33" s="212">
        <v>1.88</v>
      </c>
      <c r="CZ33" s="212">
        <v>0.13</v>
      </c>
      <c r="DA33" s="212">
        <v>0.23</v>
      </c>
      <c r="DB33" s="212">
        <v>2.5000000000000001E-2</v>
      </c>
      <c r="DC33" s="212">
        <v>3.13</v>
      </c>
      <c r="DD33" s="212">
        <v>0.26</v>
      </c>
      <c r="DE33" s="212">
        <v>0.72199999999999998</v>
      </c>
      <c r="DF33" s="212">
        <v>0.05</v>
      </c>
      <c r="DG33" s="212">
        <v>0.90700000000000003</v>
      </c>
      <c r="DH33" s="212">
        <v>8.2000000000000003E-2</v>
      </c>
      <c r="DI33" s="212">
        <v>0.76700000000000002</v>
      </c>
      <c r="DJ33" s="212">
        <v>4.1000000000000002E-2</v>
      </c>
      <c r="DK33" s="212">
        <v>0.26200000000000001</v>
      </c>
      <c r="DL33" s="212">
        <v>1.7000000000000001E-2</v>
      </c>
    </row>
    <row r="34" spans="1:116" x14ac:dyDescent="0.35">
      <c r="A34" t="s">
        <v>1121</v>
      </c>
      <c r="B34">
        <v>110</v>
      </c>
      <c r="C34">
        <v>919</v>
      </c>
      <c r="D34">
        <v>1974</v>
      </c>
      <c r="E34" t="s">
        <v>1154</v>
      </c>
      <c r="F34" s="210">
        <v>21.936</v>
      </c>
      <c r="G34" s="194">
        <v>125.3</v>
      </c>
      <c r="H34" s="194">
        <v>3.7</v>
      </c>
      <c r="I34" s="194">
        <v>109.3</v>
      </c>
      <c r="J34" s="194">
        <v>5.3</v>
      </c>
      <c r="K34" s="146">
        <v>0.60699999999999998</v>
      </c>
      <c r="L34" s="146">
        <v>8.2000000000000003E-2</v>
      </c>
      <c r="M34" s="146">
        <v>0.124</v>
      </c>
      <c r="N34" s="146">
        <v>4.2999999999999997E-2</v>
      </c>
      <c r="O34" s="146">
        <v>8.3000000000000004E-2</v>
      </c>
      <c r="P34" s="146">
        <v>1.0999999999999999E-2</v>
      </c>
      <c r="Q34" s="194">
        <v>1.2669999999999999</v>
      </c>
      <c r="R34" s="146">
        <v>6.4000000000000001E-2</v>
      </c>
      <c r="S34" s="146">
        <v>2.86E-2</v>
      </c>
      <c r="T34" s="146">
        <v>9.2999999999999992E-3</v>
      </c>
      <c r="U34" s="146">
        <v>0.14099999999999999</v>
      </c>
      <c r="V34" s="146">
        <v>1.6E-2</v>
      </c>
      <c r="W34" s="146">
        <v>2.06E-2</v>
      </c>
      <c r="X34" s="146">
        <v>4.1000000000000003E-3</v>
      </c>
      <c r="Y34" s="146">
        <v>8.5000000000000006E-3</v>
      </c>
      <c r="Z34" s="146">
        <v>1.8E-3</v>
      </c>
      <c r="AA34" s="194">
        <v>6.0220000000000002</v>
      </c>
      <c r="AB34" s="146">
        <v>0.29599999999999999</v>
      </c>
      <c r="AC34" s="146">
        <v>1.0999999999999999E-2</v>
      </c>
      <c r="AD34" s="146">
        <v>0.14699999999999999</v>
      </c>
      <c r="AE34" s="146">
        <v>2.1000000000000001E-2</v>
      </c>
      <c r="AG34" s="211">
        <v>2.0820499999999997</v>
      </c>
      <c r="AH34" s="211">
        <v>12.411300000000001</v>
      </c>
      <c r="AI34" s="211">
        <v>0.2336</v>
      </c>
      <c r="AJ34" s="211">
        <v>10.51145</v>
      </c>
      <c r="AK34" s="211">
        <v>0.44574999999999998</v>
      </c>
      <c r="AL34" s="211">
        <v>2.3727</v>
      </c>
      <c r="AM34" s="211">
        <v>49.6783</v>
      </c>
      <c r="AN34" s="211">
        <v>8.7190000000000012</v>
      </c>
      <c r="AO34" s="211">
        <v>11.099500000000001</v>
      </c>
      <c r="AP34" s="211">
        <v>0.38500000000000001</v>
      </c>
      <c r="AQ34" s="211">
        <f t="shared" si="3"/>
        <v>0.23333333333333336</v>
      </c>
      <c r="AR34" s="211">
        <v>2.5250000000000002E-2</v>
      </c>
      <c r="AS34" s="211">
        <v>1.52E-2</v>
      </c>
      <c r="AT34" s="211">
        <f t="shared" si="2"/>
        <v>1.3217391304347827E-2</v>
      </c>
      <c r="AU34" s="211">
        <v>97.979050000000001</v>
      </c>
      <c r="AV34" s="211">
        <f t="shared" si="0"/>
        <v>0.6222618789419111</v>
      </c>
      <c r="AW34" s="212">
        <v>4.0999999999999996</v>
      </c>
      <c r="AX34" s="212">
        <v>0.25</v>
      </c>
      <c r="AY34" s="212">
        <v>0.62</v>
      </c>
      <c r="AZ34" s="212">
        <v>0.22</v>
      </c>
      <c r="BA34" s="212">
        <v>1067</v>
      </c>
      <c r="BB34" s="212">
        <v>42</v>
      </c>
      <c r="BC34" s="212">
        <v>28.96</v>
      </c>
      <c r="BD34" s="212">
        <v>0.81</v>
      </c>
      <c r="BE34" s="212">
        <v>269</v>
      </c>
      <c r="BF34" s="212">
        <v>12</v>
      </c>
      <c r="BG34" s="212">
        <v>518</v>
      </c>
      <c r="BH34" s="212">
        <v>26</v>
      </c>
      <c r="BI34" s="212">
        <v>48.3</v>
      </c>
      <c r="BJ34" s="212">
        <v>2.2000000000000002</v>
      </c>
      <c r="BK34" s="212">
        <v>156.9</v>
      </c>
      <c r="BL34" s="212">
        <v>7.1</v>
      </c>
      <c r="BM34" s="212">
        <v>6.95</v>
      </c>
      <c r="BN34" s="212">
        <v>0.31</v>
      </c>
      <c r="BO34" s="212">
        <v>287</v>
      </c>
      <c r="BP34" s="212">
        <v>10</v>
      </c>
      <c r="BQ34" s="212">
        <v>20.350000000000001</v>
      </c>
      <c r="BR34" s="212">
        <v>0.81</v>
      </c>
      <c r="BS34" s="212">
        <v>117.6</v>
      </c>
      <c r="BT34" s="212">
        <v>3.7</v>
      </c>
      <c r="BU34" s="212">
        <v>11.42</v>
      </c>
      <c r="BV34" s="212">
        <v>0.51</v>
      </c>
      <c r="BW34" s="212">
        <v>6.9800000000000001E-2</v>
      </c>
      <c r="BX34" s="212">
        <v>7.1000000000000004E-3</v>
      </c>
      <c r="BY34" s="212">
        <v>92</v>
      </c>
      <c r="BZ34" s="212">
        <v>3.4</v>
      </c>
      <c r="CA34" s="212">
        <v>10.24</v>
      </c>
      <c r="CB34" s="212">
        <v>0.31</v>
      </c>
      <c r="CC34" s="212">
        <v>25.23</v>
      </c>
      <c r="CD34" s="212">
        <v>0.73</v>
      </c>
      <c r="CE34" s="212">
        <v>3.59</v>
      </c>
      <c r="CF34" s="212">
        <v>0.13</v>
      </c>
      <c r="CG34" s="212">
        <v>16.91</v>
      </c>
      <c r="CH34" s="212">
        <v>0.64</v>
      </c>
      <c r="CI34" s="212">
        <v>4.53</v>
      </c>
      <c r="CJ34" s="212">
        <v>0.34</v>
      </c>
      <c r="CK34" s="212">
        <v>1.589</v>
      </c>
      <c r="CL34" s="212">
        <v>8.5999999999999993E-2</v>
      </c>
      <c r="CM34" s="212">
        <v>4.57</v>
      </c>
      <c r="CN34" s="212">
        <v>0.28000000000000003</v>
      </c>
      <c r="CO34" s="212">
        <v>0.71399999999999997</v>
      </c>
      <c r="CP34" s="212">
        <v>4.4999999999999998E-2</v>
      </c>
      <c r="CQ34" s="212">
        <v>4.37</v>
      </c>
      <c r="CR34" s="212">
        <v>0.28999999999999998</v>
      </c>
      <c r="CS34" s="212">
        <v>0.79400000000000004</v>
      </c>
      <c r="CT34" s="212">
        <v>3.5999999999999997E-2</v>
      </c>
      <c r="CU34" s="212">
        <v>2.08</v>
      </c>
      <c r="CV34" s="212">
        <v>0.14000000000000001</v>
      </c>
      <c r="CW34" s="212">
        <v>0.26100000000000001</v>
      </c>
      <c r="CX34" s="212">
        <v>2.4E-2</v>
      </c>
      <c r="CY34" s="212">
        <v>1.73</v>
      </c>
      <c r="CZ34" s="212">
        <v>0.16</v>
      </c>
      <c r="DA34" s="212">
        <v>0.24299999999999999</v>
      </c>
      <c r="DB34" s="212">
        <v>2.5999999999999999E-2</v>
      </c>
      <c r="DC34" s="212">
        <v>3.13</v>
      </c>
      <c r="DD34" s="212">
        <v>0.24</v>
      </c>
      <c r="DE34" s="212">
        <v>0.71499999999999997</v>
      </c>
      <c r="DF34" s="212">
        <v>5.6000000000000001E-2</v>
      </c>
      <c r="DG34" s="212">
        <v>0.90500000000000003</v>
      </c>
      <c r="DH34" s="212">
        <v>0.09</v>
      </c>
      <c r="DI34" s="212">
        <v>0.81399999999999995</v>
      </c>
      <c r="DJ34" s="212">
        <v>0.06</v>
      </c>
      <c r="DK34" s="212">
        <v>0.248</v>
      </c>
      <c r="DL34" s="212">
        <v>2.3E-2</v>
      </c>
    </row>
    <row r="35" spans="1:116" x14ac:dyDescent="0.35">
      <c r="A35" t="s">
        <v>1121</v>
      </c>
      <c r="B35">
        <v>110</v>
      </c>
      <c r="C35">
        <v>919</v>
      </c>
      <c r="D35">
        <v>1974</v>
      </c>
      <c r="E35" t="s">
        <v>1155</v>
      </c>
      <c r="F35" s="210">
        <v>21.738</v>
      </c>
      <c r="G35" s="194">
        <v>137.30000000000001</v>
      </c>
      <c r="H35" s="194">
        <v>6</v>
      </c>
      <c r="I35" s="194">
        <v>119.9</v>
      </c>
      <c r="J35" s="194">
        <v>6</v>
      </c>
      <c r="K35" s="146">
        <v>0.68300000000000005</v>
      </c>
      <c r="L35" s="146">
        <v>9.8000000000000004E-2</v>
      </c>
      <c r="M35" s="146">
        <v>0.127</v>
      </c>
      <c r="N35" s="146">
        <v>5.3999999999999999E-2</v>
      </c>
      <c r="O35" s="146">
        <v>0.08</v>
      </c>
      <c r="P35" s="146">
        <v>1.2E-2</v>
      </c>
      <c r="Q35" s="194">
        <v>1.355</v>
      </c>
      <c r="R35" s="146">
        <v>0.09</v>
      </c>
      <c r="S35" s="146">
        <v>3.5299999999999998E-2</v>
      </c>
      <c r="T35" s="146">
        <v>9.1999999999999998E-3</v>
      </c>
      <c r="U35" s="146">
        <v>0.14499999999999999</v>
      </c>
      <c r="V35" s="146">
        <v>1.4999999999999999E-2</v>
      </c>
      <c r="W35" s="146">
        <v>1.49E-2</v>
      </c>
      <c r="X35" s="146">
        <v>3.2000000000000002E-3</v>
      </c>
      <c r="Y35" s="146">
        <v>9.1000000000000004E-3</v>
      </c>
      <c r="Z35" s="146">
        <v>2.0999999999999999E-3</v>
      </c>
      <c r="AA35" s="194">
        <v>5.6436999999999999</v>
      </c>
      <c r="AB35" s="146">
        <v>0.32900000000000001</v>
      </c>
      <c r="AC35" s="146">
        <v>1.4E-2</v>
      </c>
      <c r="AD35" s="146">
        <v>0.13</v>
      </c>
      <c r="AE35" s="146">
        <v>1.7999999999999999E-2</v>
      </c>
      <c r="AG35" s="211">
        <v>2.1901000000000002</v>
      </c>
      <c r="AH35" s="211">
        <v>12.80855</v>
      </c>
      <c r="AI35" s="211">
        <v>0.20565</v>
      </c>
      <c r="AJ35" s="211">
        <v>10.87965</v>
      </c>
      <c r="AK35" s="211">
        <v>0.44515000000000005</v>
      </c>
      <c r="AL35" s="211">
        <v>2.4698500000000001</v>
      </c>
      <c r="AM35" s="211">
        <v>50.620050000000006</v>
      </c>
      <c r="AN35" s="211">
        <v>7.8329000000000004</v>
      </c>
      <c r="AO35" s="211">
        <v>10.93515</v>
      </c>
      <c r="AP35" s="211">
        <v>0.37434999999999996</v>
      </c>
      <c r="AQ35" s="211">
        <f t="shared" si="3"/>
        <v>0.22687878787878787</v>
      </c>
      <c r="AR35" s="211">
        <v>1.6400000000000001E-2</v>
      </c>
      <c r="AS35" s="211">
        <v>1.2699999999999999E-2</v>
      </c>
      <c r="AT35" s="211">
        <f t="shared" si="2"/>
        <v>1.1043478260869566E-2</v>
      </c>
      <c r="AU35" s="211">
        <v>98.790449999999993</v>
      </c>
      <c r="AV35" s="211">
        <f t="shared" si="0"/>
        <v>0.60034572277134179</v>
      </c>
      <c r="AW35" s="212">
        <v>4.45</v>
      </c>
      <c r="AX35" s="212">
        <v>0.34</v>
      </c>
      <c r="AY35" s="212">
        <v>0.77</v>
      </c>
      <c r="AZ35" s="212">
        <v>0.33</v>
      </c>
      <c r="BA35" s="212">
        <v>1025</v>
      </c>
      <c r="BB35" s="212">
        <v>38</v>
      </c>
      <c r="BC35" s="212">
        <v>30.9</v>
      </c>
      <c r="BD35" s="212">
        <v>0.82</v>
      </c>
      <c r="BE35" s="212">
        <v>276</v>
      </c>
      <c r="BF35" s="212">
        <v>13</v>
      </c>
      <c r="BG35" s="212">
        <v>512</v>
      </c>
      <c r="BH35" s="212">
        <v>33</v>
      </c>
      <c r="BI35" s="212">
        <v>50.2</v>
      </c>
      <c r="BJ35" s="212">
        <v>3.2</v>
      </c>
      <c r="BK35" s="212">
        <v>154</v>
      </c>
      <c r="BL35" s="212">
        <v>12</v>
      </c>
      <c r="BM35" s="212">
        <v>7.89</v>
      </c>
      <c r="BN35" s="212">
        <v>0.43</v>
      </c>
      <c r="BO35" s="212">
        <v>306</v>
      </c>
      <c r="BP35" s="212">
        <v>13</v>
      </c>
      <c r="BQ35" s="212">
        <v>21.72</v>
      </c>
      <c r="BR35" s="212">
        <v>0.95</v>
      </c>
      <c r="BS35" s="212">
        <v>124.1</v>
      </c>
      <c r="BT35" s="212">
        <v>5</v>
      </c>
      <c r="BU35" s="212">
        <v>12.22</v>
      </c>
      <c r="BV35" s="212">
        <v>0.61</v>
      </c>
      <c r="BW35" s="212">
        <v>8.1699999999999995E-2</v>
      </c>
      <c r="BX35" s="212">
        <v>8.6999999999999994E-3</v>
      </c>
      <c r="BY35" s="212">
        <v>95.4</v>
      </c>
      <c r="BZ35" s="212">
        <v>4.0999999999999996</v>
      </c>
      <c r="CA35" s="212">
        <v>11.12</v>
      </c>
      <c r="CB35" s="212">
        <v>0.43</v>
      </c>
      <c r="CC35" s="212">
        <v>26.7</v>
      </c>
      <c r="CD35" s="212">
        <v>1</v>
      </c>
      <c r="CE35" s="212">
        <v>3.81</v>
      </c>
      <c r="CF35" s="212">
        <v>0.15</v>
      </c>
      <c r="CG35" s="212">
        <v>17.510000000000002</v>
      </c>
      <c r="CH35" s="212">
        <v>0.62</v>
      </c>
      <c r="CI35" s="212">
        <v>4.8600000000000003</v>
      </c>
      <c r="CJ35" s="212">
        <v>0.28999999999999998</v>
      </c>
      <c r="CK35" s="212">
        <v>1.65</v>
      </c>
      <c r="CL35" s="212">
        <v>0.13</v>
      </c>
      <c r="CM35" s="212">
        <v>5.0599999999999996</v>
      </c>
      <c r="CN35" s="212">
        <v>0.24</v>
      </c>
      <c r="CO35" s="212">
        <v>0.73099999999999998</v>
      </c>
      <c r="CP35" s="212">
        <v>5.1999999999999998E-2</v>
      </c>
      <c r="CQ35" s="212">
        <v>4.3</v>
      </c>
      <c r="CR35" s="212">
        <v>0.32</v>
      </c>
      <c r="CS35" s="212">
        <v>0.88900000000000001</v>
      </c>
      <c r="CT35" s="212">
        <v>5.8000000000000003E-2</v>
      </c>
      <c r="CU35" s="212">
        <v>2.29</v>
      </c>
      <c r="CV35" s="212">
        <v>0.15</v>
      </c>
      <c r="CW35" s="212">
        <v>0.29299999999999998</v>
      </c>
      <c r="CX35" s="212">
        <v>2.9000000000000001E-2</v>
      </c>
      <c r="CY35" s="212">
        <v>1.84</v>
      </c>
      <c r="CZ35" s="212">
        <v>0.15</v>
      </c>
      <c r="DA35" s="212">
        <v>0.249</v>
      </c>
      <c r="DB35" s="212">
        <v>2.5999999999999999E-2</v>
      </c>
      <c r="DC35" s="212">
        <v>3.22</v>
      </c>
      <c r="DD35" s="212">
        <v>0.32</v>
      </c>
      <c r="DE35" s="212">
        <v>0.71499999999999997</v>
      </c>
      <c r="DF35" s="212">
        <v>6.5000000000000002E-2</v>
      </c>
      <c r="DG35" s="212">
        <v>1.02</v>
      </c>
      <c r="DH35" s="212">
        <v>0.1</v>
      </c>
      <c r="DI35" s="212">
        <v>0.82099999999999995</v>
      </c>
      <c r="DJ35" s="212">
        <v>5.1999999999999998E-2</v>
      </c>
      <c r="DK35" s="212">
        <v>0.25900000000000001</v>
      </c>
      <c r="DL35" s="212">
        <v>2.8000000000000001E-2</v>
      </c>
    </row>
    <row r="36" spans="1:116" x14ac:dyDescent="0.35">
      <c r="A36" t="s">
        <v>1121</v>
      </c>
      <c r="B36">
        <v>110</v>
      </c>
      <c r="C36">
        <v>919</v>
      </c>
      <c r="D36">
        <v>1974</v>
      </c>
      <c r="E36" t="s">
        <v>1155</v>
      </c>
      <c r="F36" s="210">
        <v>22.567</v>
      </c>
      <c r="G36" s="194">
        <v>138.69999999999999</v>
      </c>
      <c r="H36" s="194">
        <v>8.3000000000000007</v>
      </c>
      <c r="I36" s="194">
        <v>113</v>
      </c>
      <c r="J36" s="194">
        <v>4.8</v>
      </c>
      <c r="K36" s="146">
        <v>0.64</v>
      </c>
      <c r="L36" s="146">
        <v>8.8999999999999996E-2</v>
      </c>
      <c r="M36" s="146">
        <v>0.11700000000000001</v>
      </c>
      <c r="N36" s="146">
        <v>5.2999999999999999E-2</v>
      </c>
      <c r="O36" s="146">
        <v>7.9000000000000001E-2</v>
      </c>
      <c r="P36" s="146">
        <v>0.01</v>
      </c>
      <c r="Q36" s="194">
        <v>1.3140000000000001</v>
      </c>
      <c r="R36" s="146">
        <v>7.3999999999999996E-2</v>
      </c>
      <c r="S36" s="146">
        <v>3.32E-2</v>
      </c>
      <c r="T36" s="146">
        <v>6.8999999999999999E-3</v>
      </c>
      <c r="U36" s="146">
        <v>0.152</v>
      </c>
      <c r="V36" s="146">
        <v>2.1999999999999999E-2</v>
      </c>
      <c r="W36" s="146">
        <v>1.6E-2</v>
      </c>
      <c r="X36" s="146">
        <v>3.7000000000000002E-3</v>
      </c>
      <c r="Y36" s="146">
        <v>6.7999999999999996E-3</v>
      </c>
      <c r="Z36" s="146">
        <v>1.9E-3</v>
      </c>
      <c r="AA36" s="194">
        <v>6.9885999999999999</v>
      </c>
      <c r="AB36" s="146">
        <v>0.32</v>
      </c>
      <c r="AC36" s="146">
        <v>1.4E-2</v>
      </c>
      <c r="AD36" s="146">
        <v>0.127</v>
      </c>
      <c r="AE36" s="146">
        <v>1.7999999999999999E-2</v>
      </c>
      <c r="AG36" s="211">
        <v>2.1901000000000002</v>
      </c>
      <c r="AH36" s="211">
        <v>12.80855</v>
      </c>
      <c r="AI36" s="211">
        <v>0.20565</v>
      </c>
      <c r="AJ36" s="211">
        <v>10.87965</v>
      </c>
      <c r="AK36" s="211">
        <v>0.44515000000000005</v>
      </c>
      <c r="AL36" s="211">
        <v>2.4698500000000001</v>
      </c>
      <c r="AM36" s="211">
        <v>50.620050000000006</v>
      </c>
      <c r="AN36" s="211">
        <v>7.8329000000000004</v>
      </c>
      <c r="AO36" s="211">
        <v>10.93515</v>
      </c>
      <c r="AP36" s="211">
        <v>0.37434999999999996</v>
      </c>
      <c r="AQ36" s="211">
        <f t="shared" si="3"/>
        <v>0.22687878787878787</v>
      </c>
      <c r="AR36" s="211">
        <v>1.6400000000000001E-2</v>
      </c>
      <c r="AS36" s="211">
        <v>1.2699999999999999E-2</v>
      </c>
      <c r="AT36" s="211">
        <f t="shared" si="2"/>
        <v>1.1043478260869566E-2</v>
      </c>
      <c r="AU36" s="211">
        <v>98.790449999999993</v>
      </c>
      <c r="AV36" s="211">
        <f t="shared" si="0"/>
        <v>0.60034572277134179</v>
      </c>
      <c r="AW36" s="212">
        <v>4.2</v>
      </c>
      <c r="AX36" s="212">
        <v>0.44</v>
      </c>
      <c r="AY36" s="212">
        <v>0.71</v>
      </c>
      <c r="AZ36" s="212">
        <v>0.23</v>
      </c>
      <c r="BA36" s="212">
        <v>1052</v>
      </c>
      <c r="BB36" s="212">
        <v>48</v>
      </c>
      <c r="BC36" s="212">
        <v>29.48</v>
      </c>
      <c r="BD36" s="212">
        <v>0.65</v>
      </c>
      <c r="BE36" s="212">
        <v>276</v>
      </c>
      <c r="BF36" s="212">
        <v>14</v>
      </c>
      <c r="BG36" s="212">
        <v>481</v>
      </c>
      <c r="BH36" s="212">
        <v>30</v>
      </c>
      <c r="BI36" s="212">
        <v>45</v>
      </c>
      <c r="BJ36" s="212">
        <v>3</v>
      </c>
      <c r="BK36" s="212">
        <v>114</v>
      </c>
      <c r="BL36" s="212">
        <v>9</v>
      </c>
      <c r="BM36" s="212">
        <v>7.54</v>
      </c>
      <c r="BN36" s="212">
        <v>0.42</v>
      </c>
      <c r="BO36" s="212">
        <v>305</v>
      </c>
      <c r="BP36" s="212">
        <v>14</v>
      </c>
      <c r="BQ36" s="212">
        <v>21</v>
      </c>
      <c r="BR36" s="212">
        <v>1.2</v>
      </c>
      <c r="BS36" s="212">
        <v>120.3</v>
      </c>
      <c r="BT36" s="212">
        <v>7</v>
      </c>
      <c r="BU36" s="212">
        <v>12.17</v>
      </c>
      <c r="BV36" s="212">
        <v>0.81</v>
      </c>
      <c r="BW36" s="212">
        <v>7.4499999999999997E-2</v>
      </c>
      <c r="BX36" s="212">
        <v>8.3999999999999995E-3</v>
      </c>
      <c r="BY36" s="212">
        <v>99.8</v>
      </c>
      <c r="BZ36" s="212">
        <v>6.3</v>
      </c>
      <c r="CA36" s="212">
        <v>10.81</v>
      </c>
      <c r="CB36" s="212">
        <v>0.56000000000000005</v>
      </c>
      <c r="CC36" s="212">
        <v>26</v>
      </c>
      <c r="CD36" s="212">
        <v>1.2</v>
      </c>
      <c r="CE36" s="212">
        <v>3.7</v>
      </c>
      <c r="CF36" s="212">
        <v>0.18</v>
      </c>
      <c r="CG36" s="212">
        <v>17.8</v>
      </c>
      <c r="CH36" s="212">
        <v>1</v>
      </c>
      <c r="CI36" s="212">
        <v>4.59</v>
      </c>
      <c r="CJ36" s="212">
        <v>0.31</v>
      </c>
      <c r="CK36" s="212">
        <v>1.62</v>
      </c>
      <c r="CL36" s="212">
        <v>0.13</v>
      </c>
      <c r="CM36" s="212">
        <v>4.8</v>
      </c>
      <c r="CN36" s="212">
        <v>0.5</v>
      </c>
      <c r="CO36" s="212">
        <v>0.73699999999999999</v>
      </c>
      <c r="CP36" s="212">
        <v>5.6000000000000001E-2</v>
      </c>
      <c r="CQ36" s="212">
        <v>4.33</v>
      </c>
      <c r="CR36" s="212">
        <v>0.34</v>
      </c>
      <c r="CS36" s="212">
        <v>0.82799999999999996</v>
      </c>
      <c r="CT36" s="212">
        <v>0.06</v>
      </c>
      <c r="CU36" s="212">
        <v>2.29</v>
      </c>
      <c r="CV36" s="212">
        <v>0.13</v>
      </c>
      <c r="CW36" s="212">
        <v>0.29699999999999999</v>
      </c>
      <c r="CX36" s="212">
        <v>3.1E-2</v>
      </c>
      <c r="CY36" s="212">
        <v>1.79</v>
      </c>
      <c r="CZ36" s="212">
        <v>0.15</v>
      </c>
      <c r="DA36" s="212">
        <v>0.21299999999999999</v>
      </c>
      <c r="DB36" s="212">
        <v>0.02</v>
      </c>
      <c r="DC36" s="212">
        <v>3.07</v>
      </c>
      <c r="DD36" s="212">
        <v>0.33</v>
      </c>
      <c r="DE36" s="212">
        <v>0.71499999999999997</v>
      </c>
      <c r="DF36" s="212">
        <v>5.6000000000000001E-2</v>
      </c>
      <c r="DG36" s="212">
        <v>0.89700000000000002</v>
      </c>
      <c r="DH36" s="212">
        <v>6.4000000000000001E-2</v>
      </c>
      <c r="DI36" s="212">
        <v>0.80500000000000005</v>
      </c>
      <c r="DJ36" s="212">
        <v>6.5000000000000002E-2</v>
      </c>
      <c r="DK36" s="212">
        <v>0.26</v>
      </c>
      <c r="DL36" s="212">
        <v>2.1000000000000001E-2</v>
      </c>
    </row>
    <row r="37" spans="1:116" x14ac:dyDescent="0.35">
      <c r="A37" t="s">
        <v>1121</v>
      </c>
      <c r="B37">
        <v>110</v>
      </c>
      <c r="C37">
        <v>919</v>
      </c>
      <c r="D37">
        <v>1974</v>
      </c>
      <c r="E37" t="s">
        <v>1156</v>
      </c>
      <c r="F37" s="210">
        <v>22.352</v>
      </c>
      <c r="G37" s="194">
        <v>133.80000000000001</v>
      </c>
      <c r="H37" s="194">
        <v>5.3</v>
      </c>
      <c r="I37" s="194">
        <v>115.3</v>
      </c>
      <c r="J37" s="194">
        <v>6.3</v>
      </c>
      <c r="K37" s="146">
        <v>0.624</v>
      </c>
      <c r="L37" s="146">
        <v>7.0999999999999994E-2</v>
      </c>
      <c r="M37" s="146">
        <v>9.0999999999999998E-2</v>
      </c>
      <c r="N37" s="146">
        <v>4.7E-2</v>
      </c>
      <c r="O37" s="146">
        <v>7.6999999999999999E-2</v>
      </c>
      <c r="P37" s="146">
        <v>1.0999999999999999E-2</v>
      </c>
      <c r="Q37" s="194">
        <v>1.2889999999999999</v>
      </c>
      <c r="R37" s="146">
        <v>7.0999999999999994E-2</v>
      </c>
      <c r="S37" s="146">
        <v>3.56E-2</v>
      </c>
      <c r="T37" s="146">
        <v>7.6E-3</v>
      </c>
      <c r="U37" s="146">
        <v>0.151</v>
      </c>
      <c r="V37" s="146">
        <v>1.9E-2</v>
      </c>
      <c r="W37" s="146">
        <v>1.34E-2</v>
      </c>
      <c r="X37" s="146">
        <v>2.3999999999999998E-3</v>
      </c>
      <c r="Y37" s="146">
        <v>8.0000000000000002E-3</v>
      </c>
      <c r="Z37" s="146">
        <v>1.9E-3</v>
      </c>
      <c r="AA37" s="194">
        <v>6.7417999999999996</v>
      </c>
      <c r="AB37" s="146">
        <v>0.30099999999999999</v>
      </c>
      <c r="AC37" s="146">
        <v>1.2E-2</v>
      </c>
      <c r="AD37" s="146">
        <v>0.127</v>
      </c>
      <c r="AE37" s="146">
        <v>1.7999999999999999E-2</v>
      </c>
      <c r="AG37" s="211">
        <v>2.0975999999999999</v>
      </c>
      <c r="AH37" s="211">
        <v>12.52875</v>
      </c>
      <c r="AI37" s="211">
        <v>0.21490000000000001</v>
      </c>
      <c r="AJ37" s="211">
        <v>10.449400000000001</v>
      </c>
      <c r="AK37" s="211">
        <v>0.433</v>
      </c>
      <c r="AL37" s="211">
        <v>2.4228000000000001</v>
      </c>
      <c r="AM37" s="211">
        <v>50.162500000000001</v>
      </c>
      <c r="AN37" s="211">
        <v>8.7382500000000007</v>
      </c>
      <c r="AO37" s="211">
        <v>11.06335</v>
      </c>
      <c r="AP37" s="211">
        <v>0.39265</v>
      </c>
      <c r="AQ37" s="211">
        <f t="shared" si="3"/>
        <v>0.23796969696969697</v>
      </c>
      <c r="AR37" s="211">
        <v>2.1400000000000002E-2</v>
      </c>
      <c r="AS37" s="211">
        <v>1.0800000000000001E-2</v>
      </c>
      <c r="AT37" s="211">
        <f t="shared" si="2"/>
        <v>9.3913043478260887E-3</v>
      </c>
      <c r="AU37" s="211">
        <v>98.535349999999994</v>
      </c>
      <c r="AV37" s="211">
        <f t="shared" si="0"/>
        <v>0.62354618936120954</v>
      </c>
      <c r="AW37" s="212">
        <v>4.37</v>
      </c>
      <c r="AX37" s="212">
        <v>0.38</v>
      </c>
      <c r="AY37" s="212">
        <v>0.66</v>
      </c>
      <c r="AZ37" s="212">
        <v>0.28000000000000003</v>
      </c>
      <c r="BA37" s="212">
        <v>1016</v>
      </c>
      <c r="BB37" s="212">
        <v>51</v>
      </c>
      <c r="BC37" s="212">
        <v>29.59</v>
      </c>
      <c r="BD37" s="212">
        <v>0.79</v>
      </c>
      <c r="BE37" s="212">
        <v>264</v>
      </c>
      <c r="BF37" s="212">
        <v>11</v>
      </c>
      <c r="BG37" s="212">
        <v>522</v>
      </c>
      <c r="BH37" s="212">
        <v>27</v>
      </c>
      <c r="BI37" s="212">
        <v>47.7</v>
      </c>
      <c r="BJ37" s="212">
        <v>2.5</v>
      </c>
      <c r="BK37" s="212">
        <v>166.3</v>
      </c>
      <c r="BL37" s="212">
        <v>9.3000000000000007</v>
      </c>
      <c r="BM37" s="212">
        <v>7.45</v>
      </c>
      <c r="BN37" s="212">
        <v>0.41</v>
      </c>
      <c r="BO37" s="212">
        <v>304</v>
      </c>
      <c r="BP37" s="212">
        <v>14</v>
      </c>
      <c r="BQ37" s="212">
        <v>21.62</v>
      </c>
      <c r="BR37" s="212">
        <v>0.83</v>
      </c>
      <c r="BS37" s="212">
        <v>120.7</v>
      </c>
      <c r="BT37" s="212">
        <v>5.2</v>
      </c>
      <c r="BU37" s="212">
        <v>11.41</v>
      </c>
      <c r="BV37" s="212">
        <v>0.49</v>
      </c>
      <c r="BW37" s="212">
        <v>7.7700000000000005E-2</v>
      </c>
      <c r="BX37" s="212">
        <v>5.4999999999999997E-3</v>
      </c>
      <c r="BY37" s="212">
        <v>96.5</v>
      </c>
      <c r="BZ37" s="212">
        <v>6.2</v>
      </c>
      <c r="CA37" s="212">
        <v>10.58</v>
      </c>
      <c r="CB37" s="212">
        <v>0.52</v>
      </c>
      <c r="CC37" s="212">
        <v>25.3</v>
      </c>
      <c r="CD37" s="212">
        <v>1.1000000000000001</v>
      </c>
      <c r="CE37" s="212">
        <v>3.67</v>
      </c>
      <c r="CF37" s="212">
        <v>0.14000000000000001</v>
      </c>
      <c r="CG37" s="212">
        <v>17.16</v>
      </c>
      <c r="CH37" s="212">
        <v>0.9</v>
      </c>
      <c r="CI37" s="212">
        <v>4.6100000000000003</v>
      </c>
      <c r="CJ37" s="212">
        <v>0.31</v>
      </c>
      <c r="CK37" s="212">
        <v>1.58</v>
      </c>
      <c r="CL37" s="212">
        <v>0.1</v>
      </c>
      <c r="CM37" s="212">
        <v>4.8099999999999996</v>
      </c>
      <c r="CN37" s="212">
        <v>0.3</v>
      </c>
      <c r="CO37" s="212">
        <v>0.77900000000000003</v>
      </c>
      <c r="CP37" s="212">
        <v>5.8000000000000003E-2</v>
      </c>
      <c r="CQ37" s="212">
        <v>4.5199999999999996</v>
      </c>
      <c r="CR37" s="212">
        <v>0.27</v>
      </c>
      <c r="CS37" s="212">
        <v>0.82799999999999996</v>
      </c>
      <c r="CT37" s="212">
        <v>5.0999999999999997E-2</v>
      </c>
      <c r="CU37" s="212">
        <v>2.2200000000000002</v>
      </c>
      <c r="CV37" s="212">
        <v>0.15</v>
      </c>
      <c r="CW37" s="212">
        <v>0.29099999999999998</v>
      </c>
      <c r="CX37" s="212">
        <v>0.02</v>
      </c>
      <c r="CY37" s="212">
        <v>1.78</v>
      </c>
      <c r="CZ37" s="212">
        <v>0.15</v>
      </c>
      <c r="DA37" s="212">
        <v>0.246</v>
      </c>
      <c r="DB37" s="212">
        <v>2.4E-2</v>
      </c>
      <c r="DC37" s="212">
        <v>3.26</v>
      </c>
      <c r="DD37" s="212">
        <v>0.25</v>
      </c>
      <c r="DE37" s="212">
        <v>0.70699999999999996</v>
      </c>
      <c r="DF37" s="212">
        <v>0.06</v>
      </c>
      <c r="DG37" s="212">
        <v>0.99</v>
      </c>
      <c r="DH37" s="212">
        <v>0.12</v>
      </c>
      <c r="DI37" s="212">
        <v>0.82499999999999996</v>
      </c>
      <c r="DJ37" s="212">
        <v>0.06</v>
      </c>
      <c r="DK37" s="212">
        <v>0.26100000000000001</v>
      </c>
      <c r="DL37" s="212">
        <v>2.5000000000000001E-2</v>
      </c>
    </row>
    <row r="38" spans="1:116" x14ac:dyDescent="0.35">
      <c r="A38" t="s">
        <v>1121</v>
      </c>
      <c r="B38">
        <v>110</v>
      </c>
      <c r="C38">
        <v>919</v>
      </c>
      <c r="D38">
        <v>1974</v>
      </c>
      <c r="E38" t="s">
        <v>1157</v>
      </c>
      <c r="F38" s="210">
        <v>21.925000000000001</v>
      </c>
      <c r="G38" s="194">
        <v>134.80000000000001</v>
      </c>
      <c r="H38" s="194">
        <v>7.4</v>
      </c>
      <c r="I38" s="194">
        <v>115.1</v>
      </c>
      <c r="J38" s="194">
        <v>5.0999999999999996</v>
      </c>
      <c r="K38" s="146">
        <v>0.65100000000000002</v>
      </c>
      <c r="L38" s="146">
        <v>9.9000000000000005E-2</v>
      </c>
      <c r="M38" s="146">
        <v>7.0000000000000007E-2</v>
      </c>
      <c r="N38" s="146">
        <v>2.3E-2</v>
      </c>
      <c r="O38" s="146">
        <v>9.4E-2</v>
      </c>
      <c r="P38" s="146">
        <v>1.2E-2</v>
      </c>
      <c r="Q38" s="194">
        <v>1.3420000000000001</v>
      </c>
      <c r="R38" s="146">
        <v>7.1999999999999995E-2</v>
      </c>
      <c r="S38" s="146">
        <v>3.78E-2</v>
      </c>
      <c r="T38" s="146">
        <v>7.4000000000000003E-3</v>
      </c>
      <c r="U38" s="146">
        <v>0.13700000000000001</v>
      </c>
      <c r="V38" s="146">
        <v>1.4E-2</v>
      </c>
      <c r="W38" s="146">
        <v>1.7999999999999999E-2</v>
      </c>
      <c r="X38" s="146">
        <v>3.0000000000000001E-3</v>
      </c>
      <c r="Y38" s="146">
        <v>9.7999999999999997E-3</v>
      </c>
      <c r="Z38" s="146">
        <v>2.3E-3</v>
      </c>
      <c r="AA38" s="194">
        <v>6.7558999999999996</v>
      </c>
      <c r="AB38" s="146">
        <v>0.29799999999999999</v>
      </c>
      <c r="AC38" s="146">
        <v>1.2999999999999999E-2</v>
      </c>
      <c r="AD38" s="146">
        <v>0.11899999999999999</v>
      </c>
      <c r="AE38" s="146">
        <v>1.7999999999999999E-2</v>
      </c>
      <c r="AG38" s="211">
        <v>2.0975999999999999</v>
      </c>
      <c r="AH38" s="211">
        <v>12.52875</v>
      </c>
      <c r="AI38" s="211">
        <v>0.21490000000000001</v>
      </c>
      <c r="AJ38" s="211">
        <v>10.449400000000001</v>
      </c>
      <c r="AK38" s="211">
        <v>0.433</v>
      </c>
      <c r="AL38" s="211">
        <v>2.4228000000000001</v>
      </c>
      <c r="AM38" s="211">
        <v>50.162500000000001</v>
      </c>
      <c r="AN38" s="211">
        <v>8.7382500000000007</v>
      </c>
      <c r="AO38" s="211">
        <v>11.06335</v>
      </c>
      <c r="AP38" s="211">
        <v>0.39265</v>
      </c>
      <c r="AQ38" s="211">
        <f t="shared" si="3"/>
        <v>0.23796969696969697</v>
      </c>
      <c r="AR38" s="211">
        <v>2.1400000000000002E-2</v>
      </c>
      <c r="AS38" s="211">
        <v>1.0800000000000001E-2</v>
      </c>
      <c r="AT38" s="211">
        <f t="shared" si="2"/>
        <v>9.3913043478260887E-3</v>
      </c>
      <c r="AU38" s="211">
        <v>98.535349999999994</v>
      </c>
      <c r="AV38" s="211">
        <f t="shared" si="0"/>
        <v>0.62354618936120954</v>
      </c>
      <c r="AW38" s="212">
        <v>4.3499999999999996</v>
      </c>
      <c r="AX38" s="212">
        <v>0.41</v>
      </c>
      <c r="AY38" s="212">
        <v>0.79</v>
      </c>
      <c r="AZ38" s="212">
        <v>0.25</v>
      </c>
      <c r="BA38" s="212">
        <v>1037</v>
      </c>
      <c r="BB38" s="212">
        <v>54</v>
      </c>
      <c r="BC38" s="212">
        <v>29.35</v>
      </c>
      <c r="BD38" s="212">
        <v>0.98</v>
      </c>
      <c r="BE38" s="212">
        <v>280</v>
      </c>
      <c r="BF38" s="212">
        <v>18</v>
      </c>
      <c r="BG38" s="212">
        <v>503</v>
      </c>
      <c r="BH38" s="212">
        <v>31</v>
      </c>
      <c r="BI38" s="212">
        <v>50.2</v>
      </c>
      <c r="BJ38" s="212">
        <v>4</v>
      </c>
      <c r="BK38" s="212">
        <v>159.9</v>
      </c>
      <c r="BL38" s="212">
        <v>9.9</v>
      </c>
      <c r="BM38" s="212">
        <v>7.45</v>
      </c>
      <c r="BN38" s="212">
        <v>0.39</v>
      </c>
      <c r="BO38" s="212">
        <v>288</v>
      </c>
      <c r="BP38" s="212">
        <v>11</v>
      </c>
      <c r="BQ38" s="212">
        <v>21.6</v>
      </c>
      <c r="BR38" s="212">
        <v>0.98</v>
      </c>
      <c r="BS38" s="212">
        <v>120.9</v>
      </c>
      <c r="BT38" s="212">
        <v>6.2</v>
      </c>
      <c r="BU38" s="212">
        <v>11.52</v>
      </c>
      <c r="BV38" s="212">
        <v>0.79</v>
      </c>
      <c r="BW38" s="212">
        <v>7.7499999999999999E-2</v>
      </c>
      <c r="BX38" s="212">
        <v>7.0000000000000001E-3</v>
      </c>
      <c r="BY38" s="212">
        <v>94.9</v>
      </c>
      <c r="BZ38" s="212">
        <v>5.0999999999999996</v>
      </c>
      <c r="CA38" s="212">
        <v>10.64</v>
      </c>
      <c r="CB38" s="212">
        <v>0.53</v>
      </c>
      <c r="CC38" s="212">
        <v>26.1</v>
      </c>
      <c r="CD38" s="212">
        <v>1.3</v>
      </c>
      <c r="CE38" s="212">
        <v>3.69</v>
      </c>
      <c r="CF38" s="212">
        <v>0.17</v>
      </c>
      <c r="CG38" s="212">
        <v>17.510000000000002</v>
      </c>
      <c r="CH38" s="212">
        <v>0.92</v>
      </c>
      <c r="CI38" s="212">
        <v>4.7699999999999996</v>
      </c>
      <c r="CJ38" s="212">
        <v>0.27</v>
      </c>
      <c r="CK38" s="212">
        <v>1.63</v>
      </c>
      <c r="CL38" s="212">
        <v>0.12</v>
      </c>
      <c r="CM38" s="212">
        <v>4.83</v>
      </c>
      <c r="CN38" s="212">
        <v>0.34</v>
      </c>
      <c r="CO38" s="212">
        <v>0.76300000000000001</v>
      </c>
      <c r="CP38" s="212">
        <v>5.8000000000000003E-2</v>
      </c>
      <c r="CQ38" s="212">
        <v>4.54</v>
      </c>
      <c r="CR38" s="212">
        <v>0.34</v>
      </c>
      <c r="CS38" s="212">
        <v>0.83499999999999996</v>
      </c>
      <c r="CT38" s="212">
        <v>4.9000000000000002E-2</v>
      </c>
      <c r="CU38" s="212">
        <v>2.1</v>
      </c>
      <c r="CV38" s="212">
        <v>0.13</v>
      </c>
      <c r="CW38" s="212">
        <v>0.28100000000000003</v>
      </c>
      <c r="CX38" s="212">
        <v>1.9E-2</v>
      </c>
      <c r="CY38" s="212">
        <v>1.67</v>
      </c>
      <c r="CZ38" s="212">
        <v>0.13</v>
      </c>
      <c r="DA38" s="212">
        <v>0.23</v>
      </c>
      <c r="DB38" s="212">
        <v>2.5000000000000001E-2</v>
      </c>
      <c r="DC38" s="212">
        <v>3.27</v>
      </c>
      <c r="DD38" s="212">
        <v>0.3</v>
      </c>
      <c r="DE38" s="212">
        <v>0.71799999999999997</v>
      </c>
      <c r="DF38" s="212">
        <v>6.6000000000000003E-2</v>
      </c>
      <c r="DG38" s="212">
        <v>0.94499999999999995</v>
      </c>
      <c r="DH38" s="212">
        <v>9.8000000000000004E-2</v>
      </c>
      <c r="DI38" s="212">
        <v>0.80800000000000005</v>
      </c>
      <c r="DJ38" s="212">
        <v>5.2999999999999999E-2</v>
      </c>
      <c r="DK38" s="212">
        <v>0.27</v>
      </c>
      <c r="DL38" s="212">
        <v>0.03</v>
      </c>
    </row>
    <row r="39" spans="1:116" x14ac:dyDescent="0.35">
      <c r="A39" t="s">
        <v>1121</v>
      </c>
      <c r="B39">
        <v>110</v>
      </c>
      <c r="C39">
        <v>919</v>
      </c>
      <c r="D39">
        <v>1974</v>
      </c>
      <c r="E39" t="s">
        <v>1158</v>
      </c>
      <c r="F39" s="210">
        <v>21.725000000000001</v>
      </c>
      <c r="G39" s="194">
        <v>127.3</v>
      </c>
      <c r="H39" s="194">
        <v>5.0999999999999996</v>
      </c>
      <c r="I39" s="194">
        <v>115.9</v>
      </c>
      <c r="J39" s="194">
        <v>5.9</v>
      </c>
      <c r="K39" s="146">
        <v>0.56499999999999995</v>
      </c>
      <c r="L39" s="146">
        <v>9.4E-2</v>
      </c>
      <c r="M39" s="146">
        <v>0.123</v>
      </c>
      <c r="N39" s="146">
        <v>5.8000000000000003E-2</v>
      </c>
      <c r="O39" s="146">
        <v>8.7999999999999995E-2</v>
      </c>
      <c r="P39" s="146">
        <v>1.2999999999999999E-2</v>
      </c>
      <c r="Q39" s="194">
        <v>1.2270000000000001</v>
      </c>
      <c r="R39" s="146">
        <v>8.7999999999999995E-2</v>
      </c>
      <c r="S39" s="146">
        <v>4.2799999999999998E-2</v>
      </c>
      <c r="T39" s="146">
        <v>8.8000000000000005E-3</v>
      </c>
      <c r="U39" s="146">
        <v>0.13600000000000001</v>
      </c>
      <c r="V39" s="146">
        <v>1.7000000000000001E-2</v>
      </c>
      <c r="W39" s="146">
        <v>1.5100000000000001E-2</v>
      </c>
      <c r="X39" s="146">
        <v>3.8E-3</v>
      </c>
      <c r="Y39" s="146">
        <v>7.7999999999999996E-3</v>
      </c>
      <c r="Z39" s="146">
        <v>2E-3</v>
      </c>
      <c r="AA39" s="194">
        <v>6.9809000000000001</v>
      </c>
      <c r="AB39" s="146">
        <v>0.29699999999999999</v>
      </c>
      <c r="AC39" s="146">
        <v>1.2999999999999999E-2</v>
      </c>
      <c r="AD39" s="146">
        <v>0.11</v>
      </c>
      <c r="AE39" s="146">
        <v>1.6E-2</v>
      </c>
      <c r="AG39" s="211">
        <v>2.1089000000000002</v>
      </c>
      <c r="AH39" s="211">
        <v>12.3873</v>
      </c>
      <c r="AI39" s="211">
        <v>0.18080000000000002</v>
      </c>
      <c r="AJ39" s="211">
        <v>10.418749999999999</v>
      </c>
      <c r="AK39" s="211">
        <v>0.42730000000000001</v>
      </c>
      <c r="AL39" s="211">
        <v>2.4099500000000003</v>
      </c>
      <c r="AM39" s="211">
        <v>49.756299999999996</v>
      </c>
      <c r="AN39" s="211">
        <v>8.5722500000000004</v>
      </c>
      <c r="AO39" s="211">
        <v>10.948550000000001</v>
      </c>
      <c r="AP39" s="211">
        <v>0.34125</v>
      </c>
      <c r="AQ39" s="211">
        <f t="shared" si="3"/>
        <v>0.20681818181818182</v>
      </c>
      <c r="AR39" s="211">
        <v>1.8200000000000001E-2</v>
      </c>
      <c r="AS39" s="211">
        <v>1.065E-2</v>
      </c>
      <c r="AT39" s="211">
        <f t="shared" si="2"/>
        <v>9.2608695652173917E-3</v>
      </c>
      <c r="AU39" s="211">
        <v>97.58005</v>
      </c>
      <c r="AV39" s="211">
        <f t="shared" si="0"/>
        <v>0.62149029957627522</v>
      </c>
      <c r="AW39" s="212">
        <v>4.05</v>
      </c>
      <c r="AX39" s="212">
        <v>0.3</v>
      </c>
      <c r="AY39" s="212">
        <v>0.65</v>
      </c>
      <c r="AZ39" s="212">
        <v>0.25</v>
      </c>
      <c r="BA39" s="212">
        <v>1032</v>
      </c>
      <c r="BB39" s="212">
        <v>48</v>
      </c>
      <c r="BC39" s="212">
        <v>29.33</v>
      </c>
      <c r="BD39" s="212">
        <v>0.83</v>
      </c>
      <c r="BE39" s="212">
        <v>268</v>
      </c>
      <c r="BF39" s="212">
        <v>12</v>
      </c>
      <c r="BG39" s="212">
        <v>476</v>
      </c>
      <c r="BH39" s="212">
        <v>17</v>
      </c>
      <c r="BI39" s="212">
        <v>46.7</v>
      </c>
      <c r="BJ39" s="212">
        <v>2.4</v>
      </c>
      <c r="BK39" s="212">
        <v>152.80000000000001</v>
      </c>
      <c r="BL39" s="212">
        <v>8.6</v>
      </c>
      <c r="BM39" s="212">
        <v>7.32</v>
      </c>
      <c r="BN39" s="212">
        <v>0.35</v>
      </c>
      <c r="BO39" s="212">
        <v>295.7</v>
      </c>
      <c r="BP39" s="212">
        <v>9.3000000000000007</v>
      </c>
      <c r="BQ39" s="212">
        <v>20.53</v>
      </c>
      <c r="BR39" s="212">
        <v>0.8</v>
      </c>
      <c r="BS39" s="212">
        <v>117.7</v>
      </c>
      <c r="BT39" s="212">
        <v>4.5999999999999996</v>
      </c>
      <c r="BU39" s="212">
        <v>11.63</v>
      </c>
      <c r="BV39" s="212">
        <v>0.54</v>
      </c>
      <c r="BW39" s="212">
        <v>8.6599999999999996E-2</v>
      </c>
      <c r="BX39" s="212">
        <v>7.6E-3</v>
      </c>
      <c r="BY39" s="212">
        <v>92.1</v>
      </c>
      <c r="BZ39" s="212">
        <v>4.5</v>
      </c>
      <c r="CA39" s="212">
        <v>10.25</v>
      </c>
      <c r="CB39" s="212">
        <v>0.4</v>
      </c>
      <c r="CC39" s="212">
        <v>24.7</v>
      </c>
      <c r="CD39" s="212">
        <v>1</v>
      </c>
      <c r="CE39" s="212">
        <v>3.52</v>
      </c>
      <c r="CF39" s="212">
        <v>0.18</v>
      </c>
      <c r="CG39" s="212">
        <v>16.71</v>
      </c>
      <c r="CH39" s="212">
        <v>0.77</v>
      </c>
      <c r="CI39" s="212">
        <v>4.3099999999999996</v>
      </c>
      <c r="CJ39" s="212">
        <v>0.31</v>
      </c>
      <c r="CK39" s="212">
        <v>1.5369999999999999</v>
      </c>
      <c r="CL39" s="212">
        <v>9.9000000000000005E-2</v>
      </c>
      <c r="CM39" s="212">
        <v>4.66</v>
      </c>
      <c r="CN39" s="212">
        <v>0.36</v>
      </c>
      <c r="CO39" s="212">
        <v>0.70099999999999996</v>
      </c>
      <c r="CP39" s="212">
        <v>4.2999999999999997E-2</v>
      </c>
      <c r="CQ39" s="212">
        <v>4.08</v>
      </c>
      <c r="CR39" s="212">
        <v>0.26</v>
      </c>
      <c r="CS39" s="212">
        <v>0.78400000000000003</v>
      </c>
      <c r="CT39" s="212">
        <v>6.0999999999999999E-2</v>
      </c>
      <c r="CU39" s="212">
        <v>2.11</v>
      </c>
      <c r="CV39" s="212">
        <v>0.13</v>
      </c>
      <c r="CW39" s="212">
        <v>0.29699999999999999</v>
      </c>
      <c r="CX39" s="212">
        <v>2.4E-2</v>
      </c>
      <c r="CY39" s="212">
        <v>1.67</v>
      </c>
      <c r="CZ39" s="212">
        <v>0.13</v>
      </c>
      <c r="DA39" s="212">
        <v>0.21099999999999999</v>
      </c>
      <c r="DB39" s="212">
        <v>2.4E-2</v>
      </c>
      <c r="DC39" s="212">
        <v>3.16</v>
      </c>
      <c r="DD39" s="212">
        <v>0.28999999999999998</v>
      </c>
      <c r="DE39" s="212">
        <v>0.69499999999999995</v>
      </c>
      <c r="DF39" s="212">
        <v>4.9000000000000002E-2</v>
      </c>
      <c r="DG39" s="212">
        <v>0.91100000000000003</v>
      </c>
      <c r="DH39" s="212">
        <v>9.0999999999999998E-2</v>
      </c>
      <c r="DI39" s="212">
        <v>0.82599999999999996</v>
      </c>
      <c r="DJ39" s="212">
        <v>6.9000000000000006E-2</v>
      </c>
      <c r="DK39" s="212">
        <v>0.28000000000000003</v>
      </c>
      <c r="DL39" s="212">
        <v>3.4000000000000002E-2</v>
      </c>
    </row>
    <row r="40" spans="1:116" x14ac:dyDescent="0.35">
      <c r="A40" t="s">
        <v>1121</v>
      </c>
      <c r="B40">
        <v>110</v>
      </c>
      <c r="C40">
        <v>919</v>
      </c>
      <c r="D40">
        <v>1974</v>
      </c>
      <c r="E40" t="s">
        <v>1159</v>
      </c>
      <c r="F40" s="210">
        <v>19.777999999999999</v>
      </c>
      <c r="G40" s="194">
        <v>127.6</v>
      </c>
      <c r="H40" s="194">
        <v>4.8</v>
      </c>
      <c r="I40" s="194">
        <v>109.7</v>
      </c>
      <c r="J40" s="194">
        <v>4.4000000000000004</v>
      </c>
      <c r="K40" s="146">
        <v>0.64400000000000002</v>
      </c>
      <c r="L40" s="146">
        <v>7.3999999999999996E-2</v>
      </c>
      <c r="M40" s="146">
        <v>9.0999999999999998E-2</v>
      </c>
      <c r="N40" s="146">
        <v>3.3000000000000002E-2</v>
      </c>
      <c r="O40" s="146">
        <v>7.5999999999999998E-2</v>
      </c>
      <c r="P40" s="146">
        <v>0.01</v>
      </c>
      <c r="Q40" s="194">
        <v>1.23</v>
      </c>
      <c r="R40" s="146">
        <v>6.6000000000000003E-2</v>
      </c>
      <c r="S40" s="146">
        <v>3.5799999999999998E-2</v>
      </c>
      <c r="T40" s="146">
        <v>7.3000000000000001E-3</v>
      </c>
      <c r="U40" s="146">
        <v>0.128</v>
      </c>
      <c r="V40" s="146">
        <v>1.9E-2</v>
      </c>
      <c r="W40" s="146">
        <v>1.8499999999999999E-2</v>
      </c>
      <c r="X40" s="146">
        <v>3.5999999999999999E-3</v>
      </c>
      <c r="Y40" s="146">
        <v>6.4999999999999997E-3</v>
      </c>
      <c r="Z40" s="146">
        <v>2E-3</v>
      </c>
      <c r="AA40" s="194">
        <v>6.7988999999999997</v>
      </c>
      <c r="AB40" s="146">
        <v>0.32200000000000001</v>
      </c>
      <c r="AC40" s="146">
        <v>1.2E-2</v>
      </c>
      <c r="AD40" s="146">
        <v>0.11799999999999999</v>
      </c>
      <c r="AE40" s="146">
        <v>0.02</v>
      </c>
      <c r="AG40" s="211">
        <v>2.1211000000000002</v>
      </c>
      <c r="AH40" s="211">
        <v>12.5495</v>
      </c>
      <c r="AI40" s="211">
        <v>0.23549999999999999</v>
      </c>
      <c r="AJ40" s="211">
        <v>10.460049999999999</v>
      </c>
      <c r="AK40" s="211">
        <v>0.42294999999999999</v>
      </c>
      <c r="AL40" s="211">
        <v>2.4066999999999998</v>
      </c>
      <c r="AM40" s="211">
        <v>50.272599999999997</v>
      </c>
      <c r="AN40" s="211">
        <v>8.8820499999999996</v>
      </c>
      <c r="AO40" s="211">
        <v>11.181249999999999</v>
      </c>
      <c r="AP40" s="211">
        <v>0.39710000000000001</v>
      </c>
      <c r="AQ40" s="211">
        <f t="shared" si="3"/>
        <v>0.2406666666666667</v>
      </c>
      <c r="AR40" s="211">
        <v>2.3199999999999998E-2</v>
      </c>
      <c r="AS40" s="211">
        <v>1.465E-2</v>
      </c>
      <c r="AT40" s="211">
        <f t="shared" si="2"/>
        <v>1.2739130434782609E-2</v>
      </c>
      <c r="AU40" s="211">
        <v>98.966550000000012</v>
      </c>
      <c r="AV40" s="211">
        <f t="shared" si="0"/>
        <v>0.624888403033248</v>
      </c>
      <c r="AW40" s="212">
        <v>3.98</v>
      </c>
      <c r="AX40" s="212">
        <v>0.32</v>
      </c>
      <c r="AY40" s="212">
        <v>0.62</v>
      </c>
      <c r="AZ40" s="212">
        <v>0.26</v>
      </c>
      <c r="BA40" s="212">
        <v>1030</v>
      </c>
      <c r="BB40" s="212">
        <v>40</v>
      </c>
      <c r="BC40" s="212">
        <v>29.05</v>
      </c>
      <c r="BD40" s="212">
        <v>0.72</v>
      </c>
      <c r="BE40" s="212">
        <v>261.10000000000002</v>
      </c>
      <c r="BF40" s="212">
        <v>9.6999999999999993</v>
      </c>
      <c r="BG40" s="212">
        <v>492</v>
      </c>
      <c r="BH40" s="212">
        <v>21</v>
      </c>
      <c r="BI40" s="212">
        <v>47.7</v>
      </c>
      <c r="BJ40" s="212">
        <v>2</v>
      </c>
      <c r="BK40" s="212">
        <v>153.5</v>
      </c>
      <c r="BL40" s="212">
        <v>6.9</v>
      </c>
      <c r="BM40" s="212">
        <v>6.92</v>
      </c>
      <c r="BN40" s="212">
        <v>0.23</v>
      </c>
      <c r="BO40" s="212">
        <v>283.8</v>
      </c>
      <c r="BP40" s="212">
        <v>9</v>
      </c>
      <c r="BQ40" s="212">
        <v>20.37</v>
      </c>
      <c r="BR40" s="212">
        <v>0.7</v>
      </c>
      <c r="BS40" s="212">
        <v>116</v>
      </c>
      <c r="BT40" s="212">
        <v>4.2</v>
      </c>
      <c r="BU40" s="212">
        <v>11.56</v>
      </c>
      <c r="BV40" s="212">
        <v>0.46</v>
      </c>
      <c r="BW40" s="212">
        <v>7.0800000000000002E-2</v>
      </c>
      <c r="BX40" s="212">
        <v>5.5999999999999999E-3</v>
      </c>
      <c r="BY40" s="212">
        <v>91.7</v>
      </c>
      <c r="BZ40" s="212">
        <v>3.1</v>
      </c>
      <c r="CA40" s="212">
        <v>10.73</v>
      </c>
      <c r="CB40" s="212">
        <v>0.35</v>
      </c>
      <c r="CC40" s="212">
        <v>25.06</v>
      </c>
      <c r="CD40" s="212">
        <v>0.87</v>
      </c>
      <c r="CE40" s="212">
        <v>3.64</v>
      </c>
      <c r="CF40" s="212">
        <v>0.11</v>
      </c>
      <c r="CG40" s="212">
        <v>17.25</v>
      </c>
      <c r="CH40" s="212">
        <v>0.63</v>
      </c>
      <c r="CI40" s="212">
        <v>4.51</v>
      </c>
      <c r="CJ40" s="212">
        <v>0.25</v>
      </c>
      <c r="CK40" s="212">
        <v>1.5980000000000001</v>
      </c>
      <c r="CL40" s="212">
        <v>9.2999999999999999E-2</v>
      </c>
      <c r="CM40" s="212">
        <v>4.83</v>
      </c>
      <c r="CN40" s="212">
        <v>0.3</v>
      </c>
      <c r="CO40" s="212">
        <v>0.67900000000000005</v>
      </c>
      <c r="CP40" s="212">
        <v>4.2000000000000003E-2</v>
      </c>
      <c r="CQ40" s="212">
        <v>4.17</v>
      </c>
      <c r="CR40" s="212">
        <v>0.23</v>
      </c>
      <c r="CS40" s="212">
        <v>0.79600000000000004</v>
      </c>
      <c r="CT40" s="212">
        <v>5.0999999999999997E-2</v>
      </c>
      <c r="CU40" s="212">
        <v>2.2400000000000002</v>
      </c>
      <c r="CV40" s="212">
        <v>0.11</v>
      </c>
      <c r="CW40" s="212">
        <v>0.27200000000000002</v>
      </c>
      <c r="CX40" s="212">
        <v>2.5000000000000001E-2</v>
      </c>
      <c r="CY40" s="212">
        <v>1.84</v>
      </c>
      <c r="CZ40" s="212">
        <v>0.16</v>
      </c>
      <c r="DA40" s="212">
        <v>0.25</v>
      </c>
      <c r="DB40" s="212">
        <v>2.8000000000000001E-2</v>
      </c>
      <c r="DC40" s="212">
        <v>3.04</v>
      </c>
      <c r="DD40" s="212">
        <v>0.28999999999999998</v>
      </c>
      <c r="DE40" s="212">
        <v>0.71199999999999997</v>
      </c>
      <c r="DF40" s="212">
        <v>0.06</v>
      </c>
      <c r="DG40" s="212">
        <v>0.93400000000000005</v>
      </c>
      <c r="DH40" s="212">
        <v>9.5000000000000001E-2</v>
      </c>
      <c r="DI40" s="212">
        <v>0.80500000000000005</v>
      </c>
      <c r="DJ40" s="212">
        <v>6.0999999999999999E-2</v>
      </c>
      <c r="DK40" s="212">
        <v>0.26800000000000002</v>
      </c>
      <c r="DL40" s="212">
        <v>2.5999999999999999E-2</v>
      </c>
    </row>
    <row r="41" spans="1:116" x14ac:dyDescent="0.35">
      <c r="A41" t="s">
        <v>1121</v>
      </c>
      <c r="B41">
        <v>110</v>
      </c>
      <c r="C41">
        <v>919</v>
      </c>
      <c r="D41">
        <v>1974</v>
      </c>
      <c r="E41" t="s">
        <v>1160</v>
      </c>
      <c r="F41" s="210">
        <v>21.282</v>
      </c>
      <c r="G41" s="194">
        <v>128.30000000000001</v>
      </c>
      <c r="H41" s="194">
        <v>4.5999999999999996</v>
      </c>
      <c r="I41" s="194">
        <v>116</v>
      </c>
      <c r="J41" s="194">
        <v>4</v>
      </c>
      <c r="K41" s="146">
        <v>0.64700000000000002</v>
      </c>
      <c r="L41" s="146">
        <v>7.1999999999999995E-2</v>
      </c>
      <c r="M41" s="146">
        <v>0.108</v>
      </c>
      <c r="N41" s="146">
        <v>5.2999999999999999E-2</v>
      </c>
      <c r="O41" s="146">
        <v>8.6999999999999994E-2</v>
      </c>
      <c r="P41" s="146">
        <v>0.01</v>
      </c>
      <c r="Q41" s="194">
        <v>1.262</v>
      </c>
      <c r="R41" s="146">
        <v>6.8000000000000005E-2</v>
      </c>
      <c r="S41" s="146">
        <v>3.9100000000000003E-2</v>
      </c>
      <c r="T41" s="146">
        <v>8.3999999999999995E-3</v>
      </c>
      <c r="U41" s="146">
        <v>0.13500000000000001</v>
      </c>
      <c r="V41" s="146">
        <v>1.7999999999999999E-2</v>
      </c>
      <c r="W41" s="146">
        <v>1.5900000000000001E-2</v>
      </c>
      <c r="X41" s="146">
        <v>3.0999999999999999E-3</v>
      </c>
      <c r="Y41" s="146">
        <v>8.5000000000000006E-3</v>
      </c>
      <c r="Z41" s="146">
        <v>1.8E-3</v>
      </c>
      <c r="AA41" s="194">
        <v>2.5484</v>
      </c>
      <c r="AB41" s="146">
        <v>0.30499999999999999</v>
      </c>
      <c r="AC41" s="146">
        <v>1.6E-2</v>
      </c>
      <c r="AD41" s="146">
        <v>0.113</v>
      </c>
      <c r="AE41" s="146">
        <v>2.9000000000000001E-2</v>
      </c>
      <c r="AG41" s="211">
        <v>2.1936999999999998</v>
      </c>
      <c r="AH41" s="211">
        <v>12.3523</v>
      </c>
      <c r="AI41" s="211">
        <v>0.23794999999999999</v>
      </c>
      <c r="AJ41" s="211">
        <v>10.34665</v>
      </c>
      <c r="AK41" s="211">
        <v>0.42709999999999998</v>
      </c>
      <c r="AL41" s="211">
        <v>2.3639000000000001</v>
      </c>
      <c r="AM41" s="211">
        <v>49.131950000000003</v>
      </c>
      <c r="AN41" s="211">
        <v>8.7569499999999998</v>
      </c>
      <c r="AO41" s="211">
        <v>11.355550000000001</v>
      </c>
      <c r="AP41" s="211">
        <v>0.37280000000000002</v>
      </c>
      <c r="AQ41" s="211">
        <f t="shared" si="3"/>
        <v>0.22593939393939397</v>
      </c>
      <c r="AR41" s="211">
        <v>2.6799999999999997E-2</v>
      </c>
      <c r="AS41" s="211">
        <v>1.225E-2</v>
      </c>
      <c r="AT41" s="211">
        <f t="shared" si="2"/>
        <v>1.065217391304348E-2</v>
      </c>
      <c r="AU41" s="211">
        <v>97.577950000000001</v>
      </c>
      <c r="AV41" s="211">
        <f t="shared" si="0"/>
        <v>0.61791231702500604</v>
      </c>
      <c r="AW41" s="212">
        <v>3.88</v>
      </c>
      <c r="AX41" s="212">
        <v>0.27</v>
      </c>
      <c r="AY41" s="212">
        <v>0.75</v>
      </c>
      <c r="AZ41" s="212">
        <v>0.3</v>
      </c>
      <c r="BA41" s="212">
        <v>1028</v>
      </c>
      <c r="BB41" s="212">
        <v>54</v>
      </c>
      <c r="BC41" s="212">
        <v>29.1</v>
      </c>
      <c r="BD41" s="212">
        <v>0.81</v>
      </c>
      <c r="BE41" s="212">
        <v>270</v>
      </c>
      <c r="BF41" s="212">
        <v>11</v>
      </c>
      <c r="BG41" s="212">
        <v>483</v>
      </c>
      <c r="BH41" s="212">
        <v>17</v>
      </c>
      <c r="BI41" s="212">
        <v>47.5</v>
      </c>
      <c r="BJ41" s="212">
        <v>2.5</v>
      </c>
      <c r="BK41" s="212">
        <v>161.4</v>
      </c>
      <c r="BL41" s="212">
        <v>7.5</v>
      </c>
      <c r="BM41" s="212">
        <v>7.3</v>
      </c>
      <c r="BN41" s="212">
        <v>0.37</v>
      </c>
      <c r="BO41" s="212">
        <v>288</v>
      </c>
      <c r="BP41" s="212">
        <v>8.4</v>
      </c>
      <c r="BQ41" s="212">
        <v>20.399999999999999</v>
      </c>
      <c r="BR41" s="212">
        <v>0.69</v>
      </c>
      <c r="BS41" s="212">
        <v>117.1</v>
      </c>
      <c r="BT41" s="212">
        <v>4.0999999999999996</v>
      </c>
      <c r="BU41" s="212">
        <v>11.53</v>
      </c>
      <c r="BV41" s="212">
        <v>0.47</v>
      </c>
      <c r="BW41" s="212">
        <v>7.22E-2</v>
      </c>
      <c r="BX41" s="212">
        <v>6.1999999999999998E-3</v>
      </c>
      <c r="BY41" s="212">
        <v>92.1</v>
      </c>
      <c r="BZ41" s="212">
        <v>3.4</v>
      </c>
      <c r="CA41" s="212">
        <v>10.38</v>
      </c>
      <c r="CB41" s="212">
        <v>0.45</v>
      </c>
      <c r="CC41" s="212">
        <v>24.68</v>
      </c>
      <c r="CD41" s="212">
        <v>0.97</v>
      </c>
      <c r="CE41" s="212">
        <v>3.47</v>
      </c>
      <c r="CF41" s="212">
        <v>0.15</v>
      </c>
      <c r="CG41" s="212">
        <v>16.93</v>
      </c>
      <c r="CH41" s="212">
        <v>0.63</v>
      </c>
      <c r="CI41" s="212">
        <v>4.4000000000000004</v>
      </c>
      <c r="CJ41" s="212">
        <v>0.27</v>
      </c>
      <c r="CK41" s="212">
        <v>1.51</v>
      </c>
      <c r="CL41" s="212">
        <v>0.1</v>
      </c>
      <c r="CM41" s="212">
        <v>4.54</v>
      </c>
      <c r="CN41" s="212">
        <v>0.32</v>
      </c>
      <c r="CO41" s="212">
        <v>0.68300000000000005</v>
      </c>
      <c r="CP41" s="212">
        <v>4.9000000000000002E-2</v>
      </c>
      <c r="CQ41" s="212">
        <v>4.1900000000000004</v>
      </c>
      <c r="CR41" s="212">
        <v>0.22</v>
      </c>
      <c r="CS41" s="212">
        <v>0.85299999999999998</v>
      </c>
      <c r="CT41" s="212">
        <v>6.3E-2</v>
      </c>
      <c r="CU41" s="212">
        <v>2.2799999999999998</v>
      </c>
      <c r="CV41" s="212">
        <v>0.17</v>
      </c>
      <c r="CW41" s="212">
        <v>0.27</v>
      </c>
      <c r="CX41" s="212">
        <v>2.4E-2</v>
      </c>
      <c r="CY41" s="212">
        <v>1.58</v>
      </c>
      <c r="CZ41" s="212">
        <v>0.14000000000000001</v>
      </c>
      <c r="DA41" s="212">
        <v>0.23</v>
      </c>
      <c r="DB41" s="212">
        <v>2.7E-2</v>
      </c>
      <c r="DC41" s="212">
        <v>2.82</v>
      </c>
      <c r="DD41" s="212">
        <v>0.24</v>
      </c>
      <c r="DE41" s="212">
        <v>0.69599999999999995</v>
      </c>
      <c r="DF41" s="212">
        <v>5.7000000000000002E-2</v>
      </c>
      <c r="DG41" s="212">
        <v>0.97599999999999998</v>
      </c>
      <c r="DH41" s="212">
        <v>9.0999999999999998E-2</v>
      </c>
      <c r="DI41" s="212">
        <v>0.73499999999999999</v>
      </c>
      <c r="DJ41" s="212">
        <v>5.1999999999999998E-2</v>
      </c>
      <c r="DK41" s="212">
        <v>0.251</v>
      </c>
      <c r="DL41" s="212">
        <v>3.1E-2</v>
      </c>
    </row>
    <row r="42" spans="1:116" x14ac:dyDescent="0.35">
      <c r="AA42"/>
      <c r="AB42"/>
      <c r="AC42"/>
      <c r="AD42"/>
      <c r="AE42"/>
      <c r="AG42" s="211"/>
    </row>
    <row r="43" spans="1:116" x14ac:dyDescent="0.35">
      <c r="AA43"/>
      <c r="AB43"/>
      <c r="AC43"/>
      <c r="AD43"/>
      <c r="AE43"/>
      <c r="AG43" s="211"/>
    </row>
    <row r="44" spans="1:116" x14ac:dyDescent="0.35">
      <c r="AA44"/>
      <c r="AB44"/>
      <c r="AC44"/>
      <c r="AD44"/>
      <c r="AE44"/>
    </row>
    <row r="45" spans="1:116" x14ac:dyDescent="0.35">
      <c r="AA45"/>
      <c r="AB45"/>
      <c r="AC45"/>
      <c r="AD45"/>
      <c r="AE45"/>
    </row>
    <row r="46" spans="1:116" x14ac:dyDescent="0.35">
      <c r="AA46"/>
      <c r="AB46"/>
      <c r="AC46"/>
      <c r="AD46"/>
      <c r="AE46"/>
    </row>
    <row r="47" spans="1:116" x14ac:dyDescent="0.35">
      <c r="AA47"/>
      <c r="AB47"/>
      <c r="AC47"/>
      <c r="AD47"/>
      <c r="AE47"/>
    </row>
    <row r="48" spans="1:116" x14ac:dyDescent="0.35">
      <c r="AA48"/>
      <c r="AB48"/>
      <c r="AC48"/>
      <c r="AD48"/>
      <c r="AE48"/>
    </row>
    <row r="49" spans="27:31" x14ac:dyDescent="0.35">
      <c r="AA49"/>
      <c r="AB49"/>
      <c r="AC49"/>
      <c r="AD49"/>
      <c r="AE49"/>
    </row>
    <row r="50" spans="27:31" x14ac:dyDescent="0.35">
      <c r="AA50"/>
      <c r="AB50"/>
      <c r="AC50"/>
      <c r="AD50"/>
      <c r="AE50"/>
    </row>
    <row r="51" spans="27:31" x14ac:dyDescent="0.35">
      <c r="AA51"/>
      <c r="AB51"/>
      <c r="AC51"/>
      <c r="AD51"/>
      <c r="AE51"/>
    </row>
    <row r="52" spans="27:31" x14ac:dyDescent="0.35">
      <c r="AA52"/>
      <c r="AB52"/>
      <c r="AC52"/>
      <c r="AD52"/>
      <c r="AE52"/>
    </row>
    <row r="53" spans="27:31" x14ac:dyDescent="0.35">
      <c r="AA53"/>
      <c r="AB53"/>
      <c r="AC53"/>
      <c r="AD53"/>
      <c r="AE53"/>
    </row>
    <row r="54" spans="27:31" x14ac:dyDescent="0.35">
      <c r="AA54"/>
      <c r="AB54"/>
      <c r="AC54"/>
      <c r="AD54"/>
      <c r="AE54"/>
    </row>
    <row r="55" spans="27:31" x14ac:dyDescent="0.35">
      <c r="AA55"/>
      <c r="AB55"/>
      <c r="AC55"/>
      <c r="AD55"/>
      <c r="AE55"/>
    </row>
    <row r="56" spans="27:31" x14ac:dyDescent="0.35">
      <c r="AA56"/>
      <c r="AB56"/>
      <c r="AC56"/>
      <c r="AD56"/>
      <c r="AE56"/>
    </row>
    <row r="57" spans="27:31" x14ac:dyDescent="0.35">
      <c r="AA57"/>
      <c r="AB57"/>
      <c r="AC57"/>
      <c r="AD57"/>
      <c r="AE57"/>
    </row>
    <row r="58" spans="27:31" x14ac:dyDescent="0.35">
      <c r="AA58"/>
      <c r="AB58"/>
      <c r="AC58"/>
      <c r="AD58"/>
      <c r="AE58"/>
    </row>
    <row r="59" spans="27:31" x14ac:dyDescent="0.35">
      <c r="AA59"/>
      <c r="AB59"/>
      <c r="AC59"/>
      <c r="AD59"/>
      <c r="AE59"/>
    </row>
    <row r="60" spans="27:31" x14ac:dyDescent="0.35">
      <c r="AA60"/>
      <c r="AB60"/>
      <c r="AC60"/>
      <c r="AD60"/>
      <c r="AE60"/>
    </row>
    <row r="61" spans="27:31" x14ac:dyDescent="0.35">
      <c r="AA61"/>
      <c r="AB61"/>
      <c r="AC61"/>
      <c r="AD61"/>
      <c r="AE61"/>
    </row>
    <row r="62" spans="27:31" x14ac:dyDescent="0.35">
      <c r="AA62"/>
      <c r="AB62"/>
      <c r="AC62"/>
      <c r="AD62"/>
      <c r="AE62"/>
    </row>
    <row r="63" spans="27:31" x14ac:dyDescent="0.35">
      <c r="AA63"/>
      <c r="AB63"/>
      <c r="AC63"/>
      <c r="AD63"/>
      <c r="AE63"/>
    </row>
    <row r="64" spans="27:31" x14ac:dyDescent="0.35">
      <c r="AA64"/>
      <c r="AB64"/>
      <c r="AC64"/>
      <c r="AD64"/>
      <c r="AE64"/>
    </row>
    <row r="65" spans="27:31" x14ac:dyDescent="0.35">
      <c r="AA65"/>
      <c r="AB65"/>
      <c r="AC65"/>
      <c r="AD65"/>
      <c r="AE65"/>
    </row>
    <row r="66" spans="27:31" x14ac:dyDescent="0.35">
      <c r="AA66"/>
      <c r="AB66"/>
      <c r="AC66"/>
      <c r="AD66"/>
      <c r="AE66"/>
    </row>
    <row r="67" spans="27:31" x14ac:dyDescent="0.35">
      <c r="AA67"/>
      <c r="AB67"/>
      <c r="AC67"/>
      <c r="AD67"/>
      <c r="AE67"/>
    </row>
    <row r="68" spans="27:31" x14ac:dyDescent="0.35">
      <c r="AA68"/>
      <c r="AB68"/>
      <c r="AC68"/>
      <c r="AD68"/>
      <c r="AE68"/>
    </row>
    <row r="69" spans="27:31" x14ac:dyDescent="0.35">
      <c r="AA69"/>
      <c r="AB69"/>
      <c r="AC69"/>
      <c r="AD69"/>
      <c r="AE69"/>
    </row>
    <row r="70" spans="27:31" x14ac:dyDescent="0.35">
      <c r="AA70"/>
      <c r="AB70"/>
      <c r="AC70"/>
      <c r="AD70"/>
      <c r="AE70"/>
    </row>
    <row r="71" spans="27:31" x14ac:dyDescent="0.35">
      <c r="AA71"/>
      <c r="AB71"/>
      <c r="AC71"/>
      <c r="AD71"/>
      <c r="AE71"/>
    </row>
    <row r="72" spans="27:31" x14ac:dyDescent="0.35">
      <c r="AA72"/>
      <c r="AB72"/>
      <c r="AC72"/>
      <c r="AD72"/>
      <c r="AE72"/>
    </row>
    <row r="73" spans="27:31" x14ac:dyDescent="0.35">
      <c r="AA73"/>
      <c r="AB73"/>
      <c r="AC73"/>
      <c r="AD73"/>
      <c r="AE73"/>
    </row>
    <row r="74" spans="27:31" x14ac:dyDescent="0.35">
      <c r="AA74"/>
      <c r="AB74"/>
      <c r="AC74"/>
      <c r="AD74"/>
      <c r="AE74"/>
    </row>
    <row r="75" spans="27:31" x14ac:dyDescent="0.35">
      <c r="AA75"/>
      <c r="AB75"/>
      <c r="AC75"/>
      <c r="AD75"/>
      <c r="AE75"/>
    </row>
    <row r="76" spans="27:31" x14ac:dyDescent="0.35">
      <c r="AA76"/>
      <c r="AB76"/>
      <c r="AC76"/>
      <c r="AD76"/>
      <c r="AE76"/>
    </row>
    <row r="77" spans="27:31" x14ac:dyDescent="0.35">
      <c r="AA77"/>
      <c r="AB77"/>
      <c r="AC77"/>
      <c r="AD77"/>
      <c r="AE77"/>
    </row>
    <row r="78" spans="27:31" x14ac:dyDescent="0.35">
      <c r="AA78"/>
      <c r="AB78"/>
      <c r="AC78"/>
      <c r="AD78"/>
      <c r="AE78"/>
    </row>
    <row r="79" spans="27:31" x14ac:dyDescent="0.35">
      <c r="AA79"/>
      <c r="AB79"/>
      <c r="AC79"/>
      <c r="AD79"/>
      <c r="AE79"/>
    </row>
    <row r="80" spans="27:31" x14ac:dyDescent="0.35">
      <c r="AA80"/>
      <c r="AB80"/>
      <c r="AC80"/>
      <c r="AD80"/>
      <c r="AE80"/>
    </row>
    <row r="81" spans="27:31" x14ac:dyDescent="0.35">
      <c r="AA81"/>
      <c r="AB81"/>
      <c r="AC81"/>
      <c r="AD81"/>
      <c r="AE81"/>
    </row>
    <row r="82" spans="27:31" x14ac:dyDescent="0.35">
      <c r="AA82"/>
      <c r="AB82"/>
      <c r="AC82"/>
      <c r="AD82"/>
      <c r="AE82"/>
    </row>
    <row r="83" spans="27:31" x14ac:dyDescent="0.35">
      <c r="AA83"/>
      <c r="AB83"/>
      <c r="AC83"/>
      <c r="AD83"/>
      <c r="AE83"/>
    </row>
    <row r="84" spans="27:31" x14ac:dyDescent="0.35">
      <c r="AA84"/>
      <c r="AB84"/>
      <c r="AC84"/>
      <c r="AD84"/>
      <c r="AE84"/>
    </row>
    <row r="85" spans="27:31" x14ac:dyDescent="0.35">
      <c r="AA85"/>
      <c r="AB85"/>
      <c r="AC85"/>
      <c r="AD85"/>
      <c r="AE85"/>
    </row>
    <row r="86" spans="27:31" x14ac:dyDescent="0.35">
      <c r="AA86"/>
      <c r="AB86"/>
      <c r="AC86"/>
      <c r="AD86"/>
      <c r="AE86"/>
    </row>
    <row r="87" spans="27:31" x14ac:dyDescent="0.35">
      <c r="AA87"/>
      <c r="AB87"/>
      <c r="AC87"/>
      <c r="AD87"/>
      <c r="AE87"/>
    </row>
    <row r="88" spans="27:31" x14ac:dyDescent="0.35">
      <c r="AA88"/>
      <c r="AB88"/>
      <c r="AC88"/>
      <c r="AD88"/>
      <c r="AE88"/>
    </row>
    <row r="89" spans="27:31" x14ac:dyDescent="0.35">
      <c r="AA89"/>
      <c r="AB89"/>
      <c r="AC89"/>
      <c r="AD89"/>
      <c r="AE89"/>
    </row>
    <row r="90" spans="27:31" x14ac:dyDescent="0.35">
      <c r="AA90"/>
      <c r="AB90"/>
      <c r="AC90"/>
      <c r="AD90"/>
      <c r="AE90"/>
    </row>
    <row r="91" spans="27:31" x14ac:dyDescent="0.35">
      <c r="AA91"/>
      <c r="AB91"/>
      <c r="AC91"/>
      <c r="AD91"/>
      <c r="AE91"/>
    </row>
    <row r="92" spans="27:31" x14ac:dyDescent="0.35">
      <c r="AA92"/>
      <c r="AB92"/>
      <c r="AC92"/>
      <c r="AD92"/>
      <c r="AE92"/>
    </row>
    <row r="93" spans="27:31" x14ac:dyDescent="0.35">
      <c r="AA93"/>
      <c r="AB93"/>
      <c r="AC93"/>
      <c r="AD93"/>
      <c r="AE93"/>
    </row>
    <row r="94" spans="27:31" x14ac:dyDescent="0.35">
      <c r="AA94"/>
      <c r="AB94"/>
      <c r="AC94"/>
      <c r="AD94"/>
      <c r="AE94"/>
    </row>
    <row r="95" spans="27:31" x14ac:dyDescent="0.35">
      <c r="AA95"/>
      <c r="AB95"/>
      <c r="AC95"/>
      <c r="AD95"/>
      <c r="AE95"/>
    </row>
    <row r="96" spans="27:31" x14ac:dyDescent="0.35">
      <c r="AA96"/>
      <c r="AB96"/>
      <c r="AC96"/>
      <c r="AD96"/>
      <c r="AE96"/>
    </row>
    <row r="97" spans="27:31" x14ac:dyDescent="0.35">
      <c r="AA97"/>
      <c r="AB97"/>
      <c r="AC97"/>
      <c r="AD97"/>
      <c r="AE97"/>
    </row>
    <row r="98" spans="27:31" x14ac:dyDescent="0.35">
      <c r="AA98"/>
      <c r="AB98"/>
      <c r="AC98"/>
      <c r="AD98"/>
      <c r="AE98"/>
    </row>
    <row r="99" spans="27:31" x14ac:dyDescent="0.35">
      <c r="AA99"/>
      <c r="AB99"/>
      <c r="AC99"/>
      <c r="AD99"/>
      <c r="AE99"/>
    </row>
    <row r="100" spans="27:31" x14ac:dyDescent="0.35">
      <c r="AA100"/>
      <c r="AB100"/>
      <c r="AC100"/>
      <c r="AD100"/>
      <c r="AE100"/>
    </row>
    <row r="101" spans="27:31" x14ac:dyDescent="0.35">
      <c r="AA101"/>
      <c r="AB101"/>
      <c r="AC101"/>
      <c r="AD101"/>
      <c r="AE101"/>
    </row>
    <row r="102" spans="27:31" x14ac:dyDescent="0.35">
      <c r="AA102"/>
      <c r="AB102"/>
      <c r="AC102"/>
      <c r="AD102"/>
      <c r="AE102"/>
    </row>
    <row r="103" spans="27:31" x14ac:dyDescent="0.35">
      <c r="AA103"/>
      <c r="AB103"/>
      <c r="AC103"/>
      <c r="AD103"/>
      <c r="AE103"/>
    </row>
    <row r="104" spans="27:31" x14ac:dyDescent="0.35">
      <c r="AA104"/>
      <c r="AB104"/>
      <c r="AC104"/>
      <c r="AD104"/>
      <c r="AE104"/>
    </row>
    <row r="105" spans="27:31" x14ac:dyDescent="0.35">
      <c r="AA105"/>
      <c r="AB105"/>
      <c r="AC105"/>
      <c r="AD105"/>
      <c r="AE105"/>
    </row>
    <row r="106" spans="27:31" x14ac:dyDescent="0.35">
      <c r="AA106"/>
      <c r="AB106"/>
      <c r="AC106"/>
      <c r="AD106"/>
      <c r="AE106"/>
    </row>
    <row r="107" spans="27:31" x14ac:dyDescent="0.35">
      <c r="AA107"/>
      <c r="AB107"/>
      <c r="AC107"/>
      <c r="AD107"/>
      <c r="AE107"/>
    </row>
    <row r="108" spans="27:31" x14ac:dyDescent="0.35">
      <c r="AA108"/>
      <c r="AB108"/>
      <c r="AC108"/>
      <c r="AD108"/>
      <c r="AE108"/>
    </row>
    <row r="109" spans="27:31" x14ac:dyDescent="0.35">
      <c r="AA109"/>
      <c r="AB109"/>
      <c r="AC109"/>
      <c r="AD109"/>
      <c r="AE109"/>
    </row>
    <row r="110" spans="27:31" x14ac:dyDescent="0.35">
      <c r="AA110"/>
      <c r="AB110"/>
      <c r="AC110"/>
      <c r="AD110"/>
      <c r="AE110"/>
    </row>
    <row r="111" spans="27:31" x14ac:dyDescent="0.35">
      <c r="AA111"/>
      <c r="AB111"/>
      <c r="AC111"/>
      <c r="AD111"/>
      <c r="AE11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375B-26A8-4859-A37A-C86D2C26BE85}">
  <dimension ref="A1:BW59"/>
  <sheetViews>
    <sheetView workbookViewId="0">
      <selection sqref="A1:XFD1048576"/>
    </sheetView>
  </sheetViews>
  <sheetFormatPr defaultColWidth="16.36328125" defaultRowHeight="14.5" x14ac:dyDescent="0.35"/>
  <sheetData>
    <row r="1" spans="1:75" x14ac:dyDescent="0.35">
      <c r="A1" t="s">
        <v>1037</v>
      </c>
      <c r="B1" t="s">
        <v>1038</v>
      </c>
      <c r="C1" t="s">
        <v>1039</v>
      </c>
      <c r="D1" t="s">
        <v>1040</v>
      </c>
      <c r="E1" t="s">
        <v>1041</v>
      </c>
      <c r="F1" t="s">
        <v>1042</v>
      </c>
      <c r="G1" t="s">
        <v>1043</v>
      </c>
      <c r="H1" t="s">
        <v>1044</v>
      </c>
      <c r="I1" t="s">
        <v>1045</v>
      </c>
      <c r="J1" t="s">
        <v>1046</v>
      </c>
      <c r="K1" t="s">
        <v>1047</v>
      </c>
      <c r="L1" t="s">
        <v>1048</v>
      </c>
      <c r="M1" t="s">
        <v>1049</v>
      </c>
      <c r="N1" t="s">
        <v>1050</v>
      </c>
      <c r="O1" t="s">
        <v>1051</v>
      </c>
      <c r="P1" t="s">
        <v>1052</v>
      </c>
      <c r="Q1" t="s">
        <v>1053</v>
      </c>
      <c r="R1" t="s">
        <v>1054</v>
      </c>
      <c r="S1" t="s">
        <v>1055</v>
      </c>
      <c r="T1" t="s">
        <v>1056</v>
      </c>
      <c r="U1" t="s">
        <v>1057</v>
      </c>
      <c r="V1" t="s">
        <v>1058</v>
      </c>
      <c r="W1" t="s">
        <v>1059</v>
      </c>
      <c r="X1" t="s">
        <v>1060</v>
      </c>
      <c r="Y1" t="s">
        <v>1061</v>
      </c>
      <c r="Z1" t="s">
        <v>1062</v>
      </c>
      <c r="AA1" t="s">
        <v>1063</v>
      </c>
      <c r="AB1" t="s">
        <v>1064</v>
      </c>
      <c r="AC1" t="s">
        <v>1065</v>
      </c>
      <c r="AD1" t="s">
        <v>1066</v>
      </c>
      <c r="AE1" t="s">
        <v>1067</v>
      </c>
      <c r="AF1" t="s">
        <v>1068</v>
      </c>
      <c r="AG1" t="s">
        <v>1069</v>
      </c>
      <c r="AH1" t="s">
        <v>1070</v>
      </c>
      <c r="AI1" t="s">
        <v>1071</v>
      </c>
      <c r="AJ1" t="s">
        <v>1072</v>
      </c>
      <c r="AK1" t="s">
        <v>1073</v>
      </c>
      <c r="AL1" t="s">
        <v>1074</v>
      </c>
      <c r="AM1" t="s">
        <v>1075</v>
      </c>
      <c r="AN1" t="s">
        <v>1076</v>
      </c>
      <c r="AO1" t="s">
        <v>1077</v>
      </c>
      <c r="AP1" t="s">
        <v>1078</v>
      </c>
      <c r="AQ1" t="s">
        <v>1079</v>
      </c>
      <c r="AR1" t="s">
        <v>1080</v>
      </c>
      <c r="AS1" t="s">
        <v>1081</v>
      </c>
      <c r="AT1" t="s">
        <v>1082</v>
      </c>
      <c r="AU1" t="s">
        <v>1083</v>
      </c>
      <c r="AV1" t="s">
        <v>1084</v>
      </c>
      <c r="AW1" t="s">
        <v>1085</v>
      </c>
      <c r="AX1" t="s">
        <v>1086</v>
      </c>
      <c r="AY1" t="s">
        <v>1087</v>
      </c>
      <c r="AZ1" t="s">
        <v>1088</v>
      </c>
      <c r="BA1" t="s">
        <v>1089</v>
      </c>
      <c r="BB1" t="s">
        <v>1090</v>
      </c>
      <c r="BC1" t="s">
        <v>1091</v>
      </c>
      <c r="BD1" t="s">
        <v>1092</v>
      </c>
      <c r="BE1" t="s">
        <v>1093</v>
      </c>
      <c r="BF1" t="s">
        <v>1094</v>
      </c>
      <c r="BG1" t="s">
        <v>1095</v>
      </c>
      <c r="BH1" t="s">
        <v>1096</v>
      </c>
      <c r="BI1" t="s">
        <v>1097</v>
      </c>
      <c r="BJ1" t="s">
        <v>1098</v>
      </c>
      <c r="BK1" t="s">
        <v>1099</v>
      </c>
      <c r="BL1" t="s">
        <v>1100</v>
      </c>
      <c r="BM1" t="s">
        <v>1101</v>
      </c>
      <c r="BN1" t="s">
        <v>1102</v>
      </c>
      <c r="BO1" t="s">
        <v>1103</v>
      </c>
      <c r="BP1" t="s">
        <v>1104</v>
      </c>
      <c r="BQ1" t="s">
        <v>1105</v>
      </c>
      <c r="BR1" t="s">
        <v>1106</v>
      </c>
      <c r="BS1" t="s">
        <v>1107</v>
      </c>
      <c r="BT1" t="s">
        <v>1108</v>
      </c>
      <c r="BU1" t="s">
        <v>1109</v>
      </c>
      <c r="BW1" t="s">
        <v>1110</v>
      </c>
    </row>
    <row r="2" spans="1:75" x14ac:dyDescent="0.35">
      <c r="A2">
        <v>48.543100000000003</v>
      </c>
      <c r="B2">
        <v>1.7617</v>
      </c>
      <c r="C2">
        <v>10.209899999999999</v>
      </c>
      <c r="D2">
        <v>2.0989</v>
      </c>
      <c r="E2">
        <v>9.3230000000000004</v>
      </c>
      <c r="F2">
        <v>0.17019999999999999</v>
      </c>
      <c r="G2">
        <v>17.111599999999999</v>
      </c>
      <c r="H2">
        <v>8.2080000000000002</v>
      </c>
      <c r="I2">
        <v>1.5115000000000001</v>
      </c>
      <c r="J2">
        <v>0.27029999999999998</v>
      </c>
      <c r="K2">
        <v>0.16420000000000001</v>
      </c>
      <c r="L2">
        <v>0</v>
      </c>
      <c r="M2">
        <v>0.50049999999999994</v>
      </c>
      <c r="N2">
        <v>900.4</v>
      </c>
      <c r="O2">
        <v>100.1</v>
      </c>
      <c r="P2">
        <v>48.543100000000003</v>
      </c>
      <c r="Q2">
        <v>1.7617</v>
      </c>
      <c r="R2">
        <v>10.209899999999999</v>
      </c>
      <c r="S2">
        <v>2.0989</v>
      </c>
      <c r="T2">
        <v>9.3230000000000004</v>
      </c>
      <c r="U2">
        <v>0.17019999999999999</v>
      </c>
      <c r="V2">
        <v>17.111599999999999</v>
      </c>
      <c r="W2">
        <v>8.2080000000000002</v>
      </c>
      <c r="X2">
        <v>1.5115000000000001</v>
      </c>
      <c r="Y2">
        <v>0.27029999999999998</v>
      </c>
      <c r="Z2">
        <v>0.16420000000000001</v>
      </c>
      <c r="AA2">
        <v>0</v>
      </c>
      <c r="AB2">
        <v>0.50049999999999994</v>
      </c>
      <c r="AC2">
        <v>900.4</v>
      </c>
      <c r="AD2">
        <v>100.1</v>
      </c>
      <c r="AE2">
        <v>41.041200000000003</v>
      </c>
      <c r="AF2">
        <v>0</v>
      </c>
      <c r="AG2">
        <v>0</v>
      </c>
      <c r="AH2">
        <v>0</v>
      </c>
      <c r="AI2">
        <v>8.1905999999999999</v>
      </c>
      <c r="AJ2">
        <v>0</v>
      </c>
      <c r="AK2">
        <v>50.110300000000002</v>
      </c>
      <c r="AL2">
        <v>0</v>
      </c>
      <c r="AM2">
        <v>0</v>
      </c>
      <c r="AN2">
        <v>0</v>
      </c>
      <c r="AO2">
        <v>0</v>
      </c>
      <c r="AP2">
        <v>0</v>
      </c>
      <c r="AQ2">
        <v>0</v>
      </c>
      <c r="AR2">
        <v>5159.8</v>
      </c>
      <c r="AS2">
        <v>10</v>
      </c>
      <c r="AT2">
        <v>1334.796</v>
      </c>
      <c r="AU2">
        <v>1334.796</v>
      </c>
      <c r="AV2">
        <v>869.17200000000003</v>
      </c>
      <c r="AW2">
        <v>1219.576</v>
      </c>
      <c r="AX2">
        <v>91.6</v>
      </c>
      <c r="AY2">
        <v>0.3</v>
      </c>
      <c r="AZ2">
        <v>-1</v>
      </c>
      <c r="BA2">
        <v>-1</v>
      </c>
      <c r="BB2">
        <v>91.6</v>
      </c>
      <c r="BC2">
        <v>-1</v>
      </c>
      <c r="BD2">
        <v>-1</v>
      </c>
      <c r="BE2">
        <v>1</v>
      </c>
      <c r="BF2">
        <v>-6.31</v>
      </c>
      <c r="BG2">
        <v>-0.2</v>
      </c>
      <c r="BH2">
        <v>2.7349999999999999</v>
      </c>
      <c r="BI2">
        <v>4.91</v>
      </c>
      <c r="BJ2">
        <v>99.99</v>
      </c>
      <c r="BK2">
        <v>0</v>
      </c>
      <c r="BL2" t="s">
        <v>1111</v>
      </c>
      <c r="BM2">
        <v>0</v>
      </c>
      <c r="BN2" t="s">
        <v>1111</v>
      </c>
      <c r="BO2">
        <v>0</v>
      </c>
      <c r="BP2" t="s">
        <v>1111</v>
      </c>
      <c r="BQ2">
        <v>0</v>
      </c>
      <c r="BR2">
        <v>0.01</v>
      </c>
      <c r="BS2">
        <v>0</v>
      </c>
      <c r="BT2">
        <v>0</v>
      </c>
      <c r="BU2">
        <v>11.20173295</v>
      </c>
      <c r="BV2" s="204">
        <v>0.44307870370370367</v>
      </c>
      <c r="BW2">
        <f>1600/(BJ2/100)</f>
        <v>1600.1600160016003</v>
      </c>
    </row>
    <row r="3" spans="1:75" x14ac:dyDescent="0.35">
      <c r="A3">
        <v>48.618600000000001</v>
      </c>
      <c r="B3">
        <v>1.7794000000000001</v>
      </c>
      <c r="C3">
        <v>10.3125</v>
      </c>
      <c r="D3">
        <v>2.1046999999999998</v>
      </c>
      <c r="E3">
        <v>9.3474000000000004</v>
      </c>
      <c r="F3">
        <v>0.1719</v>
      </c>
      <c r="G3">
        <v>16.7806</v>
      </c>
      <c r="H3">
        <v>8.2904999999999998</v>
      </c>
      <c r="I3">
        <v>1.5266999999999999</v>
      </c>
      <c r="J3">
        <v>0.27300000000000002</v>
      </c>
      <c r="K3">
        <v>0.1658</v>
      </c>
      <c r="L3">
        <v>0</v>
      </c>
      <c r="M3">
        <v>0.50549999999999995</v>
      </c>
      <c r="N3">
        <v>858.1</v>
      </c>
      <c r="O3">
        <v>101</v>
      </c>
      <c r="P3">
        <v>48.618600000000001</v>
      </c>
      <c r="Q3">
        <v>1.7794000000000001</v>
      </c>
      <c r="R3">
        <v>10.3125</v>
      </c>
      <c r="S3">
        <v>2.1046999999999998</v>
      </c>
      <c r="T3">
        <v>9.3474000000000004</v>
      </c>
      <c r="U3">
        <v>0.1719</v>
      </c>
      <c r="V3">
        <v>16.7806</v>
      </c>
      <c r="W3">
        <v>8.2904999999999998</v>
      </c>
      <c r="X3">
        <v>1.5266999999999999</v>
      </c>
      <c r="Y3">
        <v>0.27300000000000002</v>
      </c>
      <c r="Z3">
        <v>0.1658</v>
      </c>
      <c r="AA3">
        <v>0</v>
      </c>
      <c r="AB3">
        <v>0.50549999999999995</v>
      </c>
      <c r="AC3">
        <v>858.1</v>
      </c>
      <c r="AD3">
        <v>101</v>
      </c>
      <c r="AE3">
        <v>41.027299999999997</v>
      </c>
      <c r="AF3">
        <v>0</v>
      </c>
      <c r="AG3">
        <v>0</v>
      </c>
      <c r="AH3">
        <v>0</v>
      </c>
      <c r="AI3">
        <v>8.2714999999999996</v>
      </c>
      <c r="AJ3">
        <v>0</v>
      </c>
      <c r="AK3">
        <v>50.049599999999998</v>
      </c>
      <c r="AL3">
        <v>0</v>
      </c>
      <c r="AM3">
        <v>0</v>
      </c>
      <c r="AN3">
        <v>0</v>
      </c>
      <c r="AO3">
        <v>0</v>
      </c>
      <c r="AP3">
        <v>0</v>
      </c>
      <c r="AQ3">
        <v>0</v>
      </c>
      <c r="AR3">
        <v>5110.3999999999996</v>
      </c>
      <c r="AS3">
        <v>10.1</v>
      </c>
      <c r="AT3">
        <v>1328.8050000000001</v>
      </c>
      <c r="AU3">
        <v>1328.8050000000001</v>
      </c>
      <c r="AV3">
        <v>879.56600000000003</v>
      </c>
      <c r="AW3">
        <v>1216.7739999999999</v>
      </c>
      <c r="AX3">
        <v>91.43</v>
      </c>
      <c r="AY3">
        <v>0.3</v>
      </c>
      <c r="AZ3">
        <v>-1</v>
      </c>
      <c r="BA3">
        <v>-1</v>
      </c>
      <c r="BB3">
        <v>91.52</v>
      </c>
      <c r="BC3">
        <v>-1</v>
      </c>
      <c r="BD3">
        <v>-1</v>
      </c>
      <c r="BE3">
        <v>1</v>
      </c>
      <c r="BF3">
        <v>-6.37</v>
      </c>
      <c r="BG3">
        <v>-0.2</v>
      </c>
      <c r="BH3">
        <v>2.7349999999999999</v>
      </c>
      <c r="BI3">
        <v>4.9800000000000004</v>
      </c>
      <c r="BJ3">
        <v>98.995000000000005</v>
      </c>
      <c r="BK3">
        <v>0</v>
      </c>
      <c r="BL3" t="s">
        <v>1111</v>
      </c>
      <c r="BM3">
        <v>0</v>
      </c>
      <c r="BN3" t="s">
        <v>1111</v>
      </c>
      <c r="BO3">
        <v>0</v>
      </c>
      <c r="BP3" t="s">
        <v>1111</v>
      </c>
      <c r="BQ3">
        <v>0</v>
      </c>
      <c r="BR3">
        <v>1.0049999999999999</v>
      </c>
      <c r="BS3">
        <v>0</v>
      </c>
      <c r="BT3">
        <v>0</v>
      </c>
      <c r="BU3">
        <v>11.20173295</v>
      </c>
      <c r="BV3" s="204">
        <v>0.44307870370370367</v>
      </c>
      <c r="BW3">
        <f t="shared" ref="BW3:BW59" si="0">1600/(BJ3/100)</f>
        <v>1616.2432446083135</v>
      </c>
    </row>
    <row r="4" spans="1:75" x14ac:dyDescent="0.35">
      <c r="A4">
        <v>48.696800000000003</v>
      </c>
      <c r="B4">
        <v>1.7977000000000001</v>
      </c>
      <c r="C4">
        <v>10.4183</v>
      </c>
      <c r="D4">
        <v>2.1101999999999999</v>
      </c>
      <c r="E4">
        <v>9.3712</v>
      </c>
      <c r="F4">
        <v>0.1736</v>
      </c>
      <c r="G4">
        <v>16.440799999999999</v>
      </c>
      <c r="H4">
        <v>8.3755000000000006</v>
      </c>
      <c r="I4">
        <v>1.5423</v>
      </c>
      <c r="J4">
        <v>0.27579999999999999</v>
      </c>
      <c r="K4">
        <v>0.16750000000000001</v>
      </c>
      <c r="L4">
        <v>0</v>
      </c>
      <c r="M4">
        <v>0.51070000000000004</v>
      </c>
      <c r="N4">
        <v>815.5</v>
      </c>
      <c r="O4">
        <v>101.9</v>
      </c>
      <c r="P4">
        <v>48.696800000000003</v>
      </c>
      <c r="Q4">
        <v>1.7977000000000001</v>
      </c>
      <c r="R4">
        <v>10.4183</v>
      </c>
      <c r="S4">
        <v>2.1101999999999999</v>
      </c>
      <c r="T4">
        <v>9.3712</v>
      </c>
      <c r="U4">
        <v>0.1736</v>
      </c>
      <c r="V4">
        <v>16.440799999999999</v>
      </c>
      <c r="W4">
        <v>8.3755000000000006</v>
      </c>
      <c r="X4">
        <v>1.5423</v>
      </c>
      <c r="Y4">
        <v>0.27579999999999999</v>
      </c>
      <c r="Z4">
        <v>0.16750000000000001</v>
      </c>
      <c r="AA4">
        <v>0</v>
      </c>
      <c r="AB4">
        <v>0.51070000000000004</v>
      </c>
      <c r="AC4">
        <v>815.5</v>
      </c>
      <c r="AD4">
        <v>101.9</v>
      </c>
      <c r="AE4">
        <v>41.012799999999999</v>
      </c>
      <c r="AF4">
        <v>0</v>
      </c>
      <c r="AG4">
        <v>0</v>
      </c>
      <c r="AH4">
        <v>0</v>
      </c>
      <c r="AI4">
        <v>8.3557000000000006</v>
      </c>
      <c r="AJ4">
        <v>0</v>
      </c>
      <c r="AK4">
        <v>49.986499999999999</v>
      </c>
      <c r="AL4">
        <v>0</v>
      </c>
      <c r="AM4">
        <v>0</v>
      </c>
      <c r="AN4">
        <v>0</v>
      </c>
      <c r="AO4">
        <v>0</v>
      </c>
      <c r="AP4">
        <v>0</v>
      </c>
      <c r="AQ4">
        <v>0</v>
      </c>
      <c r="AR4">
        <v>5058.7</v>
      </c>
      <c r="AS4">
        <v>10.1</v>
      </c>
      <c r="AT4">
        <v>1322.5920000000001</v>
      </c>
      <c r="AU4">
        <v>1322.5920000000001</v>
      </c>
      <c r="AV4">
        <v>890.04499999999996</v>
      </c>
      <c r="AW4">
        <v>1213.855</v>
      </c>
      <c r="AX4">
        <v>91.25</v>
      </c>
      <c r="AY4">
        <v>0.3</v>
      </c>
      <c r="AZ4">
        <v>-1</v>
      </c>
      <c r="BA4">
        <v>-1</v>
      </c>
      <c r="BB4">
        <v>91.43</v>
      </c>
      <c r="BC4">
        <v>-1</v>
      </c>
      <c r="BD4">
        <v>-1</v>
      </c>
      <c r="BE4">
        <v>1</v>
      </c>
      <c r="BF4">
        <v>-6.43</v>
      </c>
      <c r="BG4">
        <v>-0.2</v>
      </c>
      <c r="BH4">
        <v>2.734</v>
      </c>
      <c r="BI4">
        <v>5.05</v>
      </c>
      <c r="BJ4">
        <v>97.990399999999994</v>
      </c>
      <c r="BK4">
        <v>0</v>
      </c>
      <c r="BL4" t="s">
        <v>1111</v>
      </c>
      <c r="BM4">
        <v>0</v>
      </c>
      <c r="BN4" t="s">
        <v>1111</v>
      </c>
      <c r="BO4">
        <v>0</v>
      </c>
      <c r="BP4" t="s">
        <v>1111</v>
      </c>
      <c r="BQ4">
        <v>0</v>
      </c>
      <c r="BR4">
        <v>2.0095999999999998</v>
      </c>
      <c r="BS4">
        <v>0</v>
      </c>
      <c r="BT4">
        <v>0</v>
      </c>
      <c r="BU4">
        <v>11.20173295</v>
      </c>
      <c r="BV4" s="204">
        <v>0.44307870370370367</v>
      </c>
      <c r="BW4">
        <f t="shared" si="0"/>
        <v>1632.8130102540658</v>
      </c>
    </row>
    <row r="5" spans="1:75" x14ac:dyDescent="0.35">
      <c r="A5">
        <v>48.776000000000003</v>
      </c>
      <c r="B5">
        <v>1.8161</v>
      </c>
      <c r="C5">
        <v>10.5251</v>
      </c>
      <c r="D5">
        <v>2.1154999999999999</v>
      </c>
      <c r="E5">
        <v>9.3935999999999993</v>
      </c>
      <c r="F5">
        <v>0.1754</v>
      </c>
      <c r="G5">
        <v>16.098800000000001</v>
      </c>
      <c r="H5">
        <v>8.4612999999999996</v>
      </c>
      <c r="I5">
        <v>1.5581</v>
      </c>
      <c r="J5">
        <v>0.27860000000000001</v>
      </c>
      <c r="K5">
        <v>0.16919999999999999</v>
      </c>
      <c r="L5">
        <v>0</v>
      </c>
      <c r="M5">
        <v>0.51590000000000003</v>
      </c>
      <c r="N5">
        <v>773.7</v>
      </c>
      <c r="O5">
        <v>102.9</v>
      </c>
      <c r="P5">
        <v>48.776000000000003</v>
      </c>
      <c r="Q5">
        <v>1.8161</v>
      </c>
      <c r="R5">
        <v>10.5251</v>
      </c>
      <c r="S5">
        <v>2.1154999999999999</v>
      </c>
      <c r="T5">
        <v>9.3935999999999993</v>
      </c>
      <c r="U5">
        <v>0.1754</v>
      </c>
      <c r="V5">
        <v>16.098800000000001</v>
      </c>
      <c r="W5">
        <v>8.4612999999999996</v>
      </c>
      <c r="X5">
        <v>1.5581</v>
      </c>
      <c r="Y5">
        <v>0.27860000000000001</v>
      </c>
      <c r="Z5">
        <v>0.16919999999999999</v>
      </c>
      <c r="AA5">
        <v>0</v>
      </c>
      <c r="AB5">
        <v>0.51590000000000003</v>
      </c>
      <c r="AC5">
        <v>773.7</v>
      </c>
      <c r="AD5">
        <v>102.9</v>
      </c>
      <c r="AE5">
        <v>40.997999999999998</v>
      </c>
      <c r="AF5">
        <v>0</v>
      </c>
      <c r="AG5">
        <v>0</v>
      </c>
      <c r="AH5">
        <v>0</v>
      </c>
      <c r="AI5">
        <v>8.4415999999999993</v>
      </c>
      <c r="AJ5">
        <v>0</v>
      </c>
      <c r="AK5">
        <v>49.9221</v>
      </c>
      <c r="AL5">
        <v>0</v>
      </c>
      <c r="AM5">
        <v>0</v>
      </c>
      <c r="AN5">
        <v>0</v>
      </c>
      <c r="AO5">
        <v>0</v>
      </c>
      <c r="AP5">
        <v>0</v>
      </c>
      <c r="AQ5">
        <v>0</v>
      </c>
      <c r="AR5">
        <v>5005.5</v>
      </c>
      <c r="AS5">
        <v>10.1</v>
      </c>
      <c r="AT5">
        <v>1316.271</v>
      </c>
      <c r="AU5">
        <v>1316.271</v>
      </c>
      <c r="AV5">
        <v>900.40099999999995</v>
      </c>
      <c r="AW5">
        <v>1210.8720000000001</v>
      </c>
      <c r="AX5">
        <v>91.06</v>
      </c>
      <c r="AY5">
        <v>0.3</v>
      </c>
      <c r="AZ5">
        <v>-1</v>
      </c>
      <c r="BA5">
        <v>-1</v>
      </c>
      <c r="BB5">
        <v>91.34</v>
      </c>
      <c r="BC5">
        <v>-1</v>
      </c>
      <c r="BD5">
        <v>-1</v>
      </c>
      <c r="BE5">
        <v>1</v>
      </c>
      <c r="BF5">
        <v>-6.49</v>
      </c>
      <c r="BG5">
        <v>-0.2</v>
      </c>
      <c r="BH5">
        <v>2.7330000000000001</v>
      </c>
      <c r="BI5">
        <v>5.12</v>
      </c>
      <c r="BJ5">
        <v>96.995900000000006</v>
      </c>
      <c r="BK5">
        <v>0</v>
      </c>
      <c r="BL5" t="s">
        <v>1111</v>
      </c>
      <c r="BM5">
        <v>0</v>
      </c>
      <c r="BN5" t="s">
        <v>1111</v>
      </c>
      <c r="BO5">
        <v>0</v>
      </c>
      <c r="BP5" t="s">
        <v>1111</v>
      </c>
      <c r="BQ5">
        <v>0</v>
      </c>
      <c r="BR5">
        <v>3.0041000000000002</v>
      </c>
      <c r="BS5">
        <v>0</v>
      </c>
      <c r="BT5">
        <v>0</v>
      </c>
      <c r="BU5">
        <v>11.20173295</v>
      </c>
      <c r="BV5" s="204">
        <v>0.44309027777777782</v>
      </c>
      <c r="BW5">
        <f t="shared" si="0"/>
        <v>1649.554259509938</v>
      </c>
    </row>
    <row r="6" spans="1:75" x14ac:dyDescent="0.35">
      <c r="A6">
        <v>48.857999999999997</v>
      </c>
      <c r="B6">
        <v>1.8351</v>
      </c>
      <c r="C6">
        <v>10.6351</v>
      </c>
      <c r="D6">
        <v>2.1206</v>
      </c>
      <c r="E6">
        <v>9.4152000000000005</v>
      </c>
      <c r="F6">
        <v>0.17730000000000001</v>
      </c>
      <c r="G6">
        <v>15.747999999999999</v>
      </c>
      <c r="H6">
        <v>8.5497999999999994</v>
      </c>
      <c r="I6">
        <v>1.5744</v>
      </c>
      <c r="J6">
        <v>0.28149999999999997</v>
      </c>
      <c r="K6">
        <v>0.17100000000000001</v>
      </c>
      <c r="L6">
        <v>0</v>
      </c>
      <c r="M6">
        <v>0.52129999999999999</v>
      </c>
      <c r="N6">
        <v>731.7</v>
      </c>
      <c r="O6">
        <v>103.8</v>
      </c>
      <c r="P6">
        <v>48.857999999999997</v>
      </c>
      <c r="Q6">
        <v>1.8351</v>
      </c>
      <c r="R6">
        <v>10.6351</v>
      </c>
      <c r="S6">
        <v>2.1206</v>
      </c>
      <c r="T6">
        <v>9.4152000000000005</v>
      </c>
      <c r="U6">
        <v>0.17730000000000001</v>
      </c>
      <c r="V6">
        <v>15.747999999999999</v>
      </c>
      <c r="W6">
        <v>8.5497999999999994</v>
      </c>
      <c r="X6">
        <v>1.5744</v>
      </c>
      <c r="Y6">
        <v>0.28149999999999997</v>
      </c>
      <c r="Z6">
        <v>0.17100000000000001</v>
      </c>
      <c r="AA6">
        <v>0</v>
      </c>
      <c r="AB6">
        <v>0.52129999999999999</v>
      </c>
      <c r="AC6">
        <v>731.7</v>
      </c>
      <c r="AD6">
        <v>103.8</v>
      </c>
      <c r="AE6">
        <v>40.982599999999998</v>
      </c>
      <c r="AF6">
        <v>0</v>
      </c>
      <c r="AG6">
        <v>0</v>
      </c>
      <c r="AH6">
        <v>0</v>
      </c>
      <c r="AI6">
        <v>8.5311000000000003</v>
      </c>
      <c r="AJ6">
        <v>0</v>
      </c>
      <c r="AK6">
        <v>49.8551</v>
      </c>
      <c r="AL6">
        <v>0</v>
      </c>
      <c r="AM6">
        <v>0</v>
      </c>
      <c r="AN6">
        <v>0</v>
      </c>
      <c r="AO6">
        <v>0</v>
      </c>
      <c r="AP6">
        <v>0</v>
      </c>
      <c r="AQ6">
        <v>0</v>
      </c>
      <c r="AR6">
        <v>4950</v>
      </c>
      <c r="AS6">
        <v>10.199999999999999</v>
      </c>
      <c r="AT6">
        <v>1309.71</v>
      </c>
      <c r="AU6">
        <v>1309.71</v>
      </c>
      <c r="AV6">
        <v>910.83299999999997</v>
      </c>
      <c r="AW6">
        <v>1207.7629999999999</v>
      </c>
      <c r="AX6">
        <v>90.86</v>
      </c>
      <c r="AY6">
        <v>0.3</v>
      </c>
      <c r="AZ6">
        <v>-1</v>
      </c>
      <c r="BA6">
        <v>-1</v>
      </c>
      <c r="BB6">
        <v>91.24</v>
      </c>
      <c r="BC6">
        <v>-1</v>
      </c>
      <c r="BD6">
        <v>-1</v>
      </c>
      <c r="BE6">
        <v>1</v>
      </c>
      <c r="BF6">
        <v>-6.55</v>
      </c>
      <c r="BG6">
        <v>-0.2</v>
      </c>
      <c r="BH6">
        <v>2.7330000000000001</v>
      </c>
      <c r="BI6">
        <v>5.2</v>
      </c>
      <c r="BJ6">
        <v>95.9923</v>
      </c>
      <c r="BK6">
        <v>0</v>
      </c>
      <c r="BL6" t="s">
        <v>1111</v>
      </c>
      <c r="BM6">
        <v>0</v>
      </c>
      <c r="BN6" t="s">
        <v>1111</v>
      </c>
      <c r="BO6">
        <v>0</v>
      </c>
      <c r="BP6" t="s">
        <v>1111</v>
      </c>
      <c r="BQ6">
        <v>0</v>
      </c>
      <c r="BR6">
        <v>4.0076999999999998</v>
      </c>
      <c r="BS6">
        <v>0</v>
      </c>
      <c r="BT6">
        <v>0</v>
      </c>
      <c r="BU6">
        <v>11.20173295</v>
      </c>
      <c r="BV6" s="204">
        <v>0.44309027777777782</v>
      </c>
      <c r="BW6">
        <f t="shared" si="0"/>
        <v>1666.8003579453768</v>
      </c>
    </row>
    <row r="7" spans="1:75" x14ac:dyDescent="0.35">
      <c r="A7">
        <v>48.941099999999999</v>
      </c>
      <c r="B7">
        <v>1.8543000000000001</v>
      </c>
      <c r="C7">
        <v>10.7463</v>
      </c>
      <c r="D7">
        <v>2.1253000000000002</v>
      </c>
      <c r="E7">
        <v>9.4352999999999998</v>
      </c>
      <c r="F7">
        <v>0.17910000000000001</v>
      </c>
      <c r="G7">
        <v>15.395099999999999</v>
      </c>
      <c r="H7">
        <v>8.6392000000000007</v>
      </c>
      <c r="I7">
        <v>1.5909</v>
      </c>
      <c r="J7">
        <v>0.28449999999999998</v>
      </c>
      <c r="K7">
        <v>0.17280000000000001</v>
      </c>
      <c r="L7">
        <v>0</v>
      </c>
      <c r="M7">
        <v>0.52680000000000005</v>
      </c>
      <c r="N7">
        <v>690.6</v>
      </c>
      <c r="O7">
        <v>104.8</v>
      </c>
      <c r="P7">
        <v>48.941099999999999</v>
      </c>
      <c r="Q7">
        <v>1.8543000000000001</v>
      </c>
      <c r="R7">
        <v>10.7463</v>
      </c>
      <c r="S7">
        <v>2.1253000000000002</v>
      </c>
      <c r="T7">
        <v>9.4352999999999998</v>
      </c>
      <c r="U7">
        <v>0.17910000000000001</v>
      </c>
      <c r="V7">
        <v>15.395099999999999</v>
      </c>
      <c r="W7">
        <v>8.6392000000000007</v>
      </c>
      <c r="X7">
        <v>1.5909</v>
      </c>
      <c r="Y7">
        <v>0.28449999999999998</v>
      </c>
      <c r="Z7">
        <v>0.17280000000000001</v>
      </c>
      <c r="AA7">
        <v>0</v>
      </c>
      <c r="AB7">
        <v>0.52680000000000005</v>
      </c>
      <c r="AC7">
        <v>690.6</v>
      </c>
      <c r="AD7">
        <v>104.8</v>
      </c>
      <c r="AE7">
        <v>40.966900000000003</v>
      </c>
      <c r="AF7">
        <v>0</v>
      </c>
      <c r="AG7">
        <v>0</v>
      </c>
      <c r="AH7">
        <v>0</v>
      </c>
      <c r="AI7">
        <v>8.6226000000000003</v>
      </c>
      <c r="AJ7">
        <v>0</v>
      </c>
      <c r="AK7">
        <v>49.7866</v>
      </c>
      <c r="AL7">
        <v>0</v>
      </c>
      <c r="AM7">
        <v>0</v>
      </c>
      <c r="AN7">
        <v>0</v>
      </c>
      <c r="AO7">
        <v>0</v>
      </c>
      <c r="AP7">
        <v>0</v>
      </c>
      <c r="AQ7">
        <v>0</v>
      </c>
      <c r="AR7">
        <v>4893.1000000000004</v>
      </c>
      <c r="AS7">
        <v>10.199999999999999</v>
      </c>
      <c r="AT7">
        <v>1303.027</v>
      </c>
      <c r="AU7">
        <v>1303.027</v>
      </c>
      <c r="AV7">
        <v>921.11800000000005</v>
      </c>
      <c r="AW7">
        <v>1204.5820000000001</v>
      </c>
      <c r="AX7">
        <v>90.65</v>
      </c>
      <c r="AY7">
        <v>0.3</v>
      </c>
      <c r="AZ7">
        <v>-1</v>
      </c>
      <c r="BA7">
        <v>-1</v>
      </c>
      <c r="BB7">
        <v>91.15</v>
      </c>
      <c r="BC7">
        <v>-1</v>
      </c>
      <c r="BD7">
        <v>-1</v>
      </c>
      <c r="BE7">
        <v>1</v>
      </c>
      <c r="BF7">
        <v>-6.62</v>
      </c>
      <c r="BG7">
        <v>-0.2</v>
      </c>
      <c r="BH7">
        <v>2.7320000000000002</v>
      </c>
      <c r="BI7">
        <v>5.28</v>
      </c>
      <c r="BJ7">
        <v>94.999099999999999</v>
      </c>
      <c r="BK7">
        <v>0</v>
      </c>
      <c r="BL7" t="s">
        <v>1111</v>
      </c>
      <c r="BM7">
        <v>0</v>
      </c>
      <c r="BN7" t="s">
        <v>1111</v>
      </c>
      <c r="BO7">
        <v>0</v>
      </c>
      <c r="BP7" t="s">
        <v>1111</v>
      </c>
      <c r="BQ7">
        <v>0</v>
      </c>
      <c r="BR7">
        <v>5.0008999999999997</v>
      </c>
      <c r="BS7">
        <v>0</v>
      </c>
      <c r="BT7">
        <v>0</v>
      </c>
      <c r="BU7">
        <v>11.20173295</v>
      </c>
      <c r="BV7" s="204">
        <v>0.44309027777777782</v>
      </c>
      <c r="BW7">
        <f t="shared" si="0"/>
        <v>1684.2264821456204</v>
      </c>
    </row>
    <row r="8" spans="1:75" x14ac:dyDescent="0.35">
      <c r="A8">
        <v>49.027200000000001</v>
      </c>
      <c r="B8">
        <v>1.8740000000000001</v>
      </c>
      <c r="C8">
        <v>10.860799999999999</v>
      </c>
      <c r="D8">
        <v>2.1297000000000001</v>
      </c>
      <c r="E8">
        <v>9.4542999999999999</v>
      </c>
      <c r="F8">
        <v>0.18099999999999999</v>
      </c>
      <c r="G8">
        <v>15.033099999999999</v>
      </c>
      <c r="H8">
        <v>8.7312999999999992</v>
      </c>
      <c r="I8">
        <v>1.6077999999999999</v>
      </c>
      <c r="J8">
        <v>0.28749999999999998</v>
      </c>
      <c r="K8">
        <v>0.17460000000000001</v>
      </c>
      <c r="L8">
        <v>0</v>
      </c>
      <c r="M8">
        <v>0.53239999999999998</v>
      </c>
      <c r="N8">
        <v>649.6</v>
      </c>
      <c r="O8">
        <v>105.8</v>
      </c>
      <c r="P8">
        <v>49.027200000000001</v>
      </c>
      <c r="Q8">
        <v>1.8740000000000001</v>
      </c>
      <c r="R8">
        <v>10.860799999999999</v>
      </c>
      <c r="S8">
        <v>2.1297000000000001</v>
      </c>
      <c r="T8">
        <v>9.4542999999999999</v>
      </c>
      <c r="U8">
        <v>0.18099999999999999</v>
      </c>
      <c r="V8">
        <v>15.033099999999999</v>
      </c>
      <c r="W8">
        <v>8.7312999999999992</v>
      </c>
      <c r="X8">
        <v>1.6077999999999999</v>
      </c>
      <c r="Y8">
        <v>0.28749999999999998</v>
      </c>
      <c r="Z8">
        <v>0.17460000000000001</v>
      </c>
      <c r="AA8">
        <v>0</v>
      </c>
      <c r="AB8">
        <v>0.53239999999999998</v>
      </c>
      <c r="AC8">
        <v>649.6</v>
      </c>
      <c r="AD8">
        <v>105.8</v>
      </c>
      <c r="AE8">
        <v>40.950499999999998</v>
      </c>
      <c r="AF8">
        <v>0</v>
      </c>
      <c r="AG8">
        <v>0</v>
      </c>
      <c r="AH8">
        <v>0</v>
      </c>
      <c r="AI8">
        <v>8.7179000000000002</v>
      </c>
      <c r="AJ8">
        <v>0</v>
      </c>
      <c r="AK8">
        <v>49.715200000000003</v>
      </c>
      <c r="AL8">
        <v>0</v>
      </c>
      <c r="AM8">
        <v>0</v>
      </c>
      <c r="AN8">
        <v>0</v>
      </c>
      <c r="AO8">
        <v>0</v>
      </c>
      <c r="AP8">
        <v>0</v>
      </c>
      <c r="AQ8">
        <v>0</v>
      </c>
      <c r="AR8">
        <v>4833.8</v>
      </c>
      <c r="AS8">
        <v>10.3</v>
      </c>
      <c r="AT8">
        <v>1296.085</v>
      </c>
      <c r="AU8">
        <v>1296.085</v>
      </c>
      <c r="AV8">
        <v>931.43499999999995</v>
      </c>
      <c r="AW8">
        <v>1201.2639999999999</v>
      </c>
      <c r="AX8">
        <v>90.43</v>
      </c>
      <c r="AY8">
        <v>0.3</v>
      </c>
      <c r="AZ8">
        <v>-1</v>
      </c>
      <c r="BA8">
        <v>-1</v>
      </c>
      <c r="BB8">
        <v>91.05</v>
      </c>
      <c r="BC8">
        <v>-1</v>
      </c>
      <c r="BD8">
        <v>-1</v>
      </c>
      <c r="BE8">
        <v>1</v>
      </c>
      <c r="BF8">
        <v>-6.69</v>
      </c>
      <c r="BG8">
        <v>-0.2</v>
      </c>
      <c r="BH8">
        <v>2.7309999999999999</v>
      </c>
      <c r="BI8">
        <v>5.36</v>
      </c>
      <c r="BJ8">
        <v>93.997399999999999</v>
      </c>
      <c r="BK8">
        <v>0</v>
      </c>
      <c r="BL8" t="s">
        <v>1111</v>
      </c>
      <c r="BM8">
        <v>0</v>
      </c>
      <c r="BN8" t="s">
        <v>1111</v>
      </c>
      <c r="BO8">
        <v>0</v>
      </c>
      <c r="BP8" t="s">
        <v>1111</v>
      </c>
      <c r="BQ8">
        <v>0</v>
      </c>
      <c r="BR8">
        <v>6.0026000000000002</v>
      </c>
      <c r="BS8">
        <v>0</v>
      </c>
      <c r="BT8">
        <v>0</v>
      </c>
      <c r="BU8">
        <v>11.20173295</v>
      </c>
      <c r="BV8" s="204">
        <v>0.44309027777777782</v>
      </c>
      <c r="BW8">
        <f t="shared" si="0"/>
        <v>1702.1747410034745</v>
      </c>
    </row>
    <row r="9" spans="1:75" x14ac:dyDescent="0.35">
      <c r="A9">
        <v>49.115299999999998</v>
      </c>
      <c r="B9">
        <v>1.8942000000000001</v>
      </c>
      <c r="C9">
        <v>10.9777</v>
      </c>
      <c r="D9">
        <v>2.1337000000000002</v>
      </c>
      <c r="E9">
        <v>9.4718</v>
      </c>
      <c r="F9">
        <v>0.183</v>
      </c>
      <c r="G9">
        <v>14.6655</v>
      </c>
      <c r="H9">
        <v>8.8252000000000006</v>
      </c>
      <c r="I9">
        <v>1.6251</v>
      </c>
      <c r="J9">
        <v>0.29060000000000002</v>
      </c>
      <c r="K9">
        <v>0.17649999999999999</v>
      </c>
      <c r="L9">
        <v>0</v>
      </c>
      <c r="M9">
        <v>0.53810000000000002</v>
      </c>
      <c r="N9">
        <v>609.20000000000005</v>
      </c>
      <c r="O9">
        <v>106.8</v>
      </c>
      <c r="P9">
        <v>49.115299999999998</v>
      </c>
      <c r="Q9">
        <v>1.8942000000000001</v>
      </c>
      <c r="R9">
        <v>10.9777</v>
      </c>
      <c r="S9">
        <v>2.1337000000000002</v>
      </c>
      <c r="T9">
        <v>9.4718</v>
      </c>
      <c r="U9">
        <v>0.183</v>
      </c>
      <c r="V9">
        <v>14.6655</v>
      </c>
      <c r="W9">
        <v>8.8252000000000006</v>
      </c>
      <c r="X9">
        <v>1.6251</v>
      </c>
      <c r="Y9">
        <v>0.29060000000000002</v>
      </c>
      <c r="Z9">
        <v>0.17649999999999999</v>
      </c>
      <c r="AA9">
        <v>0</v>
      </c>
      <c r="AB9">
        <v>0.53810000000000002</v>
      </c>
      <c r="AC9">
        <v>609.20000000000005</v>
      </c>
      <c r="AD9">
        <v>106.8</v>
      </c>
      <c r="AE9">
        <v>40.933500000000002</v>
      </c>
      <c r="AF9">
        <v>0</v>
      </c>
      <c r="AG9">
        <v>0</v>
      </c>
      <c r="AH9">
        <v>0</v>
      </c>
      <c r="AI9">
        <v>8.8163999999999998</v>
      </c>
      <c r="AJ9">
        <v>0</v>
      </c>
      <c r="AK9">
        <v>49.641399999999997</v>
      </c>
      <c r="AL9">
        <v>0</v>
      </c>
      <c r="AM9">
        <v>0</v>
      </c>
      <c r="AN9">
        <v>0</v>
      </c>
      <c r="AO9">
        <v>0</v>
      </c>
      <c r="AP9">
        <v>0</v>
      </c>
      <c r="AQ9">
        <v>0</v>
      </c>
      <c r="AR9">
        <v>4772.6000000000004</v>
      </c>
      <c r="AS9">
        <v>10.3</v>
      </c>
      <c r="AT9">
        <v>1288.9380000000001</v>
      </c>
      <c r="AU9">
        <v>1288.9380000000001</v>
      </c>
      <c r="AV9">
        <v>941.67600000000004</v>
      </c>
      <c r="AW9">
        <v>1197.8330000000001</v>
      </c>
      <c r="AX9">
        <v>90.2</v>
      </c>
      <c r="AY9">
        <v>0.3</v>
      </c>
      <c r="AZ9">
        <v>-1</v>
      </c>
      <c r="BA9">
        <v>-1</v>
      </c>
      <c r="BB9">
        <v>90.94</v>
      </c>
      <c r="BC9">
        <v>-1</v>
      </c>
      <c r="BD9">
        <v>-1</v>
      </c>
      <c r="BE9">
        <v>1</v>
      </c>
      <c r="BF9">
        <v>-6.76</v>
      </c>
      <c r="BG9">
        <v>-0.2</v>
      </c>
      <c r="BH9">
        <v>2.7309999999999999</v>
      </c>
      <c r="BI9">
        <v>5.44</v>
      </c>
      <c r="BJ9">
        <v>92.996899999999997</v>
      </c>
      <c r="BK9">
        <v>0</v>
      </c>
      <c r="BL9" t="s">
        <v>1111</v>
      </c>
      <c r="BM9">
        <v>0</v>
      </c>
      <c r="BN9" t="s">
        <v>1111</v>
      </c>
      <c r="BO9">
        <v>0</v>
      </c>
      <c r="BP9" t="s">
        <v>1111</v>
      </c>
      <c r="BQ9">
        <v>0</v>
      </c>
      <c r="BR9">
        <v>7.0030999999999999</v>
      </c>
      <c r="BS9">
        <v>0</v>
      </c>
      <c r="BT9">
        <v>0</v>
      </c>
      <c r="BU9">
        <v>11.20173295</v>
      </c>
      <c r="BV9" s="204">
        <v>0.44310185185185186</v>
      </c>
      <c r="BW9">
        <f t="shared" si="0"/>
        <v>1720.4874571087855</v>
      </c>
    </row>
    <row r="10" spans="1:75" x14ac:dyDescent="0.35">
      <c r="A10">
        <v>49.2057</v>
      </c>
      <c r="B10">
        <v>1.9148000000000001</v>
      </c>
      <c r="C10">
        <v>11.0969</v>
      </c>
      <c r="D10">
        <v>2.1374</v>
      </c>
      <c r="E10">
        <v>9.4876000000000005</v>
      </c>
      <c r="F10">
        <v>0.18490000000000001</v>
      </c>
      <c r="G10">
        <v>14.292400000000001</v>
      </c>
      <c r="H10">
        <v>8.9209999999999994</v>
      </c>
      <c r="I10">
        <v>1.6428</v>
      </c>
      <c r="J10">
        <v>0.29370000000000002</v>
      </c>
      <c r="K10">
        <v>0.1784</v>
      </c>
      <c r="L10">
        <v>0</v>
      </c>
      <c r="M10">
        <v>0.54400000000000004</v>
      </c>
      <c r="N10">
        <v>569.5</v>
      </c>
      <c r="O10">
        <v>107.9</v>
      </c>
      <c r="P10">
        <v>49.2057</v>
      </c>
      <c r="Q10">
        <v>1.9148000000000001</v>
      </c>
      <c r="R10">
        <v>11.0969</v>
      </c>
      <c r="S10">
        <v>2.1374</v>
      </c>
      <c r="T10">
        <v>9.4876000000000005</v>
      </c>
      <c r="U10">
        <v>0.18490000000000001</v>
      </c>
      <c r="V10">
        <v>14.292400000000001</v>
      </c>
      <c r="W10">
        <v>8.9209999999999994</v>
      </c>
      <c r="X10">
        <v>1.6428</v>
      </c>
      <c r="Y10">
        <v>0.29370000000000002</v>
      </c>
      <c r="Z10">
        <v>0.1784</v>
      </c>
      <c r="AA10">
        <v>0</v>
      </c>
      <c r="AB10">
        <v>0.54400000000000004</v>
      </c>
      <c r="AC10">
        <v>569.5</v>
      </c>
      <c r="AD10">
        <v>107.9</v>
      </c>
      <c r="AE10">
        <v>40.915999999999997</v>
      </c>
      <c r="AF10">
        <v>0</v>
      </c>
      <c r="AG10">
        <v>0</v>
      </c>
      <c r="AH10">
        <v>0</v>
      </c>
      <c r="AI10">
        <v>8.9182000000000006</v>
      </c>
      <c r="AJ10">
        <v>0</v>
      </c>
      <c r="AK10">
        <v>49.565100000000001</v>
      </c>
      <c r="AL10">
        <v>0</v>
      </c>
      <c r="AM10">
        <v>0</v>
      </c>
      <c r="AN10">
        <v>0</v>
      </c>
      <c r="AO10">
        <v>0</v>
      </c>
      <c r="AP10">
        <v>0</v>
      </c>
      <c r="AQ10">
        <v>0</v>
      </c>
      <c r="AR10">
        <v>4709.5</v>
      </c>
      <c r="AS10">
        <v>10.4</v>
      </c>
      <c r="AT10">
        <v>1281.577</v>
      </c>
      <c r="AU10">
        <v>1281.577</v>
      </c>
      <c r="AV10">
        <v>951.81299999999999</v>
      </c>
      <c r="AW10">
        <v>1194.2840000000001</v>
      </c>
      <c r="AX10">
        <v>89.95</v>
      </c>
      <c r="AY10">
        <v>0.3</v>
      </c>
      <c r="AZ10">
        <v>-1</v>
      </c>
      <c r="BA10">
        <v>-1</v>
      </c>
      <c r="BB10">
        <v>90.83</v>
      </c>
      <c r="BC10">
        <v>-1</v>
      </c>
      <c r="BD10">
        <v>-1</v>
      </c>
      <c r="BE10">
        <v>1</v>
      </c>
      <c r="BF10">
        <v>-6.83</v>
      </c>
      <c r="BG10">
        <v>-0.2</v>
      </c>
      <c r="BH10">
        <v>2.73</v>
      </c>
      <c r="BI10">
        <v>5.53</v>
      </c>
      <c r="BJ10">
        <v>91.997900000000001</v>
      </c>
      <c r="BK10">
        <v>0</v>
      </c>
      <c r="BL10" t="s">
        <v>1111</v>
      </c>
      <c r="BM10">
        <v>0</v>
      </c>
      <c r="BN10" t="s">
        <v>1111</v>
      </c>
      <c r="BO10">
        <v>0</v>
      </c>
      <c r="BP10" t="s">
        <v>1111</v>
      </c>
      <c r="BQ10">
        <v>0</v>
      </c>
      <c r="BR10">
        <v>8.0021000000000004</v>
      </c>
      <c r="BS10">
        <v>0</v>
      </c>
      <c r="BT10">
        <v>0</v>
      </c>
      <c r="BU10">
        <v>11.20173295</v>
      </c>
      <c r="BV10" s="204">
        <v>0.44310185185185186</v>
      </c>
      <c r="BW10">
        <f t="shared" si="0"/>
        <v>1739.1701332313021</v>
      </c>
    </row>
    <row r="11" spans="1:75" x14ac:dyDescent="0.35">
      <c r="A11">
        <v>49.299199999999999</v>
      </c>
      <c r="B11">
        <v>1.9359</v>
      </c>
      <c r="C11">
        <v>11.2196</v>
      </c>
      <c r="D11">
        <v>2.1406000000000001</v>
      </c>
      <c r="E11">
        <v>9.5017999999999994</v>
      </c>
      <c r="F11">
        <v>0.187</v>
      </c>
      <c r="G11">
        <v>13.9101</v>
      </c>
      <c r="H11">
        <v>9.0197000000000003</v>
      </c>
      <c r="I11">
        <v>1.6609</v>
      </c>
      <c r="J11">
        <v>0.29699999999999999</v>
      </c>
      <c r="K11">
        <v>0.1804</v>
      </c>
      <c r="L11">
        <v>0</v>
      </c>
      <c r="M11">
        <v>0.55000000000000004</v>
      </c>
      <c r="N11">
        <v>530.20000000000005</v>
      </c>
      <c r="O11">
        <v>109</v>
      </c>
      <c r="P11">
        <v>49.299199999999999</v>
      </c>
      <c r="Q11">
        <v>1.9359</v>
      </c>
      <c r="R11">
        <v>11.2196</v>
      </c>
      <c r="S11">
        <v>2.1406000000000001</v>
      </c>
      <c r="T11">
        <v>9.5017999999999994</v>
      </c>
      <c r="U11">
        <v>0.187</v>
      </c>
      <c r="V11">
        <v>13.9101</v>
      </c>
      <c r="W11">
        <v>9.0197000000000003</v>
      </c>
      <c r="X11">
        <v>1.6609</v>
      </c>
      <c r="Y11">
        <v>0.29699999999999999</v>
      </c>
      <c r="Z11">
        <v>0.1804</v>
      </c>
      <c r="AA11">
        <v>0</v>
      </c>
      <c r="AB11">
        <v>0.55000000000000004</v>
      </c>
      <c r="AC11">
        <v>530.20000000000005</v>
      </c>
      <c r="AD11">
        <v>109</v>
      </c>
      <c r="AE11">
        <v>40.8977</v>
      </c>
      <c r="AF11">
        <v>0</v>
      </c>
      <c r="AG11">
        <v>0</v>
      </c>
      <c r="AH11">
        <v>0</v>
      </c>
      <c r="AI11">
        <v>9.0244999999999997</v>
      </c>
      <c r="AJ11">
        <v>0</v>
      </c>
      <c r="AK11">
        <v>49.485500000000002</v>
      </c>
      <c r="AL11">
        <v>0</v>
      </c>
      <c r="AM11">
        <v>0</v>
      </c>
      <c r="AN11">
        <v>0</v>
      </c>
      <c r="AO11">
        <v>0</v>
      </c>
      <c r="AP11">
        <v>0</v>
      </c>
      <c r="AQ11">
        <v>0</v>
      </c>
      <c r="AR11">
        <v>4644</v>
      </c>
      <c r="AS11">
        <v>10.4</v>
      </c>
      <c r="AT11">
        <v>1273.9190000000001</v>
      </c>
      <c r="AU11">
        <v>1273.9190000000001</v>
      </c>
      <c r="AV11">
        <v>961.92100000000005</v>
      </c>
      <c r="AW11">
        <v>1190.576</v>
      </c>
      <c r="AX11">
        <v>89.69</v>
      </c>
      <c r="AY11">
        <v>0.3</v>
      </c>
      <c r="AZ11">
        <v>-1</v>
      </c>
      <c r="BA11">
        <v>-1</v>
      </c>
      <c r="BB11">
        <v>90.72</v>
      </c>
      <c r="BC11">
        <v>-1</v>
      </c>
      <c r="BD11">
        <v>-1</v>
      </c>
      <c r="BE11">
        <v>1</v>
      </c>
      <c r="BF11">
        <v>-6.91</v>
      </c>
      <c r="BG11">
        <v>-0.2</v>
      </c>
      <c r="BH11">
        <v>2.7290000000000001</v>
      </c>
      <c r="BI11">
        <v>5.62</v>
      </c>
      <c r="BJ11">
        <v>90.991399999999999</v>
      </c>
      <c r="BK11">
        <v>0</v>
      </c>
      <c r="BL11" t="s">
        <v>1111</v>
      </c>
      <c r="BM11">
        <v>0</v>
      </c>
      <c r="BN11" t="s">
        <v>1111</v>
      </c>
      <c r="BO11">
        <v>0</v>
      </c>
      <c r="BP11" t="s">
        <v>1111</v>
      </c>
      <c r="BQ11">
        <v>0</v>
      </c>
      <c r="BR11">
        <v>9.0085999999999995</v>
      </c>
      <c r="BS11">
        <v>0</v>
      </c>
      <c r="BT11">
        <v>0</v>
      </c>
      <c r="BU11">
        <v>11.20173295</v>
      </c>
      <c r="BV11" s="204">
        <v>0.44310185185185186</v>
      </c>
      <c r="BW11">
        <f t="shared" si="0"/>
        <v>1758.4079374534297</v>
      </c>
    </row>
    <row r="12" spans="1:75" x14ac:dyDescent="0.35">
      <c r="A12">
        <v>49.394199999999998</v>
      </c>
      <c r="B12">
        <v>1.9574</v>
      </c>
      <c r="C12">
        <v>11.3437</v>
      </c>
      <c r="D12">
        <v>2.1433</v>
      </c>
      <c r="E12">
        <v>9.5137999999999998</v>
      </c>
      <c r="F12">
        <v>0.18909999999999999</v>
      </c>
      <c r="G12">
        <v>13.525700000000001</v>
      </c>
      <c r="H12">
        <v>9.1195000000000004</v>
      </c>
      <c r="I12">
        <v>1.6793</v>
      </c>
      <c r="J12">
        <v>0.30030000000000001</v>
      </c>
      <c r="K12">
        <v>0.18240000000000001</v>
      </c>
      <c r="L12">
        <v>0</v>
      </c>
      <c r="M12">
        <v>0.55610000000000004</v>
      </c>
      <c r="N12">
        <v>492.1</v>
      </c>
      <c r="O12">
        <v>110</v>
      </c>
      <c r="P12">
        <v>49.394199999999998</v>
      </c>
      <c r="Q12">
        <v>1.9574</v>
      </c>
      <c r="R12">
        <v>11.3437</v>
      </c>
      <c r="S12">
        <v>2.1433</v>
      </c>
      <c r="T12">
        <v>9.5137999999999998</v>
      </c>
      <c r="U12">
        <v>0.18909999999999999</v>
      </c>
      <c r="V12">
        <v>13.525700000000001</v>
      </c>
      <c r="W12">
        <v>9.1195000000000004</v>
      </c>
      <c r="X12">
        <v>1.6793</v>
      </c>
      <c r="Y12">
        <v>0.30030000000000001</v>
      </c>
      <c r="Z12">
        <v>0.18240000000000001</v>
      </c>
      <c r="AA12">
        <v>0</v>
      </c>
      <c r="AB12">
        <v>0.55610000000000004</v>
      </c>
      <c r="AC12">
        <v>492.1</v>
      </c>
      <c r="AD12">
        <v>110</v>
      </c>
      <c r="AE12">
        <v>40.878900000000002</v>
      </c>
      <c r="AF12">
        <v>0</v>
      </c>
      <c r="AG12">
        <v>0</v>
      </c>
      <c r="AH12">
        <v>0</v>
      </c>
      <c r="AI12">
        <v>9.1334999999999997</v>
      </c>
      <c r="AJ12">
        <v>0</v>
      </c>
      <c r="AK12">
        <v>49.403700000000001</v>
      </c>
      <c r="AL12">
        <v>0</v>
      </c>
      <c r="AM12">
        <v>0</v>
      </c>
      <c r="AN12">
        <v>0</v>
      </c>
      <c r="AO12">
        <v>0</v>
      </c>
      <c r="AP12">
        <v>0</v>
      </c>
      <c r="AQ12">
        <v>0</v>
      </c>
      <c r="AR12">
        <v>4577.3</v>
      </c>
      <c r="AS12">
        <v>10.5</v>
      </c>
      <c r="AT12">
        <v>1266.0909999999999</v>
      </c>
      <c r="AU12">
        <v>1266.0909999999999</v>
      </c>
      <c r="AV12">
        <v>971.79600000000005</v>
      </c>
      <c r="AW12">
        <v>1186.771</v>
      </c>
      <c r="AX12">
        <v>89.42</v>
      </c>
      <c r="AY12">
        <v>0.3</v>
      </c>
      <c r="AZ12">
        <v>-1</v>
      </c>
      <c r="BA12">
        <v>-1</v>
      </c>
      <c r="BB12">
        <v>90.6</v>
      </c>
      <c r="BC12">
        <v>-1</v>
      </c>
      <c r="BD12">
        <v>-1</v>
      </c>
      <c r="BE12">
        <v>1</v>
      </c>
      <c r="BF12">
        <v>-6.99</v>
      </c>
      <c r="BG12">
        <v>-0.2</v>
      </c>
      <c r="BH12">
        <v>2.7280000000000002</v>
      </c>
      <c r="BI12">
        <v>5.72</v>
      </c>
      <c r="BJ12">
        <v>89.995999999999995</v>
      </c>
      <c r="BK12">
        <v>0</v>
      </c>
      <c r="BL12" t="s">
        <v>1111</v>
      </c>
      <c r="BM12">
        <v>0</v>
      </c>
      <c r="BN12" t="s">
        <v>1111</v>
      </c>
      <c r="BO12">
        <v>0</v>
      </c>
      <c r="BP12" t="s">
        <v>1111</v>
      </c>
      <c r="BQ12">
        <v>0</v>
      </c>
      <c r="BR12">
        <v>10.004</v>
      </c>
      <c r="BS12">
        <v>0</v>
      </c>
      <c r="BT12">
        <v>0</v>
      </c>
      <c r="BU12">
        <v>11.20173295</v>
      </c>
      <c r="BV12" s="204">
        <v>0.44310185185185186</v>
      </c>
      <c r="BW12">
        <f t="shared" si="0"/>
        <v>1777.8567936352727</v>
      </c>
    </row>
    <row r="13" spans="1:75" x14ac:dyDescent="0.35">
      <c r="A13">
        <v>49.492600000000003</v>
      </c>
      <c r="B13">
        <v>1.9794</v>
      </c>
      <c r="C13">
        <v>11.471500000000001</v>
      </c>
      <c r="D13">
        <v>2.1455000000000002</v>
      </c>
      <c r="E13">
        <v>9.5236999999999998</v>
      </c>
      <c r="F13">
        <v>0.19120000000000001</v>
      </c>
      <c r="G13">
        <v>13.132199999999999</v>
      </c>
      <c r="H13">
        <v>9.2222000000000008</v>
      </c>
      <c r="I13">
        <v>1.6981999999999999</v>
      </c>
      <c r="J13">
        <v>0.30370000000000003</v>
      </c>
      <c r="K13">
        <v>0.18440000000000001</v>
      </c>
      <c r="L13">
        <v>0</v>
      </c>
      <c r="M13">
        <v>0.56230000000000002</v>
      </c>
      <c r="N13">
        <v>454.6</v>
      </c>
      <c r="O13">
        <v>111.2</v>
      </c>
      <c r="P13">
        <v>49.492600000000003</v>
      </c>
      <c r="Q13">
        <v>1.9794</v>
      </c>
      <c r="R13">
        <v>11.471500000000001</v>
      </c>
      <c r="S13">
        <v>2.1455000000000002</v>
      </c>
      <c r="T13">
        <v>9.5236999999999998</v>
      </c>
      <c r="U13">
        <v>0.19120000000000001</v>
      </c>
      <c r="V13">
        <v>13.132199999999999</v>
      </c>
      <c r="W13">
        <v>9.2222000000000008</v>
      </c>
      <c r="X13">
        <v>1.6981999999999999</v>
      </c>
      <c r="Y13">
        <v>0.30370000000000003</v>
      </c>
      <c r="Z13">
        <v>0.18440000000000001</v>
      </c>
      <c r="AA13">
        <v>0</v>
      </c>
      <c r="AB13">
        <v>0.56230000000000002</v>
      </c>
      <c r="AC13">
        <v>454.6</v>
      </c>
      <c r="AD13">
        <v>111.2</v>
      </c>
      <c r="AE13">
        <v>40.859299999999998</v>
      </c>
      <c r="AF13">
        <v>0</v>
      </c>
      <c r="AG13">
        <v>0</v>
      </c>
      <c r="AH13">
        <v>0</v>
      </c>
      <c r="AI13">
        <v>9.2475000000000005</v>
      </c>
      <c r="AJ13">
        <v>0</v>
      </c>
      <c r="AK13">
        <v>49.318199999999997</v>
      </c>
      <c r="AL13">
        <v>0</v>
      </c>
      <c r="AM13">
        <v>0</v>
      </c>
      <c r="AN13">
        <v>0</v>
      </c>
      <c r="AO13">
        <v>0</v>
      </c>
      <c r="AP13">
        <v>0</v>
      </c>
      <c r="AQ13">
        <v>0</v>
      </c>
      <c r="AR13">
        <v>4508.3</v>
      </c>
      <c r="AS13">
        <v>10.5</v>
      </c>
      <c r="AT13">
        <v>1257.9390000000001</v>
      </c>
      <c r="AU13">
        <v>1257.9390000000001</v>
      </c>
      <c r="AV13">
        <v>981.57500000000005</v>
      </c>
      <c r="AW13">
        <v>1182.7909999999999</v>
      </c>
      <c r="AX13">
        <v>89.12</v>
      </c>
      <c r="AY13">
        <v>0.3</v>
      </c>
      <c r="AZ13">
        <v>-1</v>
      </c>
      <c r="BA13">
        <v>-1</v>
      </c>
      <c r="BB13">
        <v>90.48</v>
      </c>
      <c r="BC13">
        <v>-1</v>
      </c>
      <c r="BD13">
        <v>-1</v>
      </c>
      <c r="BE13">
        <v>1</v>
      </c>
      <c r="BF13">
        <v>-7.07</v>
      </c>
      <c r="BG13">
        <v>-0.1</v>
      </c>
      <c r="BH13">
        <v>2.7269999999999999</v>
      </c>
      <c r="BI13">
        <v>5.82</v>
      </c>
      <c r="BJ13">
        <v>88.993600000000001</v>
      </c>
      <c r="BK13">
        <v>0</v>
      </c>
      <c r="BL13" t="s">
        <v>1111</v>
      </c>
      <c r="BM13">
        <v>0</v>
      </c>
      <c r="BN13" t="s">
        <v>1111</v>
      </c>
      <c r="BO13">
        <v>0</v>
      </c>
      <c r="BP13" t="s">
        <v>1111</v>
      </c>
      <c r="BQ13">
        <v>0</v>
      </c>
      <c r="BR13">
        <v>11.006399999999999</v>
      </c>
      <c r="BS13">
        <v>0</v>
      </c>
      <c r="BT13">
        <v>0</v>
      </c>
      <c r="BU13">
        <v>11.20173295</v>
      </c>
      <c r="BV13" s="204">
        <v>0.44311342592592595</v>
      </c>
      <c r="BW13">
        <f t="shared" si="0"/>
        <v>1797.8820948922169</v>
      </c>
    </row>
    <row r="14" spans="1:75" x14ac:dyDescent="0.35">
      <c r="A14">
        <v>49.593499999999999</v>
      </c>
      <c r="B14">
        <v>2.0019</v>
      </c>
      <c r="C14">
        <v>11.601900000000001</v>
      </c>
      <c r="D14">
        <v>2.1471</v>
      </c>
      <c r="E14">
        <v>9.5312999999999999</v>
      </c>
      <c r="F14">
        <v>0.19339999999999999</v>
      </c>
      <c r="G14">
        <v>12.733000000000001</v>
      </c>
      <c r="H14">
        <v>9.327</v>
      </c>
      <c r="I14">
        <v>1.7175</v>
      </c>
      <c r="J14">
        <v>0.30709999999999998</v>
      </c>
      <c r="K14">
        <v>0.1865</v>
      </c>
      <c r="L14">
        <v>0</v>
      </c>
      <c r="M14">
        <v>0.56869999999999998</v>
      </c>
      <c r="N14">
        <v>418.2</v>
      </c>
      <c r="O14">
        <v>112.3</v>
      </c>
      <c r="P14">
        <v>49.593499999999999</v>
      </c>
      <c r="Q14">
        <v>2.0019</v>
      </c>
      <c r="R14">
        <v>11.601900000000001</v>
      </c>
      <c r="S14">
        <v>2.1471</v>
      </c>
      <c r="T14">
        <v>9.5312999999999999</v>
      </c>
      <c r="U14">
        <v>0.19339999999999999</v>
      </c>
      <c r="V14">
        <v>12.733000000000001</v>
      </c>
      <c r="W14">
        <v>9.327</v>
      </c>
      <c r="X14">
        <v>1.7175</v>
      </c>
      <c r="Y14">
        <v>0.30709999999999998</v>
      </c>
      <c r="Z14">
        <v>0.1865</v>
      </c>
      <c r="AA14">
        <v>0</v>
      </c>
      <c r="AB14">
        <v>0.56869999999999998</v>
      </c>
      <c r="AC14">
        <v>418.2</v>
      </c>
      <c r="AD14">
        <v>112.3</v>
      </c>
      <c r="AE14">
        <v>40.838900000000002</v>
      </c>
      <c r="AF14">
        <v>0</v>
      </c>
      <c r="AG14">
        <v>0</v>
      </c>
      <c r="AH14">
        <v>0</v>
      </c>
      <c r="AI14">
        <v>9.3657000000000004</v>
      </c>
      <c r="AJ14">
        <v>0</v>
      </c>
      <c r="AK14">
        <v>49.229399999999998</v>
      </c>
      <c r="AL14">
        <v>0</v>
      </c>
      <c r="AM14">
        <v>0</v>
      </c>
      <c r="AN14">
        <v>0</v>
      </c>
      <c r="AO14">
        <v>0</v>
      </c>
      <c r="AP14">
        <v>0</v>
      </c>
      <c r="AQ14">
        <v>0</v>
      </c>
      <c r="AR14">
        <v>4437.5</v>
      </c>
      <c r="AS14">
        <v>10.6</v>
      </c>
      <c r="AT14">
        <v>1249.519</v>
      </c>
      <c r="AU14">
        <v>1249.519</v>
      </c>
      <c r="AV14">
        <v>991.15599999999995</v>
      </c>
      <c r="AW14">
        <v>1178.663</v>
      </c>
      <c r="AX14">
        <v>88.81</v>
      </c>
      <c r="AY14">
        <v>0.3</v>
      </c>
      <c r="AZ14">
        <v>-1</v>
      </c>
      <c r="BA14">
        <v>-1</v>
      </c>
      <c r="BB14">
        <v>90.36</v>
      </c>
      <c r="BC14">
        <v>-1</v>
      </c>
      <c r="BD14">
        <v>-1</v>
      </c>
      <c r="BE14">
        <v>1</v>
      </c>
      <c r="BF14">
        <v>-7.16</v>
      </c>
      <c r="BG14">
        <v>-0.1</v>
      </c>
      <c r="BH14">
        <v>2.726</v>
      </c>
      <c r="BI14">
        <v>5.93</v>
      </c>
      <c r="BJ14">
        <v>87.993600000000001</v>
      </c>
      <c r="BK14">
        <v>0</v>
      </c>
      <c r="BL14" t="s">
        <v>1111</v>
      </c>
      <c r="BM14">
        <v>0</v>
      </c>
      <c r="BN14" t="s">
        <v>1111</v>
      </c>
      <c r="BO14">
        <v>0</v>
      </c>
      <c r="BP14" t="s">
        <v>1111</v>
      </c>
      <c r="BQ14">
        <v>0</v>
      </c>
      <c r="BR14">
        <v>12.006399999999999</v>
      </c>
      <c r="BS14">
        <v>0</v>
      </c>
      <c r="BT14">
        <v>0</v>
      </c>
      <c r="BU14">
        <v>11.20173295</v>
      </c>
      <c r="BV14" s="204">
        <v>0.44311342592592595</v>
      </c>
      <c r="BW14">
        <f t="shared" si="0"/>
        <v>1818.3140592043057</v>
      </c>
    </row>
    <row r="15" spans="1:75" x14ac:dyDescent="0.35">
      <c r="A15">
        <v>49.697000000000003</v>
      </c>
      <c r="B15">
        <v>2.0247999999999999</v>
      </c>
      <c r="C15">
        <v>11.7349</v>
      </c>
      <c r="D15">
        <v>2.1480000000000001</v>
      </c>
      <c r="E15">
        <v>9.5361999999999991</v>
      </c>
      <c r="F15">
        <v>0.1956</v>
      </c>
      <c r="G15">
        <v>12.3283</v>
      </c>
      <c r="H15">
        <v>9.4338999999999995</v>
      </c>
      <c r="I15">
        <v>1.7372000000000001</v>
      </c>
      <c r="J15">
        <v>0.31059999999999999</v>
      </c>
      <c r="K15">
        <v>0.18870000000000001</v>
      </c>
      <c r="L15">
        <v>0</v>
      </c>
      <c r="M15">
        <v>0.57520000000000004</v>
      </c>
      <c r="N15">
        <v>383</v>
      </c>
      <c r="O15">
        <v>113.5</v>
      </c>
      <c r="P15">
        <v>49.697000000000003</v>
      </c>
      <c r="Q15">
        <v>2.0247999999999999</v>
      </c>
      <c r="R15">
        <v>11.7349</v>
      </c>
      <c r="S15">
        <v>2.1480000000000001</v>
      </c>
      <c r="T15">
        <v>9.5361999999999991</v>
      </c>
      <c r="U15">
        <v>0.1956</v>
      </c>
      <c r="V15">
        <v>12.3283</v>
      </c>
      <c r="W15">
        <v>9.4338999999999995</v>
      </c>
      <c r="X15">
        <v>1.7372000000000001</v>
      </c>
      <c r="Y15">
        <v>0.31059999999999999</v>
      </c>
      <c r="Z15">
        <v>0.18870000000000001</v>
      </c>
      <c r="AA15">
        <v>0</v>
      </c>
      <c r="AB15">
        <v>0.57520000000000004</v>
      </c>
      <c r="AC15">
        <v>383</v>
      </c>
      <c r="AD15">
        <v>113.5</v>
      </c>
      <c r="AE15">
        <v>40.817700000000002</v>
      </c>
      <c r="AF15">
        <v>0</v>
      </c>
      <c r="AG15">
        <v>0</v>
      </c>
      <c r="AH15">
        <v>0</v>
      </c>
      <c r="AI15">
        <v>9.4883000000000006</v>
      </c>
      <c r="AJ15">
        <v>0</v>
      </c>
      <c r="AK15">
        <v>49.137099999999997</v>
      </c>
      <c r="AL15">
        <v>0</v>
      </c>
      <c r="AM15">
        <v>0</v>
      </c>
      <c r="AN15">
        <v>0</v>
      </c>
      <c r="AO15">
        <v>0</v>
      </c>
      <c r="AP15">
        <v>0</v>
      </c>
      <c r="AQ15">
        <v>0</v>
      </c>
      <c r="AR15">
        <v>4365.1000000000004</v>
      </c>
      <c r="AS15">
        <v>10.6</v>
      </c>
      <c r="AT15">
        <v>1240.8140000000001</v>
      </c>
      <c r="AU15">
        <v>1240.8140000000001</v>
      </c>
      <c r="AV15">
        <v>1000.486</v>
      </c>
      <c r="AW15">
        <v>1174.3789999999999</v>
      </c>
      <c r="AX15">
        <v>88.48</v>
      </c>
      <c r="AY15">
        <v>0.3</v>
      </c>
      <c r="AZ15">
        <v>-1</v>
      </c>
      <c r="BA15">
        <v>-1</v>
      </c>
      <c r="BB15">
        <v>90.23</v>
      </c>
      <c r="BC15">
        <v>-1</v>
      </c>
      <c r="BD15">
        <v>-1</v>
      </c>
      <c r="BE15">
        <v>1</v>
      </c>
      <c r="BF15">
        <v>-7.25</v>
      </c>
      <c r="BG15">
        <v>-0.1</v>
      </c>
      <c r="BH15">
        <v>2.726</v>
      </c>
      <c r="BI15">
        <v>6.04</v>
      </c>
      <c r="BJ15">
        <v>86.996099999999998</v>
      </c>
      <c r="BK15">
        <v>0</v>
      </c>
      <c r="BL15" t="s">
        <v>1111</v>
      </c>
      <c r="BM15">
        <v>0</v>
      </c>
      <c r="BN15" t="s">
        <v>1111</v>
      </c>
      <c r="BO15">
        <v>0</v>
      </c>
      <c r="BP15" t="s">
        <v>1111</v>
      </c>
      <c r="BQ15">
        <v>0</v>
      </c>
      <c r="BR15">
        <v>13.0039</v>
      </c>
      <c r="BS15">
        <v>0</v>
      </c>
      <c r="BT15">
        <v>0</v>
      </c>
      <c r="BU15">
        <v>11.20173295</v>
      </c>
      <c r="BV15" s="204">
        <v>0.44311342592592595</v>
      </c>
      <c r="BW15">
        <f t="shared" si="0"/>
        <v>1839.1629050037875</v>
      </c>
    </row>
    <row r="16" spans="1:75" x14ac:dyDescent="0.35">
      <c r="A16">
        <v>49.804200000000002</v>
      </c>
      <c r="B16">
        <v>2.0485000000000002</v>
      </c>
      <c r="C16">
        <v>11.8718</v>
      </c>
      <c r="D16">
        <v>2.1480999999999999</v>
      </c>
      <c r="E16">
        <v>9.5382999999999996</v>
      </c>
      <c r="F16">
        <v>0.19789999999999999</v>
      </c>
      <c r="G16">
        <v>11.9146</v>
      </c>
      <c r="H16">
        <v>9.5440000000000005</v>
      </c>
      <c r="I16">
        <v>1.7575000000000001</v>
      </c>
      <c r="J16">
        <v>0.31430000000000002</v>
      </c>
      <c r="K16">
        <v>0.19089999999999999</v>
      </c>
      <c r="L16">
        <v>0</v>
      </c>
      <c r="M16">
        <v>0.58199999999999996</v>
      </c>
      <c r="N16">
        <v>348.6</v>
      </c>
      <c r="O16">
        <v>114.6</v>
      </c>
      <c r="P16">
        <v>49.804200000000002</v>
      </c>
      <c r="Q16">
        <v>2.0485000000000002</v>
      </c>
      <c r="R16">
        <v>11.8718</v>
      </c>
      <c r="S16">
        <v>2.1480999999999999</v>
      </c>
      <c r="T16">
        <v>9.5382999999999996</v>
      </c>
      <c r="U16">
        <v>0.19789999999999999</v>
      </c>
      <c r="V16">
        <v>11.9146</v>
      </c>
      <c r="W16">
        <v>9.5440000000000005</v>
      </c>
      <c r="X16">
        <v>1.7575000000000001</v>
      </c>
      <c r="Y16">
        <v>0.31430000000000002</v>
      </c>
      <c r="Z16">
        <v>0.19089999999999999</v>
      </c>
      <c r="AA16">
        <v>0</v>
      </c>
      <c r="AB16">
        <v>0.58199999999999996</v>
      </c>
      <c r="AC16">
        <v>348.6</v>
      </c>
      <c r="AD16">
        <v>114.6</v>
      </c>
      <c r="AE16">
        <v>40.795499999999997</v>
      </c>
      <c r="AF16">
        <v>0</v>
      </c>
      <c r="AG16">
        <v>0</v>
      </c>
      <c r="AH16">
        <v>0</v>
      </c>
      <c r="AI16">
        <v>9.6167999999999996</v>
      </c>
      <c r="AJ16">
        <v>0</v>
      </c>
      <c r="AK16">
        <v>49.040399999999998</v>
      </c>
      <c r="AL16">
        <v>0</v>
      </c>
      <c r="AM16">
        <v>0</v>
      </c>
      <c r="AN16">
        <v>0</v>
      </c>
      <c r="AO16">
        <v>0</v>
      </c>
      <c r="AP16">
        <v>0</v>
      </c>
      <c r="AQ16">
        <v>0</v>
      </c>
      <c r="AR16">
        <v>4290.3999999999996</v>
      </c>
      <c r="AS16">
        <v>10.7</v>
      </c>
      <c r="AT16">
        <v>1231.729</v>
      </c>
      <c r="AU16">
        <v>1231.729</v>
      </c>
      <c r="AV16">
        <v>1009.617</v>
      </c>
      <c r="AW16">
        <v>1169.8900000000001</v>
      </c>
      <c r="AX16">
        <v>88.13</v>
      </c>
      <c r="AY16">
        <v>0.3</v>
      </c>
      <c r="AZ16">
        <v>-1</v>
      </c>
      <c r="BA16">
        <v>-1</v>
      </c>
      <c r="BB16">
        <v>90.09</v>
      </c>
      <c r="BC16">
        <v>-1</v>
      </c>
      <c r="BD16">
        <v>-1</v>
      </c>
      <c r="BE16">
        <v>1</v>
      </c>
      <c r="BF16">
        <v>-7.35</v>
      </c>
      <c r="BG16">
        <v>-0.1</v>
      </c>
      <c r="BH16">
        <v>2.7240000000000002</v>
      </c>
      <c r="BI16">
        <v>6.16</v>
      </c>
      <c r="BJ16">
        <v>85.992699999999999</v>
      </c>
      <c r="BK16">
        <v>0</v>
      </c>
      <c r="BL16" t="s">
        <v>1111</v>
      </c>
      <c r="BM16">
        <v>0</v>
      </c>
      <c r="BN16" t="s">
        <v>1111</v>
      </c>
      <c r="BO16">
        <v>0</v>
      </c>
      <c r="BP16" t="s">
        <v>1111</v>
      </c>
      <c r="BQ16">
        <v>0</v>
      </c>
      <c r="BR16">
        <v>14.007300000000001</v>
      </c>
      <c r="BS16">
        <v>0</v>
      </c>
      <c r="BT16">
        <v>0</v>
      </c>
      <c r="BU16">
        <v>11.20173295</v>
      </c>
      <c r="BV16" s="204">
        <v>0.44311342592592595</v>
      </c>
      <c r="BW16">
        <f t="shared" si="0"/>
        <v>1860.6230528870474</v>
      </c>
    </row>
    <row r="17" spans="1:75" x14ac:dyDescent="0.35">
      <c r="A17">
        <v>49.914299999999997</v>
      </c>
      <c r="B17">
        <v>2.0726</v>
      </c>
      <c r="C17">
        <v>12.0115</v>
      </c>
      <c r="D17">
        <v>2.1474000000000002</v>
      </c>
      <c r="E17">
        <v>9.5371000000000006</v>
      </c>
      <c r="F17">
        <v>0.20019999999999999</v>
      </c>
      <c r="G17">
        <v>11.4955</v>
      </c>
      <c r="H17">
        <v>9.6562999999999999</v>
      </c>
      <c r="I17">
        <v>1.7782</v>
      </c>
      <c r="J17">
        <v>0.318</v>
      </c>
      <c r="K17">
        <v>0.19309999999999999</v>
      </c>
      <c r="L17">
        <v>0</v>
      </c>
      <c r="M17">
        <v>0.58879999999999999</v>
      </c>
      <c r="N17">
        <v>315.7</v>
      </c>
      <c r="O17">
        <v>115.9</v>
      </c>
      <c r="P17">
        <v>49.914299999999997</v>
      </c>
      <c r="Q17">
        <v>2.0726</v>
      </c>
      <c r="R17">
        <v>12.0115</v>
      </c>
      <c r="S17">
        <v>2.1474000000000002</v>
      </c>
      <c r="T17">
        <v>9.5371000000000006</v>
      </c>
      <c r="U17">
        <v>0.20019999999999999</v>
      </c>
      <c r="V17">
        <v>11.4955</v>
      </c>
      <c r="W17">
        <v>9.6562999999999999</v>
      </c>
      <c r="X17">
        <v>1.7782</v>
      </c>
      <c r="Y17">
        <v>0.318</v>
      </c>
      <c r="Z17">
        <v>0.19309999999999999</v>
      </c>
      <c r="AA17">
        <v>0</v>
      </c>
      <c r="AB17">
        <v>0.58879999999999999</v>
      </c>
      <c r="AC17">
        <v>315.7</v>
      </c>
      <c r="AD17">
        <v>115.9</v>
      </c>
      <c r="AE17">
        <v>40.772300000000001</v>
      </c>
      <c r="AF17">
        <v>0</v>
      </c>
      <c r="AG17">
        <v>0</v>
      </c>
      <c r="AH17">
        <v>0</v>
      </c>
      <c r="AI17">
        <v>9.7504000000000008</v>
      </c>
      <c r="AJ17">
        <v>0</v>
      </c>
      <c r="AK17">
        <v>48.939599999999999</v>
      </c>
      <c r="AL17">
        <v>0</v>
      </c>
      <c r="AM17">
        <v>0</v>
      </c>
      <c r="AN17">
        <v>0</v>
      </c>
      <c r="AO17">
        <v>0</v>
      </c>
      <c r="AP17">
        <v>0</v>
      </c>
      <c r="AQ17">
        <v>0</v>
      </c>
      <c r="AR17">
        <v>4214.3</v>
      </c>
      <c r="AS17">
        <v>10.8</v>
      </c>
      <c r="AT17">
        <v>1222.319</v>
      </c>
      <c r="AU17">
        <v>1222.319</v>
      </c>
      <c r="AV17">
        <v>1018.413</v>
      </c>
      <c r="AW17">
        <v>1165.2239999999999</v>
      </c>
      <c r="AX17">
        <v>87.75</v>
      </c>
      <c r="AY17">
        <v>0.3</v>
      </c>
      <c r="AZ17">
        <v>-1</v>
      </c>
      <c r="BA17">
        <v>-1</v>
      </c>
      <c r="BB17">
        <v>89.95</v>
      </c>
      <c r="BC17">
        <v>-1</v>
      </c>
      <c r="BD17">
        <v>-1</v>
      </c>
      <c r="BE17">
        <v>1</v>
      </c>
      <c r="BF17">
        <v>-7.45</v>
      </c>
      <c r="BG17">
        <v>-0.1</v>
      </c>
      <c r="BH17">
        <v>2.7229999999999999</v>
      </c>
      <c r="BI17">
        <v>6.28</v>
      </c>
      <c r="BJ17">
        <v>84.992400000000004</v>
      </c>
      <c r="BK17">
        <v>0</v>
      </c>
      <c r="BL17" t="s">
        <v>1111</v>
      </c>
      <c r="BM17">
        <v>0</v>
      </c>
      <c r="BN17" t="s">
        <v>1111</v>
      </c>
      <c r="BO17">
        <v>0</v>
      </c>
      <c r="BP17" t="s">
        <v>1111</v>
      </c>
      <c r="BQ17">
        <v>0</v>
      </c>
      <c r="BR17">
        <v>15.0076</v>
      </c>
      <c r="BS17">
        <v>0</v>
      </c>
      <c r="BT17">
        <v>0</v>
      </c>
      <c r="BU17">
        <v>11.20173295</v>
      </c>
      <c r="BV17" s="204">
        <v>0.44312499999999999</v>
      </c>
      <c r="BW17">
        <f t="shared" si="0"/>
        <v>1882.5212607244882</v>
      </c>
    </row>
    <row r="18" spans="1:75" x14ac:dyDescent="0.35">
      <c r="A18">
        <v>50.027500000000003</v>
      </c>
      <c r="B18">
        <v>2.0972</v>
      </c>
      <c r="C18">
        <v>12.1541</v>
      </c>
      <c r="D18">
        <v>2.1457999999999999</v>
      </c>
      <c r="E18">
        <v>9.5325000000000006</v>
      </c>
      <c r="F18">
        <v>0.2026</v>
      </c>
      <c r="G18">
        <v>11.071</v>
      </c>
      <c r="H18">
        <v>9.7710000000000008</v>
      </c>
      <c r="I18">
        <v>1.7992999999999999</v>
      </c>
      <c r="J18">
        <v>0.32169999999999999</v>
      </c>
      <c r="K18">
        <v>0.19539999999999999</v>
      </c>
      <c r="L18">
        <v>0</v>
      </c>
      <c r="M18">
        <v>0.5958</v>
      </c>
      <c r="N18">
        <v>284.2</v>
      </c>
      <c r="O18">
        <v>117.1</v>
      </c>
      <c r="P18">
        <v>50.027500000000003</v>
      </c>
      <c r="Q18">
        <v>2.0972</v>
      </c>
      <c r="R18">
        <v>12.1541</v>
      </c>
      <c r="S18">
        <v>2.1457999999999999</v>
      </c>
      <c r="T18">
        <v>9.5325000000000006</v>
      </c>
      <c r="U18">
        <v>0.2026</v>
      </c>
      <c r="V18">
        <v>11.071</v>
      </c>
      <c r="W18">
        <v>9.7710000000000008</v>
      </c>
      <c r="X18">
        <v>1.7992999999999999</v>
      </c>
      <c r="Y18">
        <v>0.32169999999999999</v>
      </c>
      <c r="Z18">
        <v>0.19539999999999999</v>
      </c>
      <c r="AA18">
        <v>0</v>
      </c>
      <c r="AB18">
        <v>0.5958</v>
      </c>
      <c r="AC18">
        <v>284.2</v>
      </c>
      <c r="AD18">
        <v>117.1</v>
      </c>
      <c r="AE18">
        <v>40.748199999999997</v>
      </c>
      <c r="AF18">
        <v>0</v>
      </c>
      <c r="AG18">
        <v>0</v>
      </c>
      <c r="AH18">
        <v>0</v>
      </c>
      <c r="AI18">
        <v>9.8894000000000002</v>
      </c>
      <c r="AJ18">
        <v>0</v>
      </c>
      <c r="AK18">
        <v>48.834600000000002</v>
      </c>
      <c r="AL18">
        <v>0</v>
      </c>
      <c r="AM18">
        <v>0</v>
      </c>
      <c r="AN18">
        <v>0</v>
      </c>
      <c r="AO18">
        <v>0</v>
      </c>
      <c r="AP18">
        <v>0</v>
      </c>
      <c r="AQ18">
        <v>0</v>
      </c>
      <c r="AR18">
        <v>4136.7</v>
      </c>
      <c r="AS18">
        <v>10.8</v>
      </c>
      <c r="AT18">
        <v>1212.566</v>
      </c>
      <c r="AU18">
        <v>1212.566</v>
      </c>
      <c r="AV18">
        <v>1026.8309999999999</v>
      </c>
      <c r="AW18">
        <v>1160.3689999999999</v>
      </c>
      <c r="AX18">
        <v>87.35</v>
      </c>
      <c r="AY18">
        <v>0.3</v>
      </c>
      <c r="AZ18">
        <v>-1</v>
      </c>
      <c r="BA18">
        <v>-1</v>
      </c>
      <c r="BB18">
        <v>89.8</v>
      </c>
      <c r="BC18">
        <v>-1</v>
      </c>
      <c r="BD18">
        <v>-1</v>
      </c>
      <c r="BE18">
        <v>1</v>
      </c>
      <c r="BF18">
        <v>-7.56</v>
      </c>
      <c r="BG18">
        <v>-0.1</v>
      </c>
      <c r="BH18">
        <v>2.722</v>
      </c>
      <c r="BI18">
        <v>6.41</v>
      </c>
      <c r="BJ18">
        <v>83.995400000000004</v>
      </c>
      <c r="BK18">
        <v>0</v>
      </c>
      <c r="BL18" t="s">
        <v>1111</v>
      </c>
      <c r="BM18">
        <v>0</v>
      </c>
      <c r="BN18" t="s">
        <v>1111</v>
      </c>
      <c r="BO18">
        <v>0</v>
      </c>
      <c r="BP18" t="s">
        <v>1111</v>
      </c>
      <c r="BQ18">
        <v>0</v>
      </c>
      <c r="BR18">
        <v>16.0046</v>
      </c>
      <c r="BS18">
        <v>0</v>
      </c>
      <c r="BT18">
        <v>0</v>
      </c>
      <c r="BU18">
        <v>11.20173295</v>
      </c>
      <c r="BV18" s="204">
        <v>0.44312499999999999</v>
      </c>
      <c r="BW18">
        <f t="shared" si="0"/>
        <v>1904.8662188643661</v>
      </c>
    </row>
    <row r="19" spans="1:75" x14ac:dyDescent="0.35">
      <c r="A19">
        <v>50.1447</v>
      </c>
      <c r="B19">
        <v>2.1225000000000001</v>
      </c>
      <c r="C19">
        <v>12.3009</v>
      </c>
      <c r="D19">
        <v>2.1432000000000002</v>
      </c>
      <c r="E19">
        <v>9.5238999999999994</v>
      </c>
      <c r="F19">
        <v>0.20499999999999999</v>
      </c>
      <c r="G19">
        <v>10.637700000000001</v>
      </c>
      <c r="H19">
        <v>9.8888999999999996</v>
      </c>
      <c r="I19">
        <v>1.821</v>
      </c>
      <c r="J19">
        <v>0.3256</v>
      </c>
      <c r="K19">
        <v>0.1978</v>
      </c>
      <c r="L19">
        <v>0</v>
      </c>
      <c r="M19">
        <v>0.60299999999999998</v>
      </c>
      <c r="N19">
        <v>254</v>
      </c>
      <c r="O19">
        <v>118.4</v>
      </c>
      <c r="P19">
        <v>50.1447</v>
      </c>
      <c r="Q19">
        <v>2.1225000000000001</v>
      </c>
      <c r="R19">
        <v>12.3009</v>
      </c>
      <c r="S19">
        <v>2.1432000000000002</v>
      </c>
      <c r="T19">
        <v>9.5238999999999994</v>
      </c>
      <c r="U19">
        <v>0.20499999999999999</v>
      </c>
      <c r="V19">
        <v>10.637700000000001</v>
      </c>
      <c r="W19">
        <v>9.8888999999999996</v>
      </c>
      <c r="X19">
        <v>1.821</v>
      </c>
      <c r="Y19">
        <v>0.3256</v>
      </c>
      <c r="Z19">
        <v>0.1978</v>
      </c>
      <c r="AA19">
        <v>0</v>
      </c>
      <c r="AB19">
        <v>0.60299999999999998</v>
      </c>
      <c r="AC19">
        <v>254</v>
      </c>
      <c r="AD19">
        <v>118.4</v>
      </c>
      <c r="AE19">
        <v>40.722799999999999</v>
      </c>
      <c r="AF19">
        <v>0</v>
      </c>
      <c r="AG19">
        <v>0</v>
      </c>
      <c r="AH19">
        <v>0</v>
      </c>
      <c r="AI19">
        <v>10.035500000000001</v>
      </c>
      <c r="AJ19">
        <v>0</v>
      </c>
      <c r="AK19">
        <v>48.723999999999997</v>
      </c>
      <c r="AL19">
        <v>0</v>
      </c>
      <c r="AM19">
        <v>0</v>
      </c>
      <c r="AN19">
        <v>0</v>
      </c>
      <c r="AO19">
        <v>0</v>
      </c>
      <c r="AP19">
        <v>0</v>
      </c>
      <c r="AQ19">
        <v>0</v>
      </c>
      <c r="AR19">
        <v>4057.3</v>
      </c>
      <c r="AS19">
        <v>10.9</v>
      </c>
      <c r="AT19">
        <v>1202.3599999999999</v>
      </c>
      <c r="AU19">
        <v>1202.3599999999999</v>
      </c>
      <c r="AV19">
        <v>1034.8630000000001</v>
      </c>
      <c r="AW19">
        <v>1155.2719999999999</v>
      </c>
      <c r="AX19">
        <v>86.91</v>
      </c>
      <c r="AY19">
        <v>0.3</v>
      </c>
      <c r="AZ19">
        <v>-1</v>
      </c>
      <c r="BA19">
        <v>-1</v>
      </c>
      <c r="BB19">
        <v>89.64</v>
      </c>
      <c r="BC19">
        <v>-1</v>
      </c>
      <c r="BD19">
        <v>-1</v>
      </c>
      <c r="BE19">
        <v>1</v>
      </c>
      <c r="BF19">
        <v>-7.68</v>
      </c>
      <c r="BG19">
        <v>-0.1</v>
      </c>
      <c r="BH19">
        <v>2.7210000000000001</v>
      </c>
      <c r="BI19">
        <v>6.55</v>
      </c>
      <c r="BJ19">
        <v>82.993399999999994</v>
      </c>
      <c r="BK19">
        <v>0</v>
      </c>
      <c r="BL19" t="s">
        <v>1111</v>
      </c>
      <c r="BM19">
        <v>0</v>
      </c>
      <c r="BN19" t="s">
        <v>1111</v>
      </c>
      <c r="BO19">
        <v>0</v>
      </c>
      <c r="BP19" t="s">
        <v>1111</v>
      </c>
      <c r="BQ19">
        <v>0</v>
      </c>
      <c r="BR19">
        <v>17.006599999999999</v>
      </c>
      <c r="BS19">
        <v>0</v>
      </c>
      <c r="BT19">
        <v>0</v>
      </c>
      <c r="BU19">
        <v>11.20173295</v>
      </c>
      <c r="BV19" s="204">
        <v>0.44312499999999999</v>
      </c>
      <c r="BW19">
        <f t="shared" si="0"/>
        <v>1927.8641434138137</v>
      </c>
    </row>
    <row r="20" spans="1:75" x14ac:dyDescent="0.35">
      <c r="A20">
        <v>50.2652</v>
      </c>
      <c r="B20">
        <v>2.1482999999999999</v>
      </c>
      <c r="C20">
        <v>12.4506</v>
      </c>
      <c r="D20">
        <v>2.1394000000000002</v>
      </c>
      <c r="E20">
        <v>9.5111000000000008</v>
      </c>
      <c r="F20">
        <v>0.20749999999999999</v>
      </c>
      <c r="G20">
        <v>10.1995</v>
      </c>
      <c r="H20">
        <v>10.0093</v>
      </c>
      <c r="I20">
        <v>1.8431999999999999</v>
      </c>
      <c r="J20">
        <v>0.3296</v>
      </c>
      <c r="K20">
        <v>0.20019999999999999</v>
      </c>
      <c r="L20">
        <v>0</v>
      </c>
      <c r="M20">
        <v>0.61029999999999995</v>
      </c>
      <c r="N20">
        <v>225.4</v>
      </c>
      <c r="O20">
        <v>119.7</v>
      </c>
      <c r="P20">
        <v>50.2652</v>
      </c>
      <c r="Q20">
        <v>2.1482999999999999</v>
      </c>
      <c r="R20">
        <v>12.4506</v>
      </c>
      <c r="S20">
        <v>2.1394000000000002</v>
      </c>
      <c r="T20">
        <v>9.5111000000000008</v>
      </c>
      <c r="U20">
        <v>0.20749999999999999</v>
      </c>
      <c r="V20">
        <v>10.1995</v>
      </c>
      <c r="W20">
        <v>10.0093</v>
      </c>
      <c r="X20">
        <v>1.8431999999999999</v>
      </c>
      <c r="Y20">
        <v>0.3296</v>
      </c>
      <c r="Z20">
        <v>0.20019999999999999</v>
      </c>
      <c r="AA20">
        <v>0</v>
      </c>
      <c r="AB20">
        <v>0.61029999999999995</v>
      </c>
      <c r="AC20">
        <v>225.4</v>
      </c>
      <c r="AD20">
        <v>119.7</v>
      </c>
      <c r="AE20">
        <v>40.696199999999997</v>
      </c>
      <c r="AF20">
        <v>0</v>
      </c>
      <c r="AG20">
        <v>0</v>
      </c>
      <c r="AH20">
        <v>0</v>
      </c>
      <c r="AI20">
        <v>10.188000000000001</v>
      </c>
      <c r="AJ20">
        <v>0</v>
      </c>
      <c r="AK20">
        <v>48.608400000000003</v>
      </c>
      <c r="AL20">
        <v>0</v>
      </c>
      <c r="AM20">
        <v>0</v>
      </c>
      <c r="AN20">
        <v>0</v>
      </c>
      <c r="AO20">
        <v>0</v>
      </c>
      <c r="AP20">
        <v>0</v>
      </c>
      <c r="AQ20">
        <v>0</v>
      </c>
      <c r="AR20">
        <v>3976.6</v>
      </c>
      <c r="AS20">
        <v>10.9</v>
      </c>
      <c r="AT20">
        <v>1191.7570000000001</v>
      </c>
      <c r="AU20">
        <v>1191.7570000000001</v>
      </c>
      <c r="AV20">
        <v>1042.3710000000001</v>
      </c>
      <c r="AW20">
        <v>1149.9590000000001</v>
      </c>
      <c r="AX20">
        <v>86.44</v>
      </c>
      <c r="AY20">
        <v>0.3</v>
      </c>
      <c r="AZ20">
        <v>-1</v>
      </c>
      <c r="BA20">
        <v>-1</v>
      </c>
      <c r="BB20">
        <v>89.48</v>
      </c>
      <c r="BC20">
        <v>-1</v>
      </c>
      <c r="BD20">
        <v>-1</v>
      </c>
      <c r="BE20">
        <v>1</v>
      </c>
      <c r="BF20">
        <v>-7.8</v>
      </c>
      <c r="BG20">
        <v>-0.1</v>
      </c>
      <c r="BH20">
        <v>2.72</v>
      </c>
      <c r="BI20">
        <v>6.69</v>
      </c>
      <c r="BJ20">
        <v>81.995199999999997</v>
      </c>
      <c r="BK20">
        <v>0</v>
      </c>
      <c r="BL20" t="s">
        <v>1111</v>
      </c>
      <c r="BM20">
        <v>0</v>
      </c>
      <c r="BN20" t="s">
        <v>1111</v>
      </c>
      <c r="BO20">
        <v>0</v>
      </c>
      <c r="BP20" t="s">
        <v>1111</v>
      </c>
      <c r="BQ20">
        <v>0</v>
      </c>
      <c r="BR20">
        <v>18.004799999999999</v>
      </c>
      <c r="BS20">
        <v>0</v>
      </c>
      <c r="BT20">
        <v>0</v>
      </c>
      <c r="BU20">
        <v>11.20173295</v>
      </c>
      <c r="BV20" s="204">
        <v>0.44312499999999999</v>
      </c>
      <c r="BW20">
        <f t="shared" si="0"/>
        <v>1951.3337366089722</v>
      </c>
    </row>
    <row r="21" spans="1:75" x14ac:dyDescent="0.35">
      <c r="A21">
        <v>50.3902</v>
      </c>
      <c r="B21">
        <v>2.1749000000000001</v>
      </c>
      <c r="C21">
        <v>12.604699999999999</v>
      </c>
      <c r="D21">
        <v>2.1343000000000001</v>
      </c>
      <c r="E21">
        <v>9.4933999999999994</v>
      </c>
      <c r="F21">
        <v>0.21010000000000001</v>
      </c>
      <c r="G21">
        <v>9.7527000000000008</v>
      </c>
      <c r="H21">
        <v>10.1332</v>
      </c>
      <c r="I21">
        <v>1.8660000000000001</v>
      </c>
      <c r="J21">
        <v>0.3337</v>
      </c>
      <c r="K21">
        <v>0.20269999999999999</v>
      </c>
      <c r="L21">
        <v>0</v>
      </c>
      <c r="M21">
        <v>0.6179</v>
      </c>
      <c r="N21">
        <v>198.3</v>
      </c>
      <c r="O21">
        <v>121</v>
      </c>
      <c r="P21">
        <v>50.3902</v>
      </c>
      <c r="Q21">
        <v>2.1749000000000001</v>
      </c>
      <c r="R21">
        <v>12.604699999999999</v>
      </c>
      <c r="S21">
        <v>2.1343000000000001</v>
      </c>
      <c r="T21">
        <v>9.4933999999999994</v>
      </c>
      <c r="U21">
        <v>0.21010000000000001</v>
      </c>
      <c r="V21">
        <v>9.7527000000000008</v>
      </c>
      <c r="W21">
        <v>10.1332</v>
      </c>
      <c r="X21">
        <v>1.8660000000000001</v>
      </c>
      <c r="Y21">
        <v>0.3337</v>
      </c>
      <c r="Z21">
        <v>0.20269999999999999</v>
      </c>
      <c r="AA21">
        <v>0</v>
      </c>
      <c r="AB21">
        <v>0.6179</v>
      </c>
      <c r="AC21">
        <v>198.3</v>
      </c>
      <c r="AD21">
        <v>121</v>
      </c>
      <c r="AE21">
        <v>40.668199999999999</v>
      </c>
      <c r="AF21">
        <v>0</v>
      </c>
      <c r="AG21">
        <v>0</v>
      </c>
      <c r="AH21">
        <v>0</v>
      </c>
      <c r="AI21">
        <v>10.3485</v>
      </c>
      <c r="AJ21">
        <v>0</v>
      </c>
      <c r="AK21">
        <v>48.4863</v>
      </c>
      <c r="AL21">
        <v>0</v>
      </c>
      <c r="AM21">
        <v>0</v>
      </c>
      <c r="AN21">
        <v>0</v>
      </c>
      <c r="AO21">
        <v>0</v>
      </c>
      <c r="AP21">
        <v>0</v>
      </c>
      <c r="AQ21">
        <v>0</v>
      </c>
      <c r="AR21">
        <v>3894.3</v>
      </c>
      <c r="AS21">
        <v>11</v>
      </c>
      <c r="AT21">
        <v>1180.6379999999999</v>
      </c>
      <c r="AU21">
        <v>1180.6379999999999</v>
      </c>
      <c r="AV21">
        <v>1049.3340000000001</v>
      </c>
      <c r="AW21">
        <v>1144.3710000000001</v>
      </c>
      <c r="AX21">
        <v>85.93</v>
      </c>
      <c r="AY21">
        <v>0.3</v>
      </c>
      <c r="AZ21">
        <v>-1</v>
      </c>
      <c r="BA21">
        <v>-1</v>
      </c>
      <c r="BB21">
        <v>89.31</v>
      </c>
      <c r="BC21">
        <v>-1</v>
      </c>
      <c r="BD21">
        <v>-1</v>
      </c>
      <c r="BE21">
        <v>1</v>
      </c>
      <c r="BF21">
        <v>-7.92</v>
      </c>
      <c r="BG21">
        <v>-0.1</v>
      </c>
      <c r="BH21">
        <v>2.7189999999999999</v>
      </c>
      <c r="BI21">
        <v>6.85</v>
      </c>
      <c r="BJ21">
        <v>80.992800000000003</v>
      </c>
      <c r="BK21">
        <v>0</v>
      </c>
      <c r="BL21" t="s">
        <v>1111</v>
      </c>
      <c r="BM21">
        <v>0</v>
      </c>
      <c r="BN21" t="s">
        <v>1111</v>
      </c>
      <c r="BO21">
        <v>0</v>
      </c>
      <c r="BP21" t="s">
        <v>1111</v>
      </c>
      <c r="BQ21">
        <v>0</v>
      </c>
      <c r="BR21">
        <v>19.007200000000001</v>
      </c>
      <c r="BS21">
        <v>0</v>
      </c>
      <c r="BT21">
        <v>0</v>
      </c>
      <c r="BU21">
        <v>11.20173295</v>
      </c>
      <c r="BV21" s="204">
        <v>0.44313657407407409</v>
      </c>
      <c r="BW21">
        <f t="shared" si="0"/>
        <v>1975.484240574471</v>
      </c>
    </row>
    <row r="22" spans="1:75" x14ac:dyDescent="0.35">
      <c r="A22">
        <v>50.518900000000002</v>
      </c>
      <c r="B22">
        <v>2.2021000000000002</v>
      </c>
      <c r="C22">
        <v>12.762</v>
      </c>
      <c r="D22">
        <v>2.1278000000000001</v>
      </c>
      <c r="E22">
        <v>9.4705999999999992</v>
      </c>
      <c r="F22">
        <v>0.2127</v>
      </c>
      <c r="G22">
        <v>9.3013999999999992</v>
      </c>
      <c r="H22">
        <v>10.259600000000001</v>
      </c>
      <c r="I22">
        <v>1.8893</v>
      </c>
      <c r="J22">
        <v>0.33779999999999999</v>
      </c>
      <c r="K22">
        <v>0.20519999999999999</v>
      </c>
      <c r="L22">
        <v>0</v>
      </c>
      <c r="M22">
        <v>0.62560000000000004</v>
      </c>
      <c r="N22">
        <v>172.9</v>
      </c>
      <c r="O22">
        <v>122.4</v>
      </c>
      <c r="P22">
        <v>50.518900000000002</v>
      </c>
      <c r="Q22">
        <v>2.2021000000000002</v>
      </c>
      <c r="R22">
        <v>12.762</v>
      </c>
      <c r="S22">
        <v>2.1278000000000001</v>
      </c>
      <c r="T22">
        <v>9.4705999999999992</v>
      </c>
      <c r="U22">
        <v>0.2127</v>
      </c>
      <c r="V22">
        <v>9.3013999999999992</v>
      </c>
      <c r="W22">
        <v>10.259600000000001</v>
      </c>
      <c r="X22">
        <v>1.8893</v>
      </c>
      <c r="Y22">
        <v>0.33779999999999999</v>
      </c>
      <c r="Z22">
        <v>0.20519999999999999</v>
      </c>
      <c r="AA22">
        <v>0</v>
      </c>
      <c r="AB22">
        <v>0.62560000000000004</v>
      </c>
      <c r="AC22">
        <v>172.9</v>
      </c>
      <c r="AD22">
        <v>122.4</v>
      </c>
      <c r="AE22">
        <v>40.6387</v>
      </c>
      <c r="AF22">
        <v>0</v>
      </c>
      <c r="AG22">
        <v>0</v>
      </c>
      <c r="AH22">
        <v>0</v>
      </c>
      <c r="AI22">
        <v>10.516500000000001</v>
      </c>
      <c r="AJ22">
        <v>0</v>
      </c>
      <c r="AK22">
        <v>48.3583</v>
      </c>
      <c r="AL22">
        <v>0</v>
      </c>
      <c r="AM22">
        <v>0</v>
      </c>
      <c r="AN22">
        <v>0</v>
      </c>
      <c r="AO22">
        <v>0</v>
      </c>
      <c r="AP22">
        <v>0</v>
      </c>
      <c r="AQ22">
        <v>0</v>
      </c>
      <c r="AR22">
        <v>3811.2</v>
      </c>
      <c r="AS22">
        <v>11</v>
      </c>
      <c r="AT22">
        <v>1169.06</v>
      </c>
      <c r="AU22">
        <v>1169.06</v>
      </c>
      <c r="AV22">
        <v>1055.5999999999999</v>
      </c>
      <c r="AW22">
        <v>1138.5360000000001</v>
      </c>
      <c r="AX22">
        <v>85.37</v>
      </c>
      <c r="AY22">
        <v>0.3</v>
      </c>
      <c r="AZ22">
        <v>-1</v>
      </c>
      <c r="BA22">
        <v>-1</v>
      </c>
      <c r="BB22">
        <v>89.13</v>
      </c>
      <c r="BC22">
        <v>-1</v>
      </c>
      <c r="BD22">
        <v>-1</v>
      </c>
      <c r="BE22">
        <v>1</v>
      </c>
      <c r="BF22">
        <v>-8.06</v>
      </c>
      <c r="BG22">
        <v>-0.1</v>
      </c>
      <c r="BH22">
        <v>2.7170000000000001</v>
      </c>
      <c r="BI22">
        <v>7.01</v>
      </c>
      <c r="BJ22">
        <v>79.994600000000005</v>
      </c>
      <c r="BK22">
        <v>0</v>
      </c>
      <c r="BL22" t="s">
        <v>1111</v>
      </c>
      <c r="BM22">
        <v>0</v>
      </c>
      <c r="BN22" t="s">
        <v>1111</v>
      </c>
      <c r="BO22">
        <v>0</v>
      </c>
      <c r="BP22" t="s">
        <v>1111</v>
      </c>
      <c r="BQ22">
        <v>0</v>
      </c>
      <c r="BR22">
        <v>20.005400000000002</v>
      </c>
      <c r="BS22">
        <v>0</v>
      </c>
      <c r="BT22">
        <v>0</v>
      </c>
      <c r="BU22">
        <v>11.20173295</v>
      </c>
      <c r="BV22" s="204">
        <v>0.44313657407407409</v>
      </c>
      <c r="BW22">
        <f t="shared" si="0"/>
        <v>2000.1350091131151</v>
      </c>
    </row>
    <row r="23" spans="1:75" x14ac:dyDescent="0.35">
      <c r="A23">
        <v>50.652500000000003</v>
      </c>
      <c r="B23">
        <v>2.23</v>
      </c>
      <c r="C23">
        <v>12.9238</v>
      </c>
      <c r="D23">
        <v>2.1196999999999999</v>
      </c>
      <c r="E23">
        <v>9.4417000000000009</v>
      </c>
      <c r="F23">
        <v>0.21540000000000001</v>
      </c>
      <c r="G23">
        <v>8.8422000000000001</v>
      </c>
      <c r="H23">
        <v>10.389699999999999</v>
      </c>
      <c r="I23">
        <v>1.9132</v>
      </c>
      <c r="J23">
        <v>0.34210000000000002</v>
      </c>
      <c r="K23">
        <v>0.20780000000000001</v>
      </c>
      <c r="L23">
        <v>0</v>
      </c>
      <c r="M23">
        <v>0.63349999999999995</v>
      </c>
      <c r="N23">
        <v>149.30000000000001</v>
      </c>
      <c r="O23">
        <v>123.8</v>
      </c>
      <c r="P23">
        <v>50.652500000000003</v>
      </c>
      <c r="Q23">
        <v>2.23</v>
      </c>
      <c r="R23">
        <v>12.9238</v>
      </c>
      <c r="S23">
        <v>2.1196999999999999</v>
      </c>
      <c r="T23">
        <v>9.4417000000000009</v>
      </c>
      <c r="U23">
        <v>0.21540000000000001</v>
      </c>
      <c r="V23">
        <v>8.8422000000000001</v>
      </c>
      <c r="W23">
        <v>10.389699999999999</v>
      </c>
      <c r="X23">
        <v>1.9132</v>
      </c>
      <c r="Y23">
        <v>0.34210000000000002</v>
      </c>
      <c r="Z23">
        <v>0.20780000000000001</v>
      </c>
      <c r="AA23">
        <v>0</v>
      </c>
      <c r="AB23">
        <v>0.63349999999999995</v>
      </c>
      <c r="AC23">
        <v>149.30000000000001</v>
      </c>
      <c r="AD23">
        <v>123.8</v>
      </c>
      <c r="AE23">
        <v>40.607599999999998</v>
      </c>
      <c r="AF23">
        <v>0</v>
      </c>
      <c r="AG23">
        <v>0</v>
      </c>
      <c r="AH23">
        <v>0</v>
      </c>
      <c r="AI23">
        <v>10.694000000000001</v>
      </c>
      <c r="AJ23">
        <v>0</v>
      </c>
      <c r="AK23">
        <v>48.222799999999999</v>
      </c>
      <c r="AL23">
        <v>0</v>
      </c>
      <c r="AM23">
        <v>0</v>
      </c>
      <c r="AN23">
        <v>0</v>
      </c>
      <c r="AO23">
        <v>0</v>
      </c>
      <c r="AP23">
        <v>0</v>
      </c>
      <c r="AQ23">
        <v>0</v>
      </c>
      <c r="AR23">
        <v>3726.7</v>
      </c>
      <c r="AS23">
        <v>11.1</v>
      </c>
      <c r="AT23">
        <v>1156.8900000000001</v>
      </c>
      <c r="AU23">
        <v>1156.8900000000001</v>
      </c>
      <c r="AV23">
        <v>1061.0989999999999</v>
      </c>
      <c r="AW23">
        <v>1132.3879999999999</v>
      </c>
      <c r="AX23">
        <v>84.77</v>
      </c>
      <c r="AY23">
        <v>0.3</v>
      </c>
      <c r="AZ23">
        <v>-1</v>
      </c>
      <c r="BA23">
        <v>-1</v>
      </c>
      <c r="BB23">
        <v>88.94</v>
      </c>
      <c r="BC23">
        <v>-1</v>
      </c>
      <c r="BD23">
        <v>-1</v>
      </c>
      <c r="BE23">
        <v>1</v>
      </c>
      <c r="BF23">
        <v>-8.1999999999999993</v>
      </c>
      <c r="BG23">
        <v>-0.1</v>
      </c>
      <c r="BH23">
        <v>2.7160000000000002</v>
      </c>
      <c r="BI23">
        <v>7.18</v>
      </c>
      <c r="BJ23">
        <v>78.992900000000006</v>
      </c>
      <c r="BK23">
        <v>0</v>
      </c>
      <c r="BL23" t="s">
        <v>1111</v>
      </c>
      <c r="BM23">
        <v>0</v>
      </c>
      <c r="BN23" t="s">
        <v>1111</v>
      </c>
      <c r="BO23">
        <v>0</v>
      </c>
      <c r="BP23" t="s">
        <v>1111</v>
      </c>
      <c r="BQ23">
        <v>0</v>
      </c>
      <c r="BR23">
        <v>21.007100000000001</v>
      </c>
      <c r="BS23">
        <v>0</v>
      </c>
      <c r="BT23">
        <v>0</v>
      </c>
      <c r="BU23">
        <v>11.20173295</v>
      </c>
      <c r="BV23" s="204">
        <v>0.44313657407407409</v>
      </c>
      <c r="BW23">
        <f t="shared" si="0"/>
        <v>2025.4984941684629</v>
      </c>
    </row>
    <row r="24" spans="1:75" s="205" customFormat="1" x14ac:dyDescent="0.35">
      <c r="A24" s="205">
        <v>50.790100000000002</v>
      </c>
      <c r="B24" s="205">
        <v>2.2585000000000002</v>
      </c>
      <c r="C24" s="205">
        <v>13.089</v>
      </c>
      <c r="D24" s="205">
        <v>2.1099000000000001</v>
      </c>
      <c r="E24" s="205">
        <v>9.4063999999999997</v>
      </c>
      <c r="F24" s="205">
        <v>0.21820000000000001</v>
      </c>
      <c r="G24" s="205">
        <v>8.3790999999999993</v>
      </c>
      <c r="H24" s="205">
        <v>10.522500000000001</v>
      </c>
      <c r="I24" s="205">
        <v>1.9377</v>
      </c>
      <c r="J24" s="205">
        <v>0.34649999999999997</v>
      </c>
      <c r="K24" s="205">
        <v>0.21049999999999999</v>
      </c>
      <c r="L24" s="205">
        <v>0</v>
      </c>
      <c r="M24" s="205">
        <v>0.64159999999999995</v>
      </c>
      <c r="N24" s="205">
        <v>127.5</v>
      </c>
      <c r="O24" s="205">
        <v>125.2</v>
      </c>
      <c r="P24" s="205">
        <v>50.790100000000002</v>
      </c>
      <c r="Q24" s="205">
        <v>2.2585000000000002</v>
      </c>
      <c r="R24" s="205">
        <v>13.089</v>
      </c>
      <c r="S24" s="205">
        <v>2.1099000000000001</v>
      </c>
      <c r="T24" s="205">
        <v>9.4063999999999997</v>
      </c>
      <c r="U24" s="205">
        <v>0.21820000000000001</v>
      </c>
      <c r="V24" s="205">
        <v>8.3790999999999993</v>
      </c>
      <c r="W24" s="205">
        <v>10.522500000000001</v>
      </c>
      <c r="X24" s="205">
        <v>1.9377</v>
      </c>
      <c r="Y24" s="205">
        <v>0.34649999999999997</v>
      </c>
      <c r="Z24" s="205">
        <v>0.21049999999999999</v>
      </c>
      <c r="AA24" s="205">
        <v>0</v>
      </c>
      <c r="AB24" s="205">
        <v>0.64159999999999995</v>
      </c>
      <c r="AC24" s="205">
        <v>127.5</v>
      </c>
      <c r="AD24" s="205">
        <v>125.2</v>
      </c>
      <c r="AE24" s="205">
        <v>40.574800000000003</v>
      </c>
      <c r="AF24" s="205">
        <v>0</v>
      </c>
      <c r="AG24" s="205">
        <v>0</v>
      </c>
      <c r="AH24" s="205">
        <v>0</v>
      </c>
      <c r="AI24" s="205">
        <v>10.8802</v>
      </c>
      <c r="AJ24" s="205">
        <v>0</v>
      </c>
      <c r="AK24" s="205">
        <v>48.080100000000002</v>
      </c>
      <c r="AL24" s="205">
        <v>0</v>
      </c>
      <c r="AM24" s="205">
        <v>0</v>
      </c>
      <c r="AN24" s="205">
        <v>0</v>
      </c>
      <c r="AO24" s="205">
        <v>0</v>
      </c>
      <c r="AP24" s="205">
        <v>0</v>
      </c>
      <c r="AQ24" s="205">
        <v>0</v>
      </c>
      <c r="AR24" s="205">
        <v>3641.8</v>
      </c>
      <c r="AS24" s="205">
        <v>11.2</v>
      </c>
      <c r="AT24" s="205">
        <v>1144.183</v>
      </c>
      <c r="AU24" s="205">
        <v>1144.183</v>
      </c>
      <c r="AV24" s="205">
        <v>1065.655</v>
      </c>
      <c r="AW24" s="205">
        <v>1125.9559999999999</v>
      </c>
      <c r="AX24" s="205">
        <v>84.11</v>
      </c>
      <c r="AY24" s="205">
        <v>0.3</v>
      </c>
      <c r="AZ24" s="205">
        <v>-1</v>
      </c>
      <c r="BA24" s="205">
        <v>-1</v>
      </c>
      <c r="BB24" s="205">
        <v>88.74</v>
      </c>
      <c r="BC24" s="205">
        <v>-1</v>
      </c>
      <c r="BD24" s="205">
        <v>-1</v>
      </c>
      <c r="BE24" s="205">
        <v>1</v>
      </c>
      <c r="BF24" s="205">
        <v>-8.36</v>
      </c>
      <c r="BG24" s="205">
        <v>-0.1</v>
      </c>
      <c r="BH24" s="205">
        <v>2.714</v>
      </c>
      <c r="BI24" s="205">
        <v>7.36</v>
      </c>
      <c r="BJ24" s="205">
        <v>77.995999999999995</v>
      </c>
      <c r="BK24" s="205">
        <v>0</v>
      </c>
      <c r="BL24" s="205" t="s">
        <v>1111</v>
      </c>
      <c r="BM24" s="205">
        <v>0</v>
      </c>
      <c r="BN24" s="205" t="s">
        <v>1111</v>
      </c>
      <c r="BO24" s="205">
        <v>0</v>
      </c>
      <c r="BP24" s="205" t="s">
        <v>1111</v>
      </c>
      <c r="BQ24" s="205">
        <v>0</v>
      </c>
      <c r="BR24" s="205">
        <v>22.004000000000001</v>
      </c>
      <c r="BS24" s="205">
        <v>0</v>
      </c>
      <c r="BT24" s="205">
        <v>0</v>
      </c>
      <c r="BU24" s="205">
        <v>11.20173295</v>
      </c>
      <c r="BV24" s="206">
        <v>0.44313657407407409</v>
      </c>
      <c r="BW24">
        <f t="shared" si="0"/>
        <v>2051.3872506282373</v>
      </c>
    </row>
    <row r="25" spans="1:75" s="205" customFormat="1" x14ac:dyDescent="0.35">
      <c r="A25" s="205">
        <v>50.933199999999999</v>
      </c>
      <c r="B25" s="205">
        <v>2.2877999999999998</v>
      </c>
      <c r="C25" s="205">
        <v>13.259</v>
      </c>
      <c r="D25" s="205">
        <v>2.0979999999999999</v>
      </c>
      <c r="E25" s="205">
        <v>9.3635999999999999</v>
      </c>
      <c r="F25" s="205">
        <v>0.221</v>
      </c>
      <c r="G25" s="205">
        <v>7.9089</v>
      </c>
      <c r="H25" s="205">
        <v>10.6592</v>
      </c>
      <c r="I25" s="205">
        <v>1.9628000000000001</v>
      </c>
      <c r="J25" s="205">
        <v>0.35099999999999998</v>
      </c>
      <c r="K25" s="205">
        <v>0.2132</v>
      </c>
      <c r="L25" s="205">
        <v>0</v>
      </c>
      <c r="M25" s="205">
        <v>0.64990000000000003</v>
      </c>
      <c r="N25" s="205">
        <v>107.5</v>
      </c>
      <c r="O25" s="205">
        <v>126.6</v>
      </c>
      <c r="P25" s="205">
        <v>50.933199999999999</v>
      </c>
      <c r="Q25" s="205">
        <v>2.2877999999999998</v>
      </c>
      <c r="R25" s="205">
        <v>13.259</v>
      </c>
      <c r="S25" s="205">
        <v>2.0979999999999999</v>
      </c>
      <c r="T25" s="205">
        <v>9.3635999999999999</v>
      </c>
      <c r="U25" s="205">
        <v>0.221</v>
      </c>
      <c r="V25" s="205">
        <v>7.9089</v>
      </c>
      <c r="W25" s="205">
        <v>10.6592</v>
      </c>
      <c r="X25" s="205">
        <v>1.9628000000000001</v>
      </c>
      <c r="Y25" s="205">
        <v>0.35099999999999998</v>
      </c>
      <c r="Z25" s="205">
        <v>0.2132</v>
      </c>
      <c r="AA25" s="205">
        <v>0</v>
      </c>
      <c r="AB25" s="205">
        <v>0.64990000000000003</v>
      </c>
      <c r="AC25" s="205">
        <v>107.5</v>
      </c>
      <c r="AD25" s="205">
        <v>126.6</v>
      </c>
      <c r="AE25" s="205">
        <v>40.539900000000003</v>
      </c>
      <c r="AF25" s="205">
        <v>0</v>
      </c>
      <c r="AG25" s="205">
        <v>0</v>
      </c>
      <c r="AH25" s="205">
        <v>0</v>
      </c>
      <c r="AI25" s="205">
        <v>11.0776</v>
      </c>
      <c r="AJ25" s="205">
        <v>0</v>
      </c>
      <c r="AK25" s="205">
        <v>47.9285</v>
      </c>
      <c r="AL25" s="205">
        <v>0</v>
      </c>
      <c r="AM25" s="205">
        <v>0</v>
      </c>
      <c r="AN25" s="205">
        <v>0</v>
      </c>
      <c r="AO25" s="205">
        <v>0</v>
      </c>
      <c r="AP25" s="205">
        <v>0</v>
      </c>
      <c r="AQ25" s="205">
        <v>0</v>
      </c>
      <c r="AR25" s="205">
        <v>3556</v>
      </c>
      <c r="AS25" s="205">
        <v>11.2</v>
      </c>
      <c r="AT25" s="205">
        <v>1130.7909999999999</v>
      </c>
      <c r="AU25" s="205">
        <v>1130.7909999999999</v>
      </c>
      <c r="AV25" s="205">
        <v>1069.133</v>
      </c>
      <c r="AW25" s="205">
        <v>1119.165</v>
      </c>
      <c r="AX25" s="205">
        <v>83.39</v>
      </c>
      <c r="AY25" s="205">
        <v>0.3</v>
      </c>
      <c r="AZ25" s="205">
        <v>-1</v>
      </c>
      <c r="BA25" s="205">
        <v>-1</v>
      </c>
      <c r="BB25" s="205">
        <v>88.52</v>
      </c>
      <c r="BC25" s="205">
        <v>-1</v>
      </c>
      <c r="BD25" s="205">
        <v>-1</v>
      </c>
      <c r="BE25" s="205">
        <v>1</v>
      </c>
      <c r="BF25" s="205">
        <v>-8.52</v>
      </c>
      <c r="BG25" s="205">
        <v>-0.1</v>
      </c>
      <c r="BH25" s="205">
        <v>2.7130000000000001</v>
      </c>
      <c r="BI25" s="205">
        <v>7.56</v>
      </c>
      <c r="BJ25" s="205">
        <v>76.996300000000005</v>
      </c>
      <c r="BK25" s="205">
        <v>0</v>
      </c>
      <c r="BL25" s="205" t="s">
        <v>1111</v>
      </c>
      <c r="BM25" s="205">
        <v>0</v>
      </c>
      <c r="BN25" s="205" t="s">
        <v>1111</v>
      </c>
      <c r="BO25" s="205">
        <v>0</v>
      </c>
      <c r="BP25" s="205" t="s">
        <v>1111</v>
      </c>
      <c r="BQ25" s="205">
        <v>0</v>
      </c>
      <c r="BR25" s="205">
        <v>23.003699999999998</v>
      </c>
      <c r="BS25" s="205">
        <v>0</v>
      </c>
      <c r="BT25" s="205">
        <v>0</v>
      </c>
      <c r="BU25" s="205">
        <v>11.20173295</v>
      </c>
      <c r="BV25" s="206">
        <v>0.44314814814814812</v>
      </c>
      <c r="BW25">
        <f t="shared" si="0"/>
        <v>2078.0219309239533</v>
      </c>
    </row>
    <row r="26" spans="1:75" x14ac:dyDescent="0.35">
      <c r="A26">
        <v>51.082000000000001</v>
      </c>
      <c r="B26">
        <v>2.3180000000000001</v>
      </c>
      <c r="C26">
        <v>13.4338</v>
      </c>
      <c r="D26">
        <v>2.0838000000000001</v>
      </c>
      <c r="E26">
        <v>9.3125</v>
      </c>
      <c r="F26">
        <v>0.22389999999999999</v>
      </c>
      <c r="G26">
        <v>7.4321999999999999</v>
      </c>
      <c r="H26">
        <v>10.7997</v>
      </c>
      <c r="I26">
        <v>1.9886999999999999</v>
      </c>
      <c r="J26">
        <v>0.35560000000000003</v>
      </c>
      <c r="K26">
        <v>0.216</v>
      </c>
      <c r="L26">
        <v>0</v>
      </c>
      <c r="M26">
        <v>0.65849999999999997</v>
      </c>
      <c r="N26">
        <v>89.4</v>
      </c>
      <c r="O26">
        <v>128.1</v>
      </c>
      <c r="P26">
        <v>51.082000000000001</v>
      </c>
      <c r="Q26">
        <v>2.3180000000000001</v>
      </c>
      <c r="R26">
        <v>13.4338</v>
      </c>
      <c r="S26">
        <v>2.0838000000000001</v>
      </c>
      <c r="T26">
        <v>9.3125</v>
      </c>
      <c r="U26">
        <v>0.22389999999999999</v>
      </c>
      <c r="V26">
        <v>7.4321999999999999</v>
      </c>
      <c r="W26">
        <v>10.7997</v>
      </c>
      <c r="X26">
        <v>1.9886999999999999</v>
      </c>
      <c r="Y26">
        <v>0.35560000000000003</v>
      </c>
      <c r="Z26">
        <v>0.216</v>
      </c>
      <c r="AA26">
        <v>0</v>
      </c>
      <c r="AB26">
        <v>0.65849999999999997</v>
      </c>
      <c r="AC26">
        <v>89.4</v>
      </c>
      <c r="AD26">
        <v>128.1</v>
      </c>
      <c r="AE26">
        <v>40.502699999999997</v>
      </c>
      <c r="AF26">
        <v>0</v>
      </c>
      <c r="AG26">
        <v>0</v>
      </c>
      <c r="AH26">
        <v>0</v>
      </c>
      <c r="AI26">
        <v>11.2873</v>
      </c>
      <c r="AJ26">
        <v>0</v>
      </c>
      <c r="AK26">
        <v>47.767099999999999</v>
      </c>
      <c r="AL26">
        <v>0</v>
      </c>
      <c r="AM26">
        <v>0</v>
      </c>
      <c r="AN26">
        <v>0</v>
      </c>
      <c r="AO26">
        <v>0</v>
      </c>
      <c r="AP26">
        <v>0</v>
      </c>
      <c r="AQ26">
        <v>0</v>
      </c>
      <c r="AR26">
        <v>3469.5</v>
      </c>
      <c r="AS26">
        <v>11.3</v>
      </c>
      <c r="AT26">
        <v>1116.6579999999999</v>
      </c>
      <c r="AU26">
        <v>1116.6579999999999</v>
      </c>
      <c r="AV26">
        <v>1071.3620000000001</v>
      </c>
      <c r="AW26">
        <v>1111.99</v>
      </c>
      <c r="AX26">
        <v>82.59</v>
      </c>
      <c r="AY26">
        <v>0.3</v>
      </c>
      <c r="AZ26">
        <v>-1</v>
      </c>
      <c r="BA26">
        <v>-1</v>
      </c>
      <c r="BB26">
        <v>88.3</v>
      </c>
      <c r="BC26">
        <v>-1</v>
      </c>
      <c r="BD26">
        <v>-1</v>
      </c>
      <c r="BE26">
        <v>1</v>
      </c>
      <c r="BF26">
        <v>-8.6999999999999993</v>
      </c>
      <c r="BG26">
        <v>-0.1</v>
      </c>
      <c r="BH26">
        <v>2.7109999999999999</v>
      </c>
      <c r="BI26">
        <v>7.76</v>
      </c>
      <c r="BJ26">
        <v>75.994200000000006</v>
      </c>
      <c r="BK26">
        <v>0</v>
      </c>
      <c r="BL26" t="s">
        <v>1111</v>
      </c>
      <c r="BM26">
        <v>0</v>
      </c>
      <c r="BN26" t="s">
        <v>1111</v>
      </c>
      <c r="BO26">
        <v>0</v>
      </c>
      <c r="BP26" t="s">
        <v>1111</v>
      </c>
      <c r="BQ26">
        <v>0</v>
      </c>
      <c r="BR26">
        <v>24.005800000000001</v>
      </c>
      <c r="BS26">
        <v>0</v>
      </c>
      <c r="BT26">
        <v>0</v>
      </c>
      <c r="BU26">
        <v>11.20173295</v>
      </c>
      <c r="BV26" s="204">
        <v>0.44314814814814812</v>
      </c>
      <c r="BW26">
        <f t="shared" si="0"/>
        <v>2105.4238349768793</v>
      </c>
    </row>
    <row r="27" spans="1:75" x14ac:dyDescent="0.35">
      <c r="A27">
        <v>51.181600000000003</v>
      </c>
      <c r="B27">
        <v>2.3382000000000001</v>
      </c>
      <c r="C27">
        <v>13.550700000000001</v>
      </c>
      <c r="D27">
        <v>2.0731999999999999</v>
      </c>
      <c r="E27">
        <v>9.2746999999999993</v>
      </c>
      <c r="F27">
        <v>0.2258</v>
      </c>
      <c r="G27">
        <v>7.1189</v>
      </c>
      <c r="H27">
        <v>10.892200000000001</v>
      </c>
      <c r="I27">
        <v>2.0061</v>
      </c>
      <c r="J27">
        <v>0.35870000000000002</v>
      </c>
      <c r="K27">
        <v>0.21790000000000001</v>
      </c>
      <c r="L27">
        <v>0</v>
      </c>
      <c r="M27">
        <v>0.6643</v>
      </c>
      <c r="N27">
        <v>78.599999999999994</v>
      </c>
      <c r="O27">
        <v>129.1</v>
      </c>
      <c r="P27">
        <v>51.181600000000003</v>
      </c>
      <c r="Q27">
        <v>2.3382000000000001</v>
      </c>
      <c r="R27">
        <v>13.550700000000001</v>
      </c>
      <c r="S27">
        <v>2.0731999999999999</v>
      </c>
      <c r="T27">
        <v>9.2746999999999993</v>
      </c>
      <c r="U27">
        <v>0.2258</v>
      </c>
      <c r="V27">
        <v>7.1189</v>
      </c>
      <c r="W27">
        <v>10.892200000000001</v>
      </c>
      <c r="X27">
        <v>2.0061</v>
      </c>
      <c r="Y27">
        <v>0.35870000000000002</v>
      </c>
      <c r="Z27">
        <v>0.21790000000000001</v>
      </c>
      <c r="AA27">
        <v>0</v>
      </c>
      <c r="AB27">
        <v>0.6643</v>
      </c>
      <c r="AC27">
        <v>78.599999999999994</v>
      </c>
      <c r="AD27">
        <v>129.1</v>
      </c>
      <c r="AE27">
        <v>40.480699999999999</v>
      </c>
      <c r="AF27">
        <v>2.0000000000000001E-4</v>
      </c>
      <c r="AG27">
        <v>1.4E-3</v>
      </c>
      <c r="AH27">
        <v>0</v>
      </c>
      <c r="AI27">
        <v>11.428800000000001</v>
      </c>
      <c r="AJ27">
        <v>1E-4</v>
      </c>
      <c r="AK27">
        <v>47.647399999999998</v>
      </c>
      <c r="AL27">
        <v>5.7000000000000002E-3</v>
      </c>
      <c r="AM27">
        <v>1E-4</v>
      </c>
      <c r="AN27">
        <v>0</v>
      </c>
      <c r="AO27">
        <v>0</v>
      </c>
      <c r="AP27">
        <v>0</v>
      </c>
      <c r="AQ27">
        <v>0</v>
      </c>
      <c r="AR27">
        <v>3412.2</v>
      </c>
      <c r="AS27">
        <v>11.3</v>
      </c>
      <c r="AT27">
        <v>1107.0920000000001</v>
      </c>
      <c r="AU27">
        <v>1107.0419999999999</v>
      </c>
      <c r="AV27">
        <v>1072.0229999999999</v>
      </c>
      <c r="AW27">
        <v>1107.0920000000001</v>
      </c>
      <c r="AX27">
        <v>82.02</v>
      </c>
      <c r="AY27">
        <v>0.3</v>
      </c>
      <c r="AZ27">
        <v>-1</v>
      </c>
      <c r="BA27">
        <v>82.08</v>
      </c>
      <c r="BB27">
        <v>88.14</v>
      </c>
      <c r="BC27">
        <v>-1</v>
      </c>
      <c r="BD27">
        <v>82.08</v>
      </c>
      <c r="BE27">
        <v>1</v>
      </c>
      <c r="BF27">
        <v>-8.82</v>
      </c>
      <c r="BG27">
        <v>-0.1</v>
      </c>
      <c r="BH27">
        <v>2.71</v>
      </c>
      <c r="BI27">
        <v>7.9</v>
      </c>
      <c r="BJ27">
        <v>75.335800000000006</v>
      </c>
      <c r="BK27">
        <v>0</v>
      </c>
      <c r="BL27" t="s">
        <v>1111</v>
      </c>
      <c r="BM27">
        <v>0</v>
      </c>
      <c r="BN27" t="s">
        <v>1111</v>
      </c>
      <c r="BO27">
        <v>0</v>
      </c>
      <c r="BP27" t="s">
        <v>1111</v>
      </c>
      <c r="BQ27">
        <v>0</v>
      </c>
      <c r="BR27">
        <v>24.656600000000001</v>
      </c>
      <c r="BS27">
        <v>0</v>
      </c>
      <c r="BT27">
        <v>7.4999999999999997E-3</v>
      </c>
      <c r="BU27">
        <v>11.20173295</v>
      </c>
      <c r="BV27" s="204">
        <v>0.44314814814814812</v>
      </c>
      <c r="BW27">
        <f t="shared" si="0"/>
        <v>2123.8242641612619</v>
      </c>
    </row>
    <row r="28" spans="1:75" x14ac:dyDescent="0.35">
      <c r="A28">
        <v>51.180199999999999</v>
      </c>
      <c r="B28">
        <v>2.3462999999999998</v>
      </c>
      <c r="C28">
        <v>13.5905</v>
      </c>
      <c r="D28">
        <v>2.073</v>
      </c>
      <c r="E28">
        <v>9.2946000000000009</v>
      </c>
      <c r="F28">
        <v>0.22600000000000001</v>
      </c>
      <c r="G28">
        <v>7.0728999999999997</v>
      </c>
      <c r="H28">
        <v>10.857100000000001</v>
      </c>
      <c r="I28">
        <v>2.0142000000000002</v>
      </c>
      <c r="J28">
        <v>0.36030000000000001</v>
      </c>
      <c r="K28">
        <v>0.21890000000000001</v>
      </c>
      <c r="L28">
        <v>0</v>
      </c>
      <c r="M28">
        <v>0.6673</v>
      </c>
      <c r="N28">
        <v>78</v>
      </c>
      <c r="O28">
        <v>129.6</v>
      </c>
      <c r="P28">
        <v>51.180199999999999</v>
      </c>
      <c r="Q28">
        <v>2.3462999999999998</v>
      </c>
      <c r="R28">
        <v>13.5905</v>
      </c>
      <c r="S28">
        <v>2.073</v>
      </c>
      <c r="T28">
        <v>9.2946000000000009</v>
      </c>
      <c r="U28">
        <v>0.22600000000000001</v>
      </c>
      <c r="V28">
        <v>7.0728999999999997</v>
      </c>
      <c r="W28">
        <v>10.857100000000001</v>
      </c>
      <c r="X28">
        <v>2.0142000000000002</v>
      </c>
      <c r="Y28">
        <v>0.36030000000000001</v>
      </c>
      <c r="Z28">
        <v>0.21890000000000001</v>
      </c>
      <c r="AA28">
        <v>0</v>
      </c>
      <c r="AB28">
        <v>0.6673</v>
      </c>
      <c r="AC28">
        <v>78</v>
      </c>
      <c r="AD28">
        <v>129.6</v>
      </c>
      <c r="AE28">
        <v>40.629899999999999</v>
      </c>
      <c r="AF28">
        <v>7.4999999999999997E-3</v>
      </c>
      <c r="AG28">
        <v>6.54E-2</v>
      </c>
      <c r="AH28">
        <v>0</v>
      </c>
      <c r="AI28">
        <v>11.3659</v>
      </c>
      <c r="AJ28">
        <v>2.5999999999999999E-3</v>
      </c>
      <c r="AK28">
        <v>47.237000000000002</v>
      </c>
      <c r="AL28">
        <v>0.25840000000000002</v>
      </c>
      <c r="AM28">
        <v>3.0000000000000001E-3</v>
      </c>
      <c r="AN28">
        <v>0</v>
      </c>
      <c r="AO28">
        <v>0</v>
      </c>
      <c r="AP28">
        <v>0</v>
      </c>
      <c r="AQ28">
        <v>0</v>
      </c>
      <c r="AR28">
        <v>3368.8</v>
      </c>
      <c r="AS28">
        <v>11.6</v>
      </c>
      <c r="AT28">
        <v>1105.9069999999999</v>
      </c>
      <c r="AU28">
        <v>1105.8510000000001</v>
      </c>
      <c r="AV28">
        <v>1072.5060000000001</v>
      </c>
      <c r="AW28">
        <v>1105.9069999999999</v>
      </c>
      <c r="AX28">
        <v>-1</v>
      </c>
      <c r="AY28">
        <v>-1</v>
      </c>
      <c r="AZ28">
        <v>-1</v>
      </c>
      <c r="BA28">
        <v>81.92</v>
      </c>
      <c r="BB28">
        <v>88.14</v>
      </c>
      <c r="BC28">
        <v>-1</v>
      </c>
      <c r="BD28">
        <v>82</v>
      </c>
      <c r="BE28">
        <v>1</v>
      </c>
      <c r="BF28">
        <v>-8.83</v>
      </c>
      <c r="BG28">
        <v>-0.1</v>
      </c>
      <c r="BH28">
        <v>2.71</v>
      </c>
      <c r="BI28">
        <v>7.93</v>
      </c>
      <c r="BJ28">
        <v>74.997600000000006</v>
      </c>
      <c r="BK28">
        <v>0</v>
      </c>
      <c r="BL28" t="s">
        <v>1111</v>
      </c>
      <c r="BM28">
        <v>0</v>
      </c>
      <c r="BN28" t="s">
        <v>1111</v>
      </c>
      <c r="BO28">
        <v>0</v>
      </c>
      <c r="BP28" t="s">
        <v>1111</v>
      </c>
      <c r="BQ28">
        <v>0</v>
      </c>
      <c r="BR28">
        <v>24.656600000000001</v>
      </c>
      <c r="BS28">
        <v>0</v>
      </c>
      <c r="BT28">
        <v>0.3458</v>
      </c>
      <c r="BU28">
        <v>11.20173295</v>
      </c>
      <c r="BV28" s="204">
        <v>0.44314814814814812</v>
      </c>
      <c r="BW28">
        <f t="shared" si="0"/>
        <v>2133.4016021846028</v>
      </c>
    </row>
    <row r="29" spans="1:75" x14ac:dyDescent="0.35">
      <c r="A29">
        <v>51.176499999999997</v>
      </c>
      <c r="B29">
        <v>2.3704000000000001</v>
      </c>
      <c r="C29">
        <v>13.7096</v>
      </c>
      <c r="D29">
        <v>2.0718999999999999</v>
      </c>
      <c r="E29">
        <v>9.3529999999999998</v>
      </c>
      <c r="F29">
        <v>0.22650000000000001</v>
      </c>
      <c r="G29">
        <v>6.9356</v>
      </c>
      <c r="H29">
        <v>10.7522</v>
      </c>
      <c r="I29">
        <v>2.0384000000000002</v>
      </c>
      <c r="J29">
        <v>0.36520000000000002</v>
      </c>
      <c r="K29">
        <v>0.2218</v>
      </c>
      <c r="L29">
        <v>0</v>
      </c>
      <c r="M29">
        <v>0.67630000000000001</v>
      </c>
      <c r="N29">
        <v>76.3</v>
      </c>
      <c r="O29">
        <v>131</v>
      </c>
      <c r="P29">
        <v>51.176499999999997</v>
      </c>
      <c r="Q29">
        <v>2.3704000000000001</v>
      </c>
      <c r="R29">
        <v>13.7096</v>
      </c>
      <c r="S29">
        <v>2.0718999999999999</v>
      </c>
      <c r="T29">
        <v>9.3529999999999998</v>
      </c>
      <c r="U29">
        <v>0.22650000000000001</v>
      </c>
      <c r="V29">
        <v>6.9356</v>
      </c>
      <c r="W29">
        <v>10.7522</v>
      </c>
      <c r="X29">
        <v>2.0384000000000002</v>
      </c>
      <c r="Y29">
        <v>0.36520000000000002</v>
      </c>
      <c r="Z29">
        <v>0.2218</v>
      </c>
      <c r="AA29">
        <v>0</v>
      </c>
      <c r="AB29">
        <v>0.67630000000000001</v>
      </c>
      <c r="AC29">
        <v>76.3</v>
      </c>
      <c r="AD29">
        <v>131</v>
      </c>
      <c r="AE29">
        <v>41.045499999999997</v>
      </c>
      <c r="AF29">
        <v>2.87E-2</v>
      </c>
      <c r="AG29">
        <v>0.24579999999999999</v>
      </c>
      <c r="AH29">
        <v>0</v>
      </c>
      <c r="AI29">
        <v>11.194699999999999</v>
      </c>
      <c r="AJ29">
        <v>9.7999999999999997E-3</v>
      </c>
      <c r="AK29">
        <v>46.085799999999999</v>
      </c>
      <c r="AL29">
        <v>0.9637</v>
      </c>
      <c r="AM29">
        <v>1.12E-2</v>
      </c>
      <c r="AN29">
        <v>0</v>
      </c>
      <c r="AO29">
        <v>0</v>
      </c>
      <c r="AP29">
        <v>0</v>
      </c>
      <c r="AQ29">
        <v>0</v>
      </c>
      <c r="AR29">
        <v>3247.2</v>
      </c>
      <c r="AS29">
        <v>12.2</v>
      </c>
      <c r="AT29">
        <v>1102.355</v>
      </c>
      <c r="AU29">
        <v>1102.2809999999999</v>
      </c>
      <c r="AV29">
        <v>1073.8810000000001</v>
      </c>
      <c r="AW29">
        <v>1102.355</v>
      </c>
      <c r="AX29">
        <v>-1</v>
      </c>
      <c r="AY29">
        <v>-1</v>
      </c>
      <c r="AZ29">
        <v>-1</v>
      </c>
      <c r="BA29">
        <v>81.42</v>
      </c>
      <c r="BB29">
        <v>88.14</v>
      </c>
      <c r="BC29">
        <v>-1</v>
      </c>
      <c r="BD29">
        <v>81.75</v>
      </c>
      <c r="BE29">
        <v>1</v>
      </c>
      <c r="BF29">
        <v>-8.8800000000000008</v>
      </c>
      <c r="BG29">
        <v>-0.1</v>
      </c>
      <c r="BH29">
        <v>2.71</v>
      </c>
      <c r="BI29">
        <v>7.99</v>
      </c>
      <c r="BJ29">
        <v>73.999300000000005</v>
      </c>
      <c r="BK29">
        <v>0</v>
      </c>
      <c r="BL29" t="s">
        <v>1111</v>
      </c>
      <c r="BM29">
        <v>0</v>
      </c>
      <c r="BN29" t="s">
        <v>1111</v>
      </c>
      <c r="BO29">
        <v>0</v>
      </c>
      <c r="BP29" t="s">
        <v>1111</v>
      </c>
      <c r="BQ29">
        <v>0</v>
      </c>
      <c r="BR29">
        <v>24.656600000000001</v>
      </c>
      <c r="BS29">
        <v>0</v>
      </c>
      <c r="BT29">
        <v>1.3441000000000001</v>
      </c>
      <c r="BU29">
        <v>11.20173295</v>
      </c>
      <c r="BV29" s="204">
        <v>0.44315972222222227</v>
      </c>
      <c r="BW29">
        <f t="shared" si="0"/>
        <v>2162.1826152409549</v>
      </c>
    </row>
    <row r="30" spans="1:75" x14ac:dyDescent="0.35">
      <c r="A30">
        <v>51.1738</v>
      </c>
      <c r="B30">
        <v>2.3948</v>
      </c>
      <c r="C30">
        <v>13.8314</v>
      </c>
      <c r="D30">
        <v>2.0703</v>
      </c>
      <c r="E30">
        <v>9.4108000000000001</v>
      </c>
      <c r="F30">
        <v>0.22700000000000001</v>
      </c>
      <c r="G30">
        <v>6.7957000000000001</v>
      </c>
      <c r="H30">
        <v>10.6456</v>
      </c>
      <c r="I30">
        <v>2.0632999999999999</v>
      </c>
      <c r="J30">
        <v>0.37019999999999997</v>
      </c>
      <c r="K30">
        <v>0.22489999999999999</v>
      </c>
      <c r="L30">
        <v>0</v>
      </c>
      <c r="M30">
        <v>0.6855</v>
      </c>
      <c r="N30">
        <v>74.7</v>
      </c>
      <c r="O30">
        <v>132.4</v>
      </c>
      <c r="P30">
        <v>51.1738</v>
      </c>
      <c r="Q30">
        <v>2.3948</v>
      </c>
      <c r="R30">
        <v>13.8314</v>
      </c>
      <c r="S30">
        <v>2.0703</v>
      </c>
      <c r="T30">
        <v>9.4108000000000001</v>
      </c>
      <c r="U30">
        <v>0.22700000000000001</v>
      </c>
      <c r="V30">
        <v>6.7957000000000001</v>
      </c>
      <c r="W30">
        <v>10.6456</v>
      </c>
      <c r="X30">
        <v>2.0632999999999999</v>
      </c>
      <c r="Y30">
        <v>0.37019999999999997</v>
      </c>
      <c r="Z30">
        <v>0.22489999999999999</v>
      </c>
      <c r="AA30">
        <v>0</v>
      </c>
      <c r="AB30">
        <v>0.6855</v>
      </c>
      <c r="AC30">
        <v>74.7</v>
      </c>
      <c r="AD30">
        <v>132.4</v>
      </c>
      <c r="AE30">
        <v>41.427700000000002</v>
      </c>
      <c r="AF30">
        <v>4.9299999999999997E-2</v>
      </c>
      <c r="AG30">
        <v>0.41489999999999999</v>
      </c>
      <c r="AH30">
        <v>0</v>
      </c>
      <c r="AI30">
        <v>11.042999999999999</v>
      </c>
      <c r="AJ30">
        <v>1.6500000000000001E-2</v>
      </c>
      <c r="AK30">
        <v>45.014699999999998</v>
      </c>
      <c r="AL30">
        <v>1.6145</v>
      </c>
      <c r="AM30">
        <v>1.89E-2</v>
      </c>
      <c r="AN30">
        <v>0</v>
      </c>
      <c r="AO30">
        <v>0</v>
      </c>
      <c r="AP30">
        <v>0</v>
      </c>
      <c r="AQ30">
        <v>0</v>
      </c>
      <c r="AR30">
        <v>3134.2</v>
      </c>
      <c r="AS30">
        <v>12.7</v>
      </c>
      <c r="AT30">
        <v>1098.7190000000001</v>
      </c>
      <c r="AU30">
        <v>1098.625</v>
      </c>
      <c r="AV30">
        <v>1075.1969999999999</v>
      </c>
      <c r="AW30">
        <v>1098.7190000000001</v>
      </c>
      <c r="AX30">
        <v>-1</v>
      </c>
      <c r="AY30">
        <v>-1</v>
      </c>
      <c r="AZ30">
        <v>-1</v>
      </c>
      <c r="BA30">
        <v>80.900000000000006</v>
      </c>
      <c r="BB30">
        <v>88.14</v>
      </c>
      <c r="BC30">
        <v>-1</v>
      </c>
      <c r="BD30">
        <v>81.5</v>
      </c>
      <c r="BE30">
        <v>1</v>
      </c>
      <c r="BF30">
        <v>-8.93</v>
      </c>
      <c r="BG30">
        <v>-0.1</v>
      </c>
      <c r="BH30">
        <v>2.71</v>
      </c>
      <c r="BI30">
        <v>8.06</v>
      </c>
      <c r="BJ30">
        <v>72.999600000000001</v>
      </c>
      <c r="BK30">
        <v>0</v>
      </c>
      <c r="BL30" t="s">
        <v>1111</v>
      </c>
      <c r="BM30">
        <v>0</v>
      </c>
      <c r="BN30" t="s">
        <v>1111</v>
      </c>
      <c r="BO30">
        <v>0</v>
      </c>
      <c r="BP30" t="s">
        <v>1111</v>
      </c>
      <c r="BQ30">
        <v>0</v>
      </c>
      <c r="BR30">
        <v>24.656600000000001</v>
      </c>
      <c r="BS30">
        <v>0</v>
      </c>
      <c r="BT30">
        <v>2.3437000000000001</v>
      </c>
      <c r="BU30">
        <v>11.20173295</v>
      </c>
      <c r="BV30" s="204">
        <v>0.44315972222222227</v>
      </c>
      <c r="BW30">
        <f t="shared" si="0"/>
        <v>2191.792831741544</v>
      </c>
    </row>
    <row r="31" spans="1:75" x14ac:dyDescent="0.35">
      <c r="A31">
        <v>51.1723</v>
      </c>
      <c r="B31">
        <v>2.4196</v>
      </c>
      <c r="C31">
        <v>13.956099999999999</v>
      </c>
      <c r="D31">
        <v>2.0680999999999998</v>
      </c>
      <c r="E31">
        <v>9.468</v>
      </c>
      <c r="F31">
        <v>0.22739999999999999</v>
      </c>
      <c r="G31">
        <v>6.6532</v>
      </c>
      <c r="H31">
        <v>10.537100000000001</v>
      </c>
      <c r="I31">
        <v>2.0889000000000002</v>
      </c>
      <c r="J31">
        <v>0.37530000000000002</v>
      </c>
      <c r="K31">
        <v>0.22800000000000001</v>
      </c>
      <c r="L31">
        <v>0</v>
      </c>
      <c r="M31">
        <v>0.69510000000000005</v>
      </c>
      <c r="N31">
        <v>73.099999999999994</v>
      </c>
      <c r="O31">
        <v>133.80000000000001</v>
      </c>
      <c r="P31">
        <v>51.1723</v>
      </c>
      <c r="Q31">
        <v>2.4196</v>
      </c>
      <c r="R31">
        <v>13.956099999999999</v>
      </c>
      <c r="S31">
        <v>2.0680999999999998</v>
      </c>
      <c r="T31">
        <v>9.468</v>
      </c>
      <c r="U31">
        <v>0.22739999999999999</v>
      </c>
      <c r="V31">
        <v>6.6532</v>
      </c>
      <c r="W31">
        <v>10.537100000000001</v>
      </c>
      <c r="X31">
        <v>2.0889000000000002</v>
      </c>
      <c r="Y31">
        <v>0.37530000000000002</v>
      </c>
      <c r="Z31">
        <v>0.22800000000000001</v>
      </c>
      <c r="AA31">
        <v>0</v>
      </c>
      <c r="AB31">
        <v>0.69510000000000005</v>
      </c>
      <c r="AC31">
        <v>73.099999999999994</v>
      </c>
      <c r="AD31">
        <v>133.80000000000001</v>
      </c>
      <c r="AE31">
        <v>41.779899999999998</v>
      </c>
      <c r="AF31">
        <v>6.9400000000000003E-2</v>
      </c>
      <c r="AG31">
        <v>0.57379999999999998</v>
      </c>
      <c r="AH31">
        <v>0</v>
      </c>
      <c r="AI31">
        <v>10.9093</v>
      </c>
      <c r="AJ31">
        <v>2.29E-2</v>
      </c>
      <c r="AK31">
        <v>44.015300000000003</v>
      </c>
      <c r="AL31">
        <v>2.2161</v>
      </c>
      <c r="AM31">
        <v>2.6100000000000002E-2</v>
      </c>
      <c r="AN31">
        <v>0</v>
      </c>
      <c r="AO31">
        <v>0</v>
      </c>
      <c r="AP31">
        <v>0</v>
      </c>
      <c r="AQ31">
        <v>0</v>
      </c>
      <c r="AR31">
        <v>3029.1</v>
      </c>
      <c r="AS31">
        <v>13.3</v>
      </c>
      <c r="AT31">
        <v>1094.9949999999999</v>
      </c>
      <c r="AU31">
        <v>1094.8820000000001</v>
      </c>
      <c r="AV31">
        <v>1076.4380000000001</v>
      </c>
      <c r="AW31">
        <v>1094.9949999999999</v>
      </c>
      <c r="AX31">
        <v>-1</v>
      </c>
      <c r="AY31">
        <v>-1</v>
      </c>
      <c r="AZ31">
        <v>-1</v>
      </c>
      <c r="BA31">
        <v>80.36</v>
      </c>
      <c r="BB31">
        <v>88.14</v>
      </c>
      <c r="BC31">
        <v>-1</v>
      </c>
      <c r="BD31">
        <v>81.239999999999995</v>
      </c>
      <c r="BE31">
        <v>1</v>
      </c>
      <c r="BF31">
        <v>-8.98</v>
      </c>
      <c r="BG31">
        <v>-0.1</v>
      </c>
      <c r="BH31">
        <v>2.7090000000000001</v>
      </c>
      <c r="BI31">
        <v>8.1199999999999992</v>
      </c>
      <c r="BJ31">
        <v>71.999099999999999</v>
      </c>
      <c r="BK31">
        <v>0</v>
      </c>
      <c r="BL31" t="s">
        <v>1111</v>
      </c>
      <c r="BM31">
        <v>0</v>
      </c>
      <c r="BN31" t="s">
        <v>1111</v>
      </c>
      <c r="BO31">
        <v>0</v>
      </c>
      <c r="BP31" t="s">
        <v>1111</v>
      </c>
      <c r="BQ31">
        <v>0</v>
      </c>
      <c r="BR31">
        <v>24.656600000000001</v>
      </c>
      <c r="BS31">
        <v>0</v>
      </c>
      <c r="BT31">
        <v>3.3443000000000001</v>
      </c>
      <c r="BU31">
        <v>11.20173295</v>
      </c>
      <c r="BV31" s="204">
        <v>0.44317129629629631</v>
      </c>
      <c r="BW31">
        <f t="shared" si="0"/>
        <v>2222.2500003472269</v>
      </c>
    </row>
    <row r="32" spans="1:75" x14ac:dyDescent="0.35">
      <c r="A32">
        <v>51.171999999999997</v>
      </c>
      <c r="B32">
        <v>2.4447000000000001</v>
      </c>
      <c r="C32">
        <v>14.083600000000001</v>
      </c>
      <c r="D32">
        <v>2.0653000000000001</v>
      </c>
      <c r="E32">
        <v>9.5244</v>
      </c>
      <c r="F32">
        <v>0.2278</v>
      </c>
      <c r="G32">
        <v>6.5083000000000002</v>
      </c>
      <c r="H32">
        <v>10.4268</v>
      </c>
      <c r="I32">
        <v>2.1152000000000002</v>
      </c>
      <c r="J32">
        <v>0.38059999999999999</v>
      </c>
      <c r="K32">
        <v>0.23119999999999999</v>
      </c>
      <c r="L32">
        <v>0</v>
      </c>
      <c r="M32">
        <v>0.70489999999999997</v>
      </c>
      <c r="N32">
        <v>71.5</v>
      </c>
      <c r="O32">
        <v>135.30000000000001</v>
      </c>
      <c r="P32">
        <v>51.171999999999997</v>
      </c>
      <c r="Q32">
        <v>2.4447000000000001</v>
      </c>
      <c r="R32">
        <v>14.083600000000001</v>
      </c>
      <c r="S32">
        <v>2.0653000000000001</v>
      </c>
      <c r="T32">
        <v>9.5244</v>
      </c>
      <c r="U32">
        <v>0.2278</v>
      </c>
      <c r="V32">
        <v>6.5083000000000002</v>
      </c>
      <c r="W32">
        <v>10.4268</v>
      </c>
      <c r="X32">
        <v>2.1152000000000002</v>
      </c>
      <c r="Y32">
        <v>0.38059999999999999</v>
      </c>
      <c r="Z32">
        <v>0.23119999999999999</v>
      </c>
      <c r="AA32">
        <v>0</v>
      </c>
      <c r="AB32">
        <v>0.70489999999999997</v>
      </c>
      <c r="AC32">
        <v>71.5</v>
      </c>
      <c r="AD32">
        <v>135.30000000000001</v>
      </c>
      <c r="AE32">
        <v>42.104799999999997</v>
      </c>
      <c r="AF32">
        <v>8.9099999999999999E-2</v>
      </c>
      <c r="AG32">
        <v>0.72350000000000003</v>
      </c>
      <c r="AH32">
        <v>0</v>
      </c>
      <c r="AI32">
        <v>10.7921</v>
      </c>
      <c r="AJ32">
        <v>2.9000000000000001E-2</v>
      </c>
      <c r="AK32">
        <v>43.080399999999997</v>
      </c>
      <c r="AL32">
        <v>2.7732999999999999</v>
      </c>
      <c r="AM32">
        <v>3.2899999999999999E-2</v>
      </c>
      <c r="AN32">
        <v>0</v>
      </c>
      <c r="AO32">
        <v>0</v>
      </c>
      <c r="AP32">
        <v>0</v>
      </c>
      <c r="AQ32">
        <v>0</v>
      </c>
      <c r="AR32">
        <v>2931</v>
      </c>
      <c r="AS32">
        <v>13.8</v>
      </c>
      <c r="AT32">
        <v>1091.183</v>
      </c>
      <c r="AU32">
        <v>1091.048</v>
      </c>
      <c r="AV32">
        <v>1077.617</v>
      </c>
      <c r="AW32">
        <v>1091.183</v>
      </c>
      <c r="AX32">
        <v>-1</v>
      </c>
      <c r="AY32">
        <v>-1</v>
      </c>
      <c r="AZ32">
        <v>-1</v>
      </c>
      <c r="BA32">
        <v>79.790000000000006</v>
      </c>
      <c r="BB32">
        <v>88.14</v>
      </c>
      <c r="BC32">
        <v>-1</v>
      </c>
      <c r="BD32">
        <v>80.97</v>
      </c>
      <c r="BE32">
        <v>1</v>
      </c>
      <c r="BF32">
        <v>-9.0299999999999994</v>
      </c>
      <c r="BG32">
        <v>-0.1</v>
      </c>
      <c r="BH32">
        <v>2.7090000000000001</v>
      </c>
      <c r="BI32">
        <v>8.19</v>
      </c>
      <c r="BJ32">
        <v>70.998099999999994</v>
      </c>
      <c r="BK32">
        <v>0</v>
      </c>
      <c r="BL32" t="s">
        <v>1111</v>
      </c>
      <c r="BM32">
        <v>0</v>
      </c>
      <c r="BN32" t="s">
        <v>1111</v>
      </c>
      <c r="BO32">
        <v>0</v>
      </c>
      <c r="BP32" t="s">
        <v>1111</v>
      </c>
      <c r="BQ32">
        <v>0</v>
      </c>
      <c r="BR32">
        <v>24.656600000000001</v>
      </c>
      <c r="BS32">
        <v>0</v>
      </c>
      <c r="BT32">
        <v>4.3452999999999999</v>
      </c>
      <c r="BU32">
        <v>11.20173295</v>
      </c>
      <c r="BV32" s="204">
        <v>0.44317129629629631</v>
      </c>
      <c r="BW32">
        <f t="shared" si="0"/>
        <v>2253.5814338693572</v>
      </c>
    </row>
    <row r="33" spans="1:75" x14ac:dyDescent="0.35">
      <c r="A33">
        <v>51.173000000000002</v>
      </c>
      <c r="B33">
        <v>2.4701</v>
      </c>
      <c r="C33">
        <v>14.214</v>
      </c>
      <c r="D33">
        <v>2.0617999999999999</v>
      </c>
      <c r="E33">
        <v>9.5797000000000008</v>
      </c>
      <c r="F33">
        <v>0.22819999999999999</v>
      </c>
      <c r="G33">
        <v>6.3609999999999998</v>
      </c>
      <c r="H33">
        <v>10.3147</v>
      </c>
      <c r="I33">
        <v>2.1423000000000001</v>
      </c>
      <c r="J33">
        <v>0.3861</v>
      </c>
      <c r="K33">
        <v>0.23449999999999999</v>
      </c>
      <c r="L33">
        <v>0</v>
      </c>
      <c r="M33">
        <v>0.71489999999999998</v>
      </c>
      <c r="N33">
        <v>69.8</v>
      </c>
      <c r="O33">
        <v>136.9</v>
      </c>
      <c r="P33">
        <v>51.173000000000002</v>
      </c>
      <c r="Q33">
        <v>2.4701</v>
      </c>
      <c r="R33">
        <v>14.214</v>
      </c>
      <c r="S33">
        <v>2.0617999999999999</v>
      </c>
      <c r="T33">
        <v>9.5797000000000008</v>
      </c>
      <c r="U33">
        <v>0.22819999999999999</v>
      </c>
      <c r="V33">
        <v>6.3609999999999998</v>
      </c>
      <c r="W33">
        <v>10.3147</v>
      </c>
      <c r="X33">
        <v>2.1423000000000001</v>
      </c>
      <c r="Y33">
        <v>0.3861</v>
      </c>
      <c r="Z33">
        <v>0.23449999999999999</v>
      </c>
      <c r="AA33">
        <v>0</v>
      </c>
      <c r="AB33">
        <v>0.71489999999999998</v>
      </c>
      <c r="AC33">
        <v>69.8</v>
      </c>
      <c r="AD33">
        <v>136.9</v>
      </c>
      <c r="AE33">
        <v>42.405000000000001</v>
      </c>
      <c r="AF33">
        <v>0.1084</v>
      </c>
      <c r="AG33">
        <v>0.86499999999999999</v>
      </c>
      <c r="AH33">
        <v>0</v>
      </c>
      <c r="AI33">
        <v>10.690099999999999</v>
      </c>
      <c r="AJ33">
        <v>3.4799999999999998E-2</v>
      </c>
      <c r="AK33">
        <v>42.203899999999997</v>
      </c>
      <c r="AL33">
        <v>3.2902999999999998</v>
      </c>
      <c r="AM33">
        <v>3.9399999999999998E-2</v>
      </c>
      <c r="AN33">
        <v>0</v>
      </c>
      <c r="AO33">
        <v>0</v>
      </c>
      <c r="AP33">
        <v>0</v>
      </c>
      <c r="AQ33">
        <v>0</v>
      </c>
      <c r="AR33">
        <v>2839.4</v>
      </c>
      <c r="AS33">
        <v>14.3</v>
      </c>
      <c r="AT33">
        <v>1087.2829999999999</v>
      </c>
      <c r="AU33">
        <v>1087.124</v>
      </c>
      <c r="AV33">
        <v>1078.7159999999999</v>
      </c>
      <c r="AW33">
        <v>1087.2829999999999</v>
      </c>
      <c r="AX33">
        <v>-1</v>
      </c>
      <c r="AY33">
        <v>-1</v>
      </c>
      <c r="AZ33">
        <v>-1</v>
      </c>
      <c r="BA33">
        <v>79.19</v>
      </c>
      <c r="BB33">
        <v>88.14</v>
      </c>
      <c r="BC33">
        <v>-1</v>
      </c>
      <c r="BD33">
        <v>80.69</v>
      </c>
      <c r="BE33">
        <v>1</v>
      </c>
      <c r="BF33">
        <v>-9.08</v>
      </c>
      <c r="BG33">
        <v>-0.1</v>
      </c>
      <c r="BH33">
        <v>2.7090000000000001</v>
      </c>
      <c r="BI33">
        <v>8.27</v>
      </c>
      <c r="BJ33">
        <v>69.997</v>
      </c>
      <c r="BK33">
        <v>0</v>
      </c>
      <c r="BL33" t="s">
        <v>1111</v>
      </c>
      <c r="BM33">
        <v>0</v>
      </c>
      <c r="BN33" t="s">
        <v>1111</v>
      </c>
      <c r="BO33">
        <v>0</v>
      </c>
      <c r="BP33" t="s">
        <v>1111</v>
      </c>
      <c r="BQ33">
        <v>0</v>
      </c>
      <c r="BR33">
        <v>24.656600000000001</v>
      </c>
      <c r="BS33">
        <v>0</v>
      </c>
      <c r="BT33">
        <v>5.3464</v>
      </c>
      <c r="BU33">
        <v>11.20173295</v>
      </c>
      <c r="BV33" s="204">
        <v>0.44318287037037035</v>
      </c>
      <c r="BW33">
        <f t="shared" si="0"/>
        <v>2285.8122490963901</v>
      </c>
    </row>
    <row r="34" spans="1:75" x14ac:dyDescent="0.35">
      <c r="A34">
        <v>51.1755</v>
      </c>
      <c r="B34">
        <v>2.4958</v>
      </c>
      <c r="C34">
        <v>14.3474</v>
      </c>
      <c r="D34">
        <v>2.0575000000000001</v>
      </c>
      <c r="E34">
        <v>9.6338000000000008</v>
      </c>
      <c r="F34">
        <v>0.22850000000000001</v>
      </c>
      <c r="G34">
        <v>6.2112999999999996</v>
      </c>
      <c r="H34">
        <v>10.200699999999999</v>
      </c>
      <c r="I34">
        <v>2.17</v>
      </c>
      <c r="J34">
        <v>0.39169999999999999</v>
      </c>
      <c r="K34">
        <v>0.2379</v>
      </c>
      <c r="L34">
        <v>0</v>
      </c>
      <c r="M34">
        <v>0.72529999999999994</v>
      </c>
      <c r="N34">
        <v>68.3</v>
      </c>
      <c r="O34">
        <v>138.4</v>
      </c>
      <c r="P34">
        <v>51.1755</v>
      </c>
      <c r="Q34">
        <v>2.4958</v>
      </c>
      <c r="R34">
        <v>14.3474</v>
      </c>
      <c r="S34">
        <v>2.0575000000000001</v>
      </c>
      <c r="T34">
        <v>9.6338000000000008</v>
      </c>
      <c r="U34">
        <v>0.22850000000000001</v>
      </c>
      <c r="V34">
        <v>6.2112999999999996</v>
      </c>
      <c r="W34">
        <v>10.200699999999999</v>
      </c>
      <c r="X34">
        <v>2.17</v>
      </c>
      <c r="Y34">
        <v>0.39169999999999999</v>
      </c>
      <c r="Z34">
        <v>0.2379</v>
      </c>
      <c r="AA34">
        <v>0</v>
      </c>
      <c r="AB34">
        <v>0.72529999999999994</v>
      </c>
      <c r="AC34">
        <v>68.3</v>
      </c>
      <c r="AD34">
        <v>138.4</v>
      </c>
      <c r="AE34">
        <v>42.682400000000001</v>
      </c>
      <c r="AF34">
        <v>0.1275</v>
      </c>
      <c r="AG34">
        <v>0.99909999999999999</v>
      </c>
      <c r="AH34">
        <v>0</v>
      </c>
      <c r="AI34">
        <v>10.6022</v>
      </c>
      <c r="AJ34">
        <v>4.0300000000000002E-2</v>
      </c>
      <c r="AK34">
        <v>41.380099999999999</v>
      </c>
      <c r="AL34">
        <v>3.7707000000000002</v>
      </c>
      <c r="AM34">
        <v>4.5400000000000003E-2</v>
      </c>
      <c r="AN34">
        <v>0</v>
      </c>
      <c r="AO34">
        <v>0</v>
      </c>
      <c r="AP34">
        <v>0</v>
      </c>
      <c r="AQ34">
        <v>0</v>
      </c>
      <c r="AR34">
        <v>2753.5</v>
      </c>
      <c r="AS34">
        <v>14.8</v>
      </c>
      <c r="AT34">
        <v>1083.2919999999999</v>
      </c>
      <c r="AU34">
        <v>1083.1079999999999</v>
      </c>
      <c r="AV34">
        <v>1079.72</v>
      </c>
      <c r="AW34">
        <v>1083.2919999999999</v>
      </c>
      <c r="AX34">
        <v>-1</v>
      </c>
      <c r="AY34">
        <v>-1</v>
      </c>
      <c r="AZ34">
        <v>-1</v>
      </c>
      <c r="BA34">
        <v>78.56</v>
      </c>
      <c r="BB34">
        <v>88.14</v>
      </c>
      <c r="BC34">
        <v>-1</v>
      </c>
      <c r="BD34">
        <v>80.400000000000006</v>
      </c>
      <c r="BE34">
        <v>1</v>
      </c>
      <c r="BF34">
        <v>-9.1300000000000008</v>
      </c>
      <c r="BG34">
        <v>-0.1</v>
      </c>
      <c r="BH34">
        <v>2.7090000000000001</v>
      </c>
      <c r="BI34">
        <v>8.34</v>
      </c>
      <c r="BJ34">
        <v>68.996200000000002</v>
      </c>
      <c r="BK34">
        <v>0</v>
      </c>
      <c r="BL34" t="s">
        <v>1111</v>
      </c>
      <c r="BM34">
        <v>0</v>
      </c>
      <c r="BN34" t="s">
        <v>1111</v>
      </c>
      <c r="BO34">
        <v>0</v>
      </c>
      <c r="BP34" t="s">
        <v>1111</v>
      </c>
      <c r="BQ34">
        <v>0</v>
      </c>
      <c r="BR34">
        <v>24.656600000000001</v>
      </c>
      <c r="BS34">
        <v>0</v>
      </c>
      <c r="BT34">
        <v>6.3472</v>
      </c>
      <c r="BU34">
        <v>11.20173295</v>
      </c>
      <c r="BV34" s="204">
        <v>0.44318287037037035</v>
      </c>
      <c r="BW34">
        <f t="shared" si="0"/>
        <v>2318.9682910073311</v>
      </c>
    </row>
    <row r="35" spans="1:75" x14ac:dyDescent="0.35">
      <c r="A35">
        <v>51.1785</v>
      </c>
      <c r="B35">
        <v>2.5146999999999999</v>
      </c>
      <c r="C35">
        <v>14.4436</v>
      </c>
      <c r="D35">
        <v>2.0543</v>
      </c>
      <c r="E35">
        <v>9.6728000000000005</v>
      </c>
      <c r="F35">
        <v>0.22869999999999999</v>
      </c>
      <c r="G35">
        <v>6.1025</v>
      </c>
      <c r="H35">
        <v>10.117000000000001</v>
      </c>
      <c r="I35">
        <v>2.1905000000000001</v>
      </c>
      <c r="J35">
        <v>0.39579999999999999</v>
      </c>
      <c r="K35">
        <v>0.2404</v>
      </c>
      <c r="L35">
        <v>0</v>
      </c>
      <c r="M35">
        <v>0.73299999999999998</v>
      </c>
      <c r="N35">
        <v>67.099999999999994</v>
      </c>
      <c r="O35">
        <v>139.6</v>
      </c>
      <c r="P35">
        <v>51.1785</v>
      </c>
      <c r="Q35">
        <v>2.5146999999999999</v>
      </c>
      <c r="R35">
        <v>14.4436</v>
      </c>
      <c r="S35">
        <v>2.0543</v>
      </c>
      <c r="T35">
        <v>9.6728000000000005</v>
      </c>
      <c r="U35">
        <v>0.22869999999999999</v>
      </c>
      <c r="V35">
        <v>6.1025</v>
      </c>
      <c r="W35">
        <v>10.117000000000001</v>
      </c>
      <c r="X35">
        <v>2.1905000000000001</v>
      </c>
      <c r="Y35">
        <v>0.39579999999999999</v>
      </c>
      <c r="Z35">
        <v>0.2404</v>
      </c>
      <c r="AA35">
        <v>0</v>
      </c>
      <c r="AB35">
        <v>0.73299999999999998</v>
      </c>
      <c r="AC35">
        <v>67.099999999999994</v>
      </c>
      <c r="AD35">
        <v>139.6</v>
      </c>
      <c r="AE35">
        <v>42.870800000000003</v>
      </c>
      <c r="AF35">
        <v>0.1411</v>
      </c>
      <c r="AG35">
        <v>1.0981000000000001</v>
      </c>
      <c r="AH35">
        <v>0</v>
      </c>
      <c r="AI35">
        <v>10.545</v>
      </c>
      <c r="AJ35">
        <v>4.4200000000000003E-2</v>
      </c>
      <c r="AK35">
        <v>40.807600000000001</v>
      </c>
      <c r="AL35">
        <v>4.0983000000000001</v>
      </c>
      <c r="AM35">
        <v>5.0200000000000002E-2</v>
      </c>
      <c r="AN35">
        <v>0</v>
      </c>
      <c r="AO35">
        <v>0</v>
      </c>
      <c r="AP35">
        <v>0</v>
      </c>
      <c r="AQ35">
        <v>0</v>
      </c>
      <c r="AR35">
        <v>2694.4</v>
      </c>
      <c r="AS35">
        <v>15.1</v>
      </c>
      <c r="AT35">
        <v>1080.3620000000001</v>
      </c>
      <c r="AU35">
        <v>1080.1769999999999</v>
      </c>
      <c r="AV35">
        <v>1080.3620000000001</v>
      </c>
      <c r="AW35">
        <v>1080.3720000000001</v>
      </c>
      <c r="AX35">
        <v>-1</v>
      </c>
      <c r="AY35">
        <v>-1</v>
      </c>
      <c r="AZ35">
        <v>74.42</v>
      </c>
      <c r="BA35">
        <v>78.08</v>
      </c>
      <c r="BB35">
        <v>88.14</v>
      </c>
      <c r="BC35">
        <v>74.42</v>
      </c>
      <c r="BD35">
        <v>80.19</v>
      </c>
      <c r="BE35">
        <v>1</v>
      </c>
      <c r="BF35">
        <v>-9.17</v>
      </c>
      <c r="BG35">
        <v>-0.1</v>
      </c>
      <c r="BH35">
        <v>2.7080000000000002</v>
      </c>
      <c r="BI35">
        <v>7.58</v>
      </c>
      <c r="BJ35">
        <v>68.268699999999995</v>
      </c>
      <c r="BK35">
        <v>0</v>
      </c>
      <c r="BL35" t="s">
        <v>1111</v>
      </c>
      <c r="BM35">
        <v>0</v>
      </c>
      <c r="BN35" t="s">
        <v>1111</v>
      </c>
      <c r="BO35">
        <v>0</v>
      </c>
      <c r="BP35" t="s">
        <v>1111</v>
      </c>
      <c r="BQ35">
        <v>0</v>
      </c>
      <c r="BR35">
        <v>24.656600000000001</v>
      </c>
      <c r="BS35">
        <v>6.7999999999999996E-3</v>
      </c>
      <c r="BT35">
        <v>7.0678999999999998</v>
      </c>
      <c r="BU35">
        <v>11.20173295</v>
      </c>
      <c r="BV35" s="204">
        <v>0.44319444444444445</v>
      </c>
      <c r="BW35">
        <f t="shared" si="0"/>
        <v>2343.6801931192481</v>
      </c>
    </row>
    <row r="36" spans="1:75" x14ac:dyDescent="0.35">
      <c r="A36">
        <v>51.182600000000001</v>
      </c>
      <c r="B36">
        <v>2.5232000000000001</v>
      </c>
      <c r="C36">
        <v>14.4323</v>
      </c>
      <c r="D36">
        <v>2.0577999999999999</v>
      </c>
      <c r="E36">
        <v>9.6965000000000003</v>
      </c>
      <c r="F36">
        <v>0.22919999999999999</v>
      </c>
      <c r="G36">
        <v>6.0900999999999996</v>
      </c>
      <c r="H36">
        <v>10.0909</v>
      </c>
      <c r="I36">
        <v>2.1936</v>
      </c>
      <c r="J36">
        <v>0.39739999999999998</v>
      </c>
      <c r="K36">
        <v>0.2414</v>
      </c>
      <c r="L36">
        <v>0</v>
      </c>
      <c r="M36">
        <v>0.73599999999999999</v>
      </c>
      <c r="N36">
        <v>67</v>
      </c>
      <c r="O36">
        <v>140.1</v>
      </c>
      <c r="P36">
        <v>51.182600000000001</v>
      </c>
      <c r="Q36">
        <v>2.5232000000000001</v>
      </c>
      <c r="R36">
        <v>14.4323</v>
      </c>
      <c r="S36">
        <v>2.0577999999999999</v>
      </c>
      <c r="T36">
        <v>9.6965000000000003</v>
      </c>
      <c r="U36">
        <v>0.22919999999999999</v>
      </c>
      <c r="V36">
        <v>6.0900999999999996</v>
      </c>
      <c r="W36">
        <v>10.0909</v>
      </c>
      <c r="X36">
        <v>2.1936</v>
      </c>
      <c r="Y36">
        <v>0.39739999999999998</v>
      </c>
      <c r="Z36">
        <v>0.2414</v>
      </c>
      <c r="AA36">
        <v>0</v>
      </c>
      <c r="AB36">
        <v>0.73599999999999999</v>
      </c>
      <c r="AC36">
        <v>67</v>
      </c>
      <c r="AD36">
        <v>140.1</v>
      </c>
      <c r="AE36">
        <v>42.932899999999997</v>
      </c>
      <c r="AF36">
        <v>0.14330000000000001</v>
      </c>
      <c r="AG36">
        <v>1.2357</v>
      </c>
      <c r="AH36">
        <v>0</v>
      </c>
      <c r="AI36">
        <v>10.4961</v>
      </c>
      <c r="AJ36">
        <v>4.48E-2</v>
      </c>
      <c r="AK36">
        <v>40.538499999999999</v>
      </c>
      <c r="AL36">
        <v>4.2050000000000001</v>
      </c>
      <c r="AM36">
        <v>6.1699999999999998E-2</v>
      </c>
      <c r="AN36">
        <v>0</v>
      </c>
      <c r="AO36">
        <v>0</v>
      </c>
      <c r="AP36">
        <v>0</v>
      </c>
      <c r="AQ36">
        <v>0</v>
      </c>
      <c r="AR36">
        <v>2672.2</v>
      </c>
      <c r="AS36">
        <v>15.2</v>
      </c>
      <c r="AT36">
        <v>1079.97</v>
      </c>
      <c r="AU36">
        <v>1079.923</v>
      </c>
      <c r="AV36">
        <v>1079.97</v>
      </c>
      <c r="AW36">
        <v>1079.9860000000001</v>
      </c>
      <c r="AX36">
        <v>-1</v>
      </c>
      <c r="AY36">
        <v>-1</v>
      </c>
      <c r="AZ36">
        <v>74.349999999999994</v>
      </c>
      <c r="BA36">
        <v>77.989999999999995</v>
      </c>
      <c r="BB36">
        <v>88.14</v>
      </c>
      <c r="BC36">
        <v>74.38</v>
      </c>
      <c r="BD36">
        <v>80.150000000000006</v>
      </c>
      <c r="BE36">
        <v>1</v>
      </c>
      <c r="BF36">
        <v>-9.17</v>
      </c>
      <c r="BG36">
        <v>-0.1</v>
      </c>
      <c r="BH36">
        <v>2.7090000000000001</v>
      </c>
      <c r="BI36">
        <v>7.58</v>
      </c>
      <c r="BJ36">
        <v>67.996099999999998</v>
      </c>
      <c r="BK36">
        <v>0</v>
      </c>
      <c r="BL36" t="s">
        <v>1111</v>
      </c>
      <c r="BM36">
        <v>0</v>
      </c>
      <c r="BN36" t="s">
        <v>1111</v>
      </c>
      <c r="BO36">
        <v>0</v>
      </c>
      <c r="BP36" t="s">
        <v>1111</v>
      </c>
      <c r="BQ36">
        <v>0</v>
      </c>
      <c r="BR36">
        <v>24.656600000000001</v>
      </c>
      <c r="BS36">
        <v>0.1295</v>
      </c>
      <c r="BT36">
        <v>7.2178000000000004</v>
      </c>
      <c r="BU36">
        <v>11.20173295</v>
      </c>
      <c r="BV36" s="204">
        <v>0.44319444444444445</v>
      </c>
      <c r="BW36">
        <f t="shared" si="0"/>
        <v>2353.0761323075881</v>
      </c>
    </row>
    <row r="37" spans="1:75" x14ac:dyDescent="0.35">
      <c r="A37">
        <v>51.207299999999996</v>
      </c>
      <c r="B37">
        <v>2.5552999999999999</v>
      </c>
      <c r="C37">
        <v>14.393599999999999</v>
      </c>
      <c r="D37">
        <v>2.0701999999999998</v>
      </c>
      <c r="E37">
        <v>9.7759999999999998</v>
      </c>
      <c r="F37">
        <v>0.23100000000000001</v>
      </c>
      <c r="G37">
        <v>6.0247000000000002</v>
      </c>
      <c r="H37">
        <v>10.008699999999999</v>
      </c>
      <c r="I37">
        <v>2.2054</v>
      </c>
      <c r="J37">
        <v>0.40339999999999998</v>
      </c>
      <c r="K37">
        <v>0.245</v>
      </c>
      <c r="L37">
        <v>0</v>
      </c>
      <c r="M37">
        <v>0.747</v>
      </c>
      <c r="N37">
        <v>65.7</v>
      </c>
      <c r="O37">
        <v>141.80000000000001</v>
      </c>
      <c r="P37">
        <v>51.207299999999996</v>
      </c>
      <c r="Q37">
        <v>2.5552999999999999</v>
      </c>
      <c r="R37">
        <v>14.393599999999999</v>
      </c>
      <c r="S37">
        <v>2.0701999999999998</v>
      </c>
      <c r="T37">
        <v>9.7759999999999998</v>
      </c>
      <c r="U37">
        <v>0.23100000000000001</v>
      </c>
      <c r="V37">
        <v>6.0247000000000002</v>
      </c>
      <c r="W37">
        <v>10.008699999999999</v>
      </c>
      <c r="X37">
        <v>2.2054</v>
      </c>
      <c r="Y37">
        <v>0.40339999999999998</v>
      </c>
      <c r="Z37">
        <v>0.245</v>
      </c>
      <c r="AA37">
        <v>0</v>
      </c>
      <c r="AB37">
        <v>0.747</v>
      </c>
      <c r="AC37">
        <v>65.7</v>
      </c>
      <c r="AD37">
        <v>141.80000000000001</v>
      </c>
      <c r="AE37">
        <v>43.132399999999997</v>
      </c>
      <c r="AF37">
        <v>0.1502</v>
      </c>
      <c r="AG37">
        <v>1.7139</v>
      </c>
      <c r="AH37">
        <v>0</v>
      </c>
      <c r="AI37">
        <v>10.3438</v>
      </c>
      <c r="AJ37">
        <v>4.6600000000000003E-2</v>
      </c>
      <c r="AK37">
        <v>39.628500000000003</v>
      </c>
      <c r="AL37">
        <v>4.5499000000000001</v>
      </c>
      <c r="AM37">
        <v>0.1024</v>
      </c>
      <c r="AN37">
        <v>0</v>
      </c>
      <c r="AO37">
        <v>0</v>
      </c>
      <c r="AP37">
        <v>0</v>
      </c>
      <c r="AQ37">
        <v>0</v>
      </c>
      <c r="AR37">
        <v>2596</v>
      </c>
      <c r="AS37">
        <v>15.4</v>
      </c>
      <c r="AT37">
        <v>1078.2940000000001</v>
      </c>
      <c r="AU37">
        <v>1078.2809999999999</v>
      </c>
      <c r="AV37">
        <v>1078.3009999999999</v>
      </c>
      <c r="AW37">
        <v>1078.2940000000001</v>
      </c>
      <c r="AX37">
        <v>78.569999999999993</v>
      </c>
      <c r="AY37">
        <v>0.3</v>
      </c>
      <c r="AZ37">
        <v>74.11</v>
      </c>
      <c r="BA37">
        <v>77.61</v>
      </c>
      <c r="BB37">
        <v>88.12</v>
      </c>
      <c r="BC37">
        <v>74.260000000000005</v>
      </c>
      <c r="BD37">
        <v>80</v>
      </c>
      <c r="BE37">
        <v>1</v>
      </c>
      <c r="BF37">
        <v>-9.1999999999999993</v>
      </c>
      <c r="BG37">
        <v>-0.1</v>
      </c>
      <c r="BH37">
        <v>2.7090000000000001</v>
      </c>
      <c r="BI37">
        <v>7.61</v>
      </c>
      <c r="BJ37">
        <v>66.997200000000007</v>
      </c>
      <c r="BK37">
        <v>0</v>
      </c>
      <c r="BL37" t="s">
        <v>1111</v>
      </c>
      <c r="BM37">
        <v>0</v>
      </c>
      <c r="BN37" t="s">
        <v>1111</v>
      </c>
      <c r="BO37">
        <v>0</v>
      </c>
      <c r="BP37" t="s">
        <v>1111</v>
      </c>
      <c r="BQ37">
        <v>0</v>
      </c>
      <c r="BR37">
        <v>24.710599999999999</v>
      </c>
      <c r="BS37">
        <v>0.58169999999999999</v>
      </c>
      <c r="BT37">
        <v>7.7104999999999997</v>
      </c>
      <c r="BU37">
        <v>11.20173295</v>
      </c>
      <c r="BV37" s="204">
        <v>0.44319444444444445</v>
      </c>
      <c r="BW37">
        <f t="shared" si="0"/>
        <v>2388.1595051733507</v>
      </c>
    </row>
    <row r="38" spans="1:75" x14ac:dyDescent="0.35">
      <c r="A38">
        <v>51.233699999999999</v>
      </c>
      <c r="B38">
        <v>2.5882000000000001</v>
      </c>
      <c r="C38">
        <v>14.3543</v>
      </c>
      <c r="D38">
        <v>2.0825999999999998</v>
      </c>
      <c r="E38">
        <v>9.8558000000000003</v>
      </c>
      <c r="F38">
        <v>0.2329</v>
      </c>
      <c r="G38">
        <v>5.9560000000000004</v>
      </c>
      <c r="H38">
        <v>9.9268000000000001</v>
      </c>
      <c r="I38">
        <v>2.2172000000000001</v>
      </c>
      <c r="J38">
        <v>0.40949999999999998</v>
      </c>
      <c r="K38">
        <v>0.2487</v>
      </c>
      <c r="L38">
        <v>0</v>
      </c>
      <c r="M38">
        <v>0.75819999999999999</v>
      </c>
      <c r="N38">
        <v>64.400000000000006</v>
      </c>
      <c r="O38">
        <v>143.6</v>
      </c>
      <c r="P38">
        <v>51.233699999999999</v>
      </c>
      <c r="Q38">
        <v>2.5882000000000001</v>
      </c>
      <c r="R38">
        <v>14.3543</v>
      </c>
      <c r="S38">
        <v>2.0825999999999998</v>
      </c>
      <c r="T38">
        <v>9.8558000000000003</v>
      </c>
      <c r="U38">
        <v>0.2329</v>
      </c>
      <c r="V38">
        <v>5.9560000000000004</v>
      </c>
      <c r="W38">
        <v>9.9268000000000001</v>
      </c>
      <c r="X38">
        <v>2.2172000000000001</v>
      </c>
      <c r="Y38">
        <v>0.40949999999999998</v>
      </c>
      <c r="Z38">
        <v>0.2487</v>
      </c>
      <c r="AA38">
        <v>0</v>
      </c>
      <c r="AB38">
        <v>0.75819999999999999</v>
      </c>
      <c r="AC38">
        <v>64.400000000000006</v>
      </c>
      <c r="AD38">
        <v>143.6</v>
      </c>
      <c r="AE38">
        <v>43.317999999999998</v>
      </c>
      <c r="AF38">
        <v>0.15679999999999999</v>
      </c>
      <c r="AG38">
        <v>2.1621999999999999</v>
      </c>
      <c r="AH38">
        <v>0</v>
      </c>
      <c r="AI38">
        <v>10.205399999999999</v>
      </c>
      <c r="AJ38">
        <v>4.8300000000000003E-2</v>
      </c>
      <c r="AK38">
        <v>38.776000000000003</v>
      </c>
      <c r="AL38">
        <v>4.8692000000000002</v>
      </c>
      <c r="AM38">
        <v>0.14099999999999999</v>
      </c>
      <c r="AN38">
        <v>0</v>
      </c>
      <c r="AO38">
        <v>0</v>
      </c>
      <c r="AP38">
        <v>0</v>
      </c>
      <c r="AQ38">
        <v>0</v>
      </c>
      <c r="AR38">
        <v>2524.4</v>
      </c>
      <c r="AS38">
        <v>15.7</v>
      </c>
      <c r="AT38">
        <v>1076.539</v>
      </c>
      <c r="AU38">
        <v>1076.53</v>
      </c>
      <c r="AV38">
        <v>1076.5619999999999</v>
      </c>
      <c r="AW38">
        <v>1076.539</v>
      </c>
      <c r="AX38">
        <v>78.25</v>
      </c>
      <c r="AY38">
        <v>0.3</v>
      </c>
      <c r="AZ38">
        <v>73.86</v>
      </c>
      <c r="BA38">
        <v>77.209999999999994</v>
      </c>
      <c r="BB38">
        <v>88.1</v>
      </c>
      <c r="BC38">
        <v>74.14</v>
      </c>
      <c r="BD38">
        <v>79.84</v>
      </c>
      <c r="BE38">
        <v>1</v>
      </c>
      <c r="BF38">
        <v>-9.2200000000000006</v>
      </c>
      <c r="BG38">
        <v>-0.1</v>
      </c>
      <c r="BH38">
        <v>2.7090000000000001</v>
      </c>
      <c r="BI38">
        <v>7.63</v>
      </c>
      <c r="BJ38">
        <v>65.999600000000001</v>
      </c>
      <c r="BK38">
        <v>0</v>
      </c>
      <c r="BL38" t="s">
        <v>1111</v>
      </c>
      <c r="BM38">
        <v>0</v>
      </c>
      <c r="BN38" t="s">
        <v>1111</v>
      </c>
      <c r="BO38">
        <v>0</v>
      </c>
      <c r="BP38" t="s">
        <v>1111</v>
      </c>
      <c r="BQ38">
        <v>0</v>
      </c>
      <c r="BR38">
        <v>24.770499999999998</v>
      </c>
      <c r="BS38">
        <v>1.0339</v>
      </c>
      <c r="BT38">
        <v>8.1959</v>
      </c>
      <c r="BU38">
        <v>11.20173295</v>
      </c>
      <c r="BV38" s="204">
        <v>0.44320601851851849</v>
      </c>
      <c r="BW38">
        <f t="shared" si="0"/>
        <v>2424.2571167097981</v>
      </c>
    </row>
    <row r="39" spans="1:75" x14ac:dyDescent="0.35">
      <c r="A39">
        <v>51.262099999999997</v>
      </c>
      <c r="B39">
        <v>2.6223000000000001</v>
      </c>
      <c r="C39">
        <v>14.3127</v>
      </c>
      <c r="D39">
        <v>2.0952000000000002</v>
      </c>
      <c r="E39">
        <v>9.9366000000000003</v>
      </c>
      <c r="F39">
        <v>0.2349</v>
      </c>
      <c r="G39">
        <v>5.8845999999999998</v>
      </c>
      <c r="H39">
        <v>9.8445</v>
      </c>
      <c r="I39">
        <v>2.2292000000000001</v>
      </c>
      <c r="J39">
        <v>0.4158</v>
      </c>
      <c r="K39">
        <v>0.2525</v>
      </c>
      <c r="L39">
        <v>0</v>
      </c>
      <c r="M39">
        <v>0.76990000000000003</v>
      </c>
      <c r="N39">
        <v>62.9</v>
      </c>
      <c r="O39">
        <v>145.4</v>
      </c>
      <c r="P39">
        <v>51.262099999999997</v>
      </c>
      <c r="Q39">
        <v>2.6223000000000001</v>
      </c>
      <c r="R39">
        <v>14.3127</v>
      </c>
      <c r="S39">
        <v>2.0952000000000002</v>
      </c>
      <c r="T39">
        <v>9.9366000000000003</v>
      </c>
      <c r="U39">
        <v>0.2349</v>
      </c>
      <c r="V39">
        <v>5.8845999999999998</v>
      </c>
      <c r="W39">
        <v>9.8445</v>
      </c>
      <c r="X39">
        <v>2.2292000000000001</v>
      </c>
      <c r="Y39">
        <v>0.4158</v>
      </c>
      <c r="Z39">
        <v>0.2525</v>
      </c>
      <c r="AA39">
        <v>0</v>
      </c>
      <c r="AB39">
        <v>0.76990000000000003</v>
      </c>
      <c r="AC39">
        <v>62.9</v>
      </c>
      <c r="AD39">
        <v>145.4</v>
      </c>
      <c r="AE39">
        <v>43.491999999999997</v>
      </c>
      <c r="AF39">
        <v>0.16309999999999999</v>
      </c>
      <c r="AG39">
        <v>2.5884</v>
      </c>
      <c r="AH39">
        <v>0</v>
      </c>
      <c r="AI39">
        <v>10.077999999999999</v>
      </c>
      <c r="AJ39">
        <v>4.99E-2</v>
      </c>
      <c r="AK39">
        <v>37.968899999999998</v>
      </c>
      <c r="AL39">
        <v>5.1668000000000003</v>
      </c>
      <c r="AM39">
        <v>0.1782</v>
      </c>
      <c r="AN39">
        <v>0</v>
      </c>
      <c r="AO39">
        <v>0</v>
      </c>
      <c r="AP39">
        <v>0</v>
      </c>
      <c r="AQ39">
        <v>0</v>
      </c>
      <c r="AR39">
        <v>2456.6</v>
      </c>
      <c r="AS39">
        <v>16</v>
      </c>
      <c r="AT39">
        <v>1074.7059999999999</v>
      </c>
      <c r="AU39">
        <v>1074.69</v>
      </c>
      <c r="AV39">
        <v>1074.7059999999999</v>
      </c>
      <c r="AW39">
        <v>1074.7339999999999</v>
      </c>
      <c r="AX39">
        <v>77.87</v>
      </c>
      <c r="AY39">
        <v>0.3</v>
      </c>
      <c r="AZ39">
        <v>73.62</v>
      </c>
      <c r="BA39">
        <v>76.81</v>
      </c>
      <c r="BB39">
        <v>88.07</v>
      </c>
      <c r="BC39">
        <v>74.02</v>
      </c>
      <c r="BD39">
        <v>79.69</v>
      </c>
      <c r="BE39">
        <v>1</v>
      </c>
      <c r="BF39">
        <v>-9.24</v>
      </c>
      <c r="BG39">
        <v>-0.1</v>
      </c>
      <c r="BH39">
        <v>2.71</v>
      </c>
      <c r="BI39">
        <v>7.66</v>
      </c>
      <c r="BJ39">
        <v>64.997500000000002</v>
      </c>
      <c r="BK39">
        <v>0</v>
      </c>
      <c r="BL39" t="s">
        <v>1111</v>
      </c>
      <c r="BM39">
        <v>0</v>
      </c>
      <c r="BN39" t="s">
        <v>1111</v>
      </c>
      <c r="BO39">
        <v>0</v>
      </c>
      <c r="BP39" t="s">
        <v>1111</v>
      </c>
      <c r="BQ39">
        <v>0</v>
      </c>
      <c r="BR39">
        <v>24.835999999999999</v>
      </c>
      <c r="BS39">
        <v>1.4924999999999999</v>
      </c>
      <c r="BT39">
        <v>8.6740999999999993</v>
      </c>
      <c r="BU39">
        <v>11.20173295</v>
      </c>
      <c r="BV39" s="204">
        <v>0.44320601851851849</v>
      </c>
      <c r="BW39">
        <f t="shared" si="0"/>
        <v>2461.6331397361437</v>
      </c>
    </row>
    <row r="40" spans="1:75" x14ac:dyDescent="0.35">
      <c r="A40">
        <v>51.289499999999997</v>
      </c>
      <c r="B40">
        <v>2.657</v>
      </c>
      <c r="C40">
        <v>14.275</v>
      </c>
      <c r="D40">
        <v>2.1074000000000002</v>
      </c>
      <c r="E40">
        <v>10.0184</v>
      </c>
      <c r="F40">
        <v>0.2369</v>
      </c>
      <c r="G40">
        <v>5.8116000000000003</v>
      </c>
      <c r="H40">
        <v>9.7581000000000007</v>
      </c>
      <c r="I40">
        <v>2.2418</v>
      </c>
      <c r="J40">
        <v>0.42230000000000001</v>
      </c>
      <c r="K40">
        <v>0.25650000000000001</v>
      </c>
      <c r="L40">
        <v>0</v>
      </c>
      <c r="M40">
        <v>0.78200000000000003</v>
      </c>
      <c r="N40">
        <v>61.6</v>
      </c>
      <c r="O40">
        <v>147.30000000000001</v>
      </c>
      <c r="P40">
        <v>51.289499999999997</v>
      </c>
      <c r="Q40">
        <v>2.657</v>
      </c>
      <c r="R40">
        <v>14.275</v>
      </c>
      <c r="S40">
        <v>2.1074000000000002</v>
      </c>
      <c r="T40">
        <v>10.0184</v>
      </c>
      <c r="U40">
        <v>0.2369</v>
      </c>
      <c r="V40">
        <v>5.8116000000000003</v>
      </c>
      <c r="W40">
        <v>9.7581000000000007</v>
      </c>
      <c r="X40">
        <v>2.2418</v>
      </c>
      <c r="Y40">
        <v>0.42230000000000001</v>
      </c>
      <c r="Z40">
        <v>0.25650000000000001</v>
      </c>
      <c r="AA40">
        <v>0</v>
      </c>
      <c r="AB40">
        <v>0.78200000000000003</v>
      </c>
      <c r="AC40">
        <v>61.6</v>
      </c>
      <c r="AD40">
        <v>147.30000000000001</v>
      </c>
      <c r="AE40">
        <v>43.658999999999999</v>
      </c>
      <c r="AF40">
        <v>0.16980000000000001</v>
      </c>
      <c r="AG40">
        <v>2.9809999999999999</v>
      </c>
      <c r="AH40">
        <v>0</v>
      </c>
      <c r="AI40">
        <v>9.9612999999999996</v>
      </c>
      <c r="AJ40">
        <v>5.1499999999999997E-2</v>
      </c>
      <c r="AK40">
        <v>37.207900000000002</v>
      </c>
      <c r="AL40">
        <v>5.4501999999999997</v>
      </c>
      <c r="AM40">
        <v>0.21279999999999999</v>
      </c>
      <c r="AN40">
        <v>0</v>
      </c>
      <c r="AO40">
        <v>0</v>
      </c>
      <c r="AP40">
        <v>0</v>
      </c>
      <c r="AQ40">
        <v>0</v>
      </c>
      <c r="AR40">
        <v>2392.5</v>
      </c>
      <c r="AS40">
        <v>16.2</v>
      </c>
      <c r="AT40">
        <v>1072.854</v>
      </c>
      <c r="AU40">
        <v>1072.8219999999999</v>
      </c>
      <c r="AV40">
        <v>1072.8920000000001</v>
      </c>
      <c r="AW40">
        <v>1072.854</v>
      </c>
      <c r="AX40">
        <v>77.53</v>
      </c>
      <c r="AY40">
        <v>0.3</v>
      </c>
      <c r="AZ40">
        <v>73.37</v>
      </c>
      <c r="BA40">
        <v>76.36</v>
      </c>
      <c r="BB40">
        <v>88.05</v>
      </c>
      <c r="BC40">
        <v>73.900000000000006</v>
      </c>
      <c r="BD40">
        <v>79.52</v>
      </c>
      <c r="BE40">
        <v>1</v>
      </c>
      <c r="BF40">
        <v>-9.27</v>
      </c>
      <c r="BG40">
        <v>-0.1</v>
      </c>
      <c r="BH40">
        <v>2.71</v>
      </c>
      <c r="BI40">
        <v>7.69</v>
      </c>
      <c r="BJ40">
        <v>63.997700000000002</v>
      </c>
      <c r="BK40">
        <v>0</v>
      </c>
      <c r="BL40" t="s">
        <v>1111</v>
      </c>
      <c r="BM40">
        <v>0</v>
      </c>
      <c r="BN40" t="s">
        <v>1111</v>
      </c>
      <c r="BO40">
        <v>0</v>
      </c>
      <c r="BP40" t="s">
        <v>1111</v>
      </c>
      <c r="BQ40">
        <v>0</v>
      </c>
      <c r="BR40">
        <v>24.893999999999998</v>
      </c>
      <c r="BS40">
        <v>1.9375</v>
      </c>
      <c r="BT40">
        <v>9.1707999999999998</v>
      </c>
      <c r="BU40">
        <v>11.20173295</v>
      </c>
      <c r="BV40" s="204">
        <v>0.44320601851851849</v>
      </c>
      <c r="BW40">
        <f t="shared" si="0"/>
        <v>2500.0898469788758</v>
      </c>
    </row>
    <row r="41" spans="1:75" x14ac:dyDescent="0.35">
      <c r="A41">
        <v>51.317900000000002</v>
      </c>
      <c r="B41">
        <v>2.6928000000000001</v>
      </c>
      <c r="C41">
        <v>14.2318</v>
      </c>
      <c r="D41">
        <v>2.1202000000000001</v>
      </c>
      <c r="E41">
        <v>10.103</v>
      </c>
      <c r="F41">
        <v>0.2389</v>
      </c>
      <c r="G41">
        <v>5.7397</v>
      </c>
      <c r="H41">
        <v>9.6699000000000002</v>
      </c>
      <c r="I41">
        <v>2.2542</v>
      </c>
      <c r="J41">
        <v>0.42899999999999999</v>
      </c>
      <c r="K41">
        <v>0.2606</v>
      </c>
      <c r="L41">
        <v>0</v>
      </c>
      <c r="M41">
        <v>0.7944</v>
      </c>
      <c r="N41">
        <v>60.3</v>
      </c>
      <c r="O41">
        <v>149.19999999999999</v>
      </c>
      <c r="P41">
        <v>51.317900000000002</v>
      </c>
      <c r="Q41">
        <v>2.6928000000000001</v>
      </c>
      <c r="R41">
        <v>14.2318</v>
      </c>
      <c r="S41">
        <v>2.1202000000000001</v>
      </c>
      <c r="T41">
        <v>10.103</v>
      </c>
      <c r="U41">
        <v>0.2389</v>
      </c>
      <c r="V41">
        <v>5.7397</v>
      </c>
      <c r="W41">
        <v>9.6699000000000002</v>
      </c>
      <c r="X41">
        <v>2.2542</v>
      </c>
      <c r="Y41">
        <v>0.42899999999999999</v>
      </c>
      <c r="Z41">
        <v>0.2606</v>
      </c>
      <c r="AA41">
        <v>0</v>
      </c>
      <c r="AB41">
        <v>0.7944</v>
      </c>
      <c r="AC41">
        <v>60.3</v>
      </c>
      <c r="AD41">
        <v>149.19999999999999</v>
      </c>
      <c r="AE41">
        <v>43.817599999999999</v>
      </c>
      <c r="AF41">
        <v>0.1762</v>
      </c>
      <c r="AG41">
        <v>3.3607999999999998</v>
      </c>
      <c r="AH41">
        <v>0</v>
      </c>
      <c r="AI41">
        <v>9.8507999999999996</v>
      </c>
      <c r="AJ41">
        <v>5.3100000000000001E-2</v>
      </c>
      <c r="AK41">
        <v>36.478900000000003</v>
      </c>
      <c r="AL41">
        <v>5.7171000000000003</v>
      </c>
      <c r="AM41">
        <v>0.24679999999999999</v>
      </c>
      <c r="AN41">
        <v>0</v>
      </c>
      <c r="AO41">
        <v>0</v>
      </c>
      <c r="AP41">
        <v>0</v>
      </c>
      <c r="AQ41">
        <v>0</v>
      </c>
      <c r="AR41">
        <v>2331.6</v>
      </c>
      <c r="AS41">
        <v>16.5</v>
      </c>
      <c r="AT41">
        <v>1070.954</v>
      </c>
      <c r="AU41">
        <v>1071.001</v>
      </c>
      <c r="AV41">
        <v>1070.954</v>
      </c>
      <c r="AW41">
        <v>1070.9970000000001</v>
      </c>
      <c r="AX41">
        <v>77.180000000000007</v>
      </c>
      <c r="AY41">
        <v>0.29899999999999999</v>
      </c>
      <c r="AZ41">
        <v>73.11</v>
      </c>
      <c r="BA41">
        <v>75.92</v>
      </c>
      <c r="BB41">
        <v>88.03</v>
      </c>
      <c r="BC41">
        <v>73.77</v>
      </c>
      <c r="BD41">
        <v>79.349999999999994</v>
      </c>
      <c r="BE41">
        <v>1</v>
      </c>
      <c r="BF41">
        <v>-9.3000000000000007</v>
      </c>
      <c r="BG41">
        <v>-0.1</v>
      </c>
      <c r="BH41">
        <v>2.7109999999999999</v>
      </c>
      <c r="BI41">
        <v>7.71</v>
      </c>
      <c r="BJ41">
        <v>62.994500000000002</v>
      </c>
      <c r="BK41">
        <v>0</v>
      </c>
      <c r="BL41" t="s">
        <v>1111</v>
      </c>
      <c r="BM41">
        <v>0</v>
      </c>
      <c r="BN41" t="s">
        <v>1111</v>
      </c>
      <c r="BO41">
        <v>0</v>
      </c>
      <c r="BP41" t="s">
        <v>1111</v>
      </c>
      <c r="BQ41">
        <v>0</v>
      </c>
      <c r="BR41">
        <v>24.9512</v>
      </c>
      <c r="BS41">
        <v>2.3946999999999998</v>
      </c>
      <c r="BT41">
        <v>9.6597000000000008</v>
      </c>
      <c r="BU41">
        <v>11.20173295</v>
      </c>
      <c r="BV41" s="204">
        <v>0.44321759259259258</v>
      </c>
      <c r="BW41">
        <f t="shared" si="0"/>
        <v>2539.904277357547</v>
      </c>
    </row>
    <row r="42" spans="1:75" x14ac:dyDescent="0.35">
      <c r="A42">
        <v>51.347799999999999</v>
      </c>
      <c r="B42">
        <v>2.7294</v>
      </c>
      <c r="C42">
        <v>14.1934</v>
      </c>
      <c r="D42">
        <v>2.1324000000000001</v>
      </c>
      <c r="E42">
        <v>10.186299999999999</v>
      </c>
      <c r="F42">
        <v>0.24099999999999999</v>
      </c>
      <c r="G42">
        <v>5.6614000000000004</v>
      </c>
      <c r="H42">
        <v>9.5813000000000006</v>
      </c>
      <c r="I42">
        <v>2.2671999999999999</v>
      </c>
      <c r="J42">
        <v>0.43590000000000001</v>
      </c>
      <c r="K42">
        <v>0.26479999999999998</v>
      </c>
      <c r="L42">
        <v>0</v>
      </c>
      <c r="M42">
        <v>0.80720000000000003</v>
      </c>
      <c r="N42">
        <v>58.9</v>
      </c>
      <c r="O42">
        <v>151.19999999999999</v>
      </c>
      <c r="P42">
        <v>51.347799999999999</v>
      </c>
      <c r="Q42">
        <v>2.7294</v>
      </c>
      <c r="R42">
        <v>14.1934</v>
      </c>
      <c r="S42">
        <v>2.1324000000000001</v>
      </c>
      <c r="T42">
        <v>10.186299999999999</v>
      </c>
      <c r="U42">
        <v>0.24099999999999999</v>
      </c>
      <c r="V42">
        <v>5.6614000000000004</v>
      </c>
      <c r="W42">
        <v>9.5813000000000006</v>
      </c>
      <c r="X42">
        <v>2.2671999999999999</v>
      </c>
      <c r="Y42">
        <v>0.43590000000000001</v>
      </c>
      <c r="Z42">
        <v>0.26479999999999998</v>
      </c>
      <c r="AA42">
        <v>0</v>
      </c>
      <c r="AB42">
        <v>0.80720000000000003</v>
      </c>
      <c r="AC42">
        <v>58.9</v>
      </c>
      <c r="AD42">
        <v>151.19999999999999</v>
      </c>
      <c r="AE42">
        <v>43.966099999999997</v>
      </c>
      <c r="AF42">
        <v>0.1827</v>
      </c>
      <c r="AG42">
        <v>3.7094</v>
      </c>
      <c r="AH42">
        <v>0</v>
      </c>
      <c r="AI42">
        <v>9.7538</v>
      </c>
      <c r="AJ42">
        <v>5.4600000000000003E-2</v>
      </c>
      <c r="AK42">
        <v>35.797899999999998</v>
      </c>
      <c r="AL42">
        <v>5.9657</v>
      </c>
      <c r="AM42">
        <v>0.27829999999999999</v>
      </c>
      <c r="AN42">
        <v>0</v>
      </c>
      <c r="AO42">
        <v>0</v>
      </c>
      <c r="AP42">
        <v>0</v>
      </c>
      <c r="AQ42">
        <v>0</v>
      </c>
      <c r="AR42">
        <v>2274.1</v>
      </c>
      <c r="AS42">
        <v>16.7</v>
      </c>
      <c r="AT42">
        <v>1068.9939999999999</v>
      </c>
      <c r="AU42">
        <v>1068.9739999999999</v>
      </c>
      <c r="AV42">
        <v>1068.9929999999999</v>
      </c>
      <c r="AW42">
        <v>1068.9939999999999</v>
      </c>
      <c r="AX42">
        <v>76.78</v>
      </c>
      <c r="AY42">
        <v>0.3</v>
      </c>
      <c r="AZ42">
        <v>72.86</v>
      </c>
      <c r="BA42">
        <v>75.45</v>
      </c>
      <c r="BB42">
        <v>88</v>
      </c>
      <c r="BC42">
        <v>73.650000000000006</v>
      </c>
      <c r="BD42">
        <v>79.17</v>
      </c>
      <c r="BE42">
        <v>1</v>
      </c>
      <c r="BF42">
        <v>-9.32</v>
      </c>
      <c r="BG42">
        <v>-0.1</v>
      </c>
      <c r="BH42">
        <v>2.7109999999999999</v>
      </c>
      <c r="BI42">
        <v>7.74</v>
      </c>
      <c r="BJ42">
        <v>61.994500000000002</v>
      </c>
      <c r="BK42">
        <v>0</v>
      </c>
      <c r="BL42" t="s">
        <v>1111</v>
      </c>
      <c r="BM42">
        <v>0</v>
      </c>
      <c r="BN42" t="s">
        <v>1111</v>
      </c>
      <c r="BO42">
        <v>0</v>
      </c>
      <c r="BP42" t="s">
        <v>1111</v>
      </c>
      <c r="BQ42">
        <v>0</v>
      </c>
      <c r="BR42">
        <v>25.0137</v>
      </c>
      <c r="BS42">
        <v>2.8384</v>
      </c>
      <c r="BT42">
        <v>10.1534</v>
      </c>
      <c r="BU42">
        <v>11.20173295</v>
      </c>
      <c r="BV42" s="204">
        <v>0.44321759259259258</v>
      </c>
      <c r="BW42">
        <f t="shared" si="0"/>
        <v>2580.8741098000633</v>
      </c>
    </row>
    <row r="43" spans="1:75" x14ac:dyDescent="0.35">
      <c r="A43">
        <v>51.378399999999999</v>
      </c>
      <c r="B43">
        <v>2.7669000000000001</v>
      </c>
      <c r="C43">
        <v>14.154</v>
      </c>
      <c r="D43">
        <v>2.1446000000000001</v>
      </c>
      <c r="E43">
        <v>10.2706</v>
      </c>
      <c r="F43">
        <v>0.24310000000000001</v>
      </c>
      <c r="G43">
        <v>5.5823</v>
      </c>
      <c r="H43">
        <v>9.4908999999999999</v>
      </c>
      <c r="I43">
        <v>2.2804000000000002</v>
      </c>
      <c r="J43">
        <v>0.443</v>
      </c>
      <c r="K43">
        <v>0.26910000000000001</v>
      </c>
      <c r="L43">
        <v>0</v>
      </c>
      <c r="M43">
        <v>0.82040000000000002</v>
      </c>
      <c r="N43">
        <v>57.5</v>
      </c>
      <c r="O43">
        <v>153.19999999999999</v>
      </c>
      <c r="P43">
        <v>51.378399999999999</v>
      </c>
      <c r="Q43">
        <v>2.7669000000000001</v>
      </c>
      <c r="R43">
        <v>14.154</v>
      </c>
      <c r="S43">
        <v>2.1446000000000001</v>
      </c>
      <c r="T43">
        <v>10.2706</v>
      </c>
      <c r="U43">
        <v>0.24310000000000001</v>
      </c>
      <c r="V43">
        <v>5.5823</v>
      </c>
      <c r="W43">
        <v>9.4908999999999999</v>
      </c>
      <c r="X43">
        <v>2.2804000000000002</v>
      </c>
      <c r="Y43">
        <v>0.443</v>
      </c>
      <c r="Z43">
        <v>0.26910000000000001</v>
      </c>
      <c r="AA43">
        <v>0</v>
      </c>
      <c r="AB43">
        <v>0.82040000000000002</v>
      </c>
      <c r="AC43">
        <v>57.5</v>
      </c>
      <c r="AD43">
        <v>153.19999999999999</v>
      </c>
      <c r="AE43">
        <v>44.106699999999996</v>
      </c>
      <c r="AF43">
        <v>0.18909999999999999</v>
      </c>
      <c r="AG43">
        <v>4.0388000000000002</v>
      </c>
      <c r="AH43">
        <v>0</v>
      </c>
      <c r="AI43">
        <v>9.6648999999999994</v>
      </c>
      <c r="AJ43">
        <v>5.6099999999999997E-2</v>
      </c>
      <c r="AK43">
        <v>35.151899999999998</v>
      </c>
      <c r="AL43">
        <v>6.1994999999999996</v>
      </c>
      <c r="AM43">
        <v>0.3085</v>
      </c>
      <c r="AN43">
        <v>0</v>
      </c>
      <c r="AO43">
        <v>0</v>
      </c>
      <c r="AP43">
        <v>0</v>
      </c>
      <c r="AQ43">
        <v>0</v>
      </c>
      <c r="AR43">
        <v>2219.6999999999998</v>
      </c>
      <c r="AS43">
        <v>17</v>
      </c>
      <c r="AT43">
        <v>1066.961</v>
      </c>
      <c r="AU43">
        <v>1066.9259999999999</v>
      </c>
      <c r="AV43">
        <v>1066.9690000000001</v>
      </c>
      <c r="AW43">
        <v>1066.961</v>
      </c>
      <c r="AX43">
        <v>76.37</v>
      </c>
      <c r="AY43">
        <v>0.3</v>
      </c>
      <c r="AZ43">
        <v>72.599999999999994</v>
      </c>
      <c r="BA43">
        <v>74.959999999999994</v>
      </c>
      <c r="BB43">
        <v>87.97</v>
      </c>
      <c r="BC43">
        <v>73.52</v>
      </c>
      <c r="BD43">
        <v>78.98</v>
      </c>
      <c r="BE43">
        <v>1</v>
      </c>
      <c r="BF43">
        <v>-9.35</v>
      </c>
      <c r="BG43">
        <v>-0.1</v>
      </c>
      <c r="BH43">
        <v>2.7120000000000002</v>
      </c>
      <c r="BI43">
        <v>7.77</v>
      </c>
      <c r="BJ43">
        <v>60.9983</v>
      </c>
      <c r="BK43">
        <v>0</v>
      </c>
      <c r="BL43" t="s">
        <v>1111</v>
      </c>
      <c r="BM43">
        <v>0</v>
      </c>
      <c r="BN43" t="s">
        <v>1111</v>
      </c>
      <c r="BO43">
        <v>0</v>
      </c>
      <c r="BP43" t="s">
        <v>1111</v>
      </c>
      <c r="BQ43">
        <v>0</v>
      </c>
      <c r="BR43">
        <v>25.075199999999999</v>
      </c>
      <c r="BS43">
        <v>3.2812000000000001</v>
      </c>
      <c r="BT43">
        <v>10.6454</v>
      </c>
      <c r="BU43">
        <v>11.20173295</v>
      </c>
      <c r="BV43" s="204">
        <v>0.44322916666666662</v>
      </c>
      <c r="BW43">
        <f t="shared" si="0"/>
        <v>2623.0239203387632</v>
      </c>
    </row>
    <row r="44" spans="1:75" x14ac:dyDescent="0.35">
      <c r="A44">
        <v>51.4101</v>
      </c>
      <c r="B44">
        <v>2.8058000000000001</v>
      </c>
      <c r="C44">
        <v>14.1128</v>
      </c>
      <c r="D44">
        <v>2.1568999999999998</v>
      </c>
      <c r="E44">
        <v>10.357200000000001</v>
      </c>
      <c r="F44">
        <v>0.2452</v>
      </c>
      <c r="G44">
        <v>5.5016999999999996</v>
      </c>
      <c r="H44">
        <v>9.3975000000000009</v>
      </c>
      <c r="I44">
        <v>2.2938000000000001</v>
      </c>
      <c r="J44">
        <v>0.45040000000000002</v>
      </c>
      <c r="K44">
        <v>0.27360000000000001</v>
      </c>
      <c r="L44">
        <v>0</v>
      </c>
      <c r="M44">
        <v>0.83409999999999995</v>
      </c>
      <c r="N44">
        <v>56.1</v>
      </c>
      <c r="O44">
        <v>155.4</v>
      </c>
      <c r="P44">
        <v>51.4101</v>
      </c>
      <c r="Q44">
        <v>2.8058000000000001</v>
      </c>
      <c r="R44">
        <v>14.1128</v>
      </c>
      <c r="S44">
        <v>2.1568999999999998</v>
      </c>
      <c r="T44">
        <v>10.357200000000001</v>
      </c>
      <c r="U44">
        <v>0.2452</v>
      </c>
      <c r="V44">
        <v>5.5016999999999996</v>
      </c>
      <c r="W44">
        <v>9.3975000000000009</v>
      </c>
      <c r="X44">
        <v>2.2938000000000001</v>
      </c>
      <c r="Y44">
        <v>0.45040000000000002</v>
      </c>
      <c r="Z44">
        <v>0.27360000000000001</v>
      </c>
      <c r="AA44">
        <v>0</v>
      </c>
      <c r="AB44">
        <v>0.83409999999999995</v>
      </c>
      <c r="AC44">
        <v>56.1</v>
      </c>
      <c r="AD44">
        <v>155.4</v>
      </c>
      <c r="AE44">
        <v>44.241799999999998</v>
      </c>
      <c r="AF44">
        <v>0.1956</v>
      </c>
      <c r="AG44">
        <v>4.3545999999999996</v>
      </c>
      <c r="AH44">
        <v>0</v>
      </c>
      <c r="AI44">
        <v>9.5820000000000007</v>
      </c>
      <c r="AJ44">
        <v>5.7500000000000002E-2</v>
      </c>
      <c r="AK44">
        <v>34.5304</v>
      </c>
      <c r="AL44">
        <v>6.4221000000000004</v>
      </c>
      <c r="AM44">
        <v>0.33789999999999998</v>
      </c>
      <c r="AN44">
        <v>0</v>
      </c>
      <c r="AO44">
        <v>0</v>
      </c>
      <c r="AP44">
        <v>0</v>
      </c>
      <c r="AQ44">
        <v>0</v>
      </c>
      <c r="AR44">
        <v>2167.5</v>
      </c>
      <c r="AS44">
        <v>17.2</v>
      </c>
      <c r="AT44">
        <v>1064.8610000000001</v>
      </c>
      <c r="AU44">
        <v>1064.847</v>
      </c>
      <c r="AV44">
        <v>1064.8610000000001</v>
      </c>
      <c r="AW44">
        <v>1064.8810000000001</v>
      </c>
      <c r="AX44">
        <v>75.95</v>
      </c>
      <c r="AY44">
        <v>0.3</v>
      </c>
      <c r="AZ44">
        <v>72.34</v>
      </c>
      <c r="BA44">
        <v>74.45</v>
      </c>
      <c r="BB44">
        <v>87.95</v>
      </c>
      <c r="BC44">
        <v>73.400000000000006</v>
      </c>
      <c r="BD44">
        <v>78.790000000000006</v>
      </c>
      <c r="BE44">
        <v>1</v>
      </c>
      <c r="BF44">
        <v>-9.3800000000000008</v>
      </c>
      <c r="BG44">
        <v>-0.1</v>
      </c>
      <c r="BH44">
        <v>2.7120000000000002</v>
      </c>
      <c r="BI44">
        <v>7.81</v>
      </c>
      <c r="BJ44">
        <v>59.994</v>
      </c>
      <c r="BK44">
        <v>0</v>
      </c>
      <c r="BL44" t="s">
        <v>1111</v>
      </c>
      <c r="BM44">
        <v>0</v>
      </c>
      <c r="BN44" t="s">
        <v>1111</v>
      </c>
      <c r="BO44">
        <v>0</v>
      </c>
      <c r="BP44" t="s">
        <v>1111</v>
      </c>
      <c r="BQ44">
        <v>0</v>
      </c>
      <c r="BR44">
        <v>25.1357</v>
      </c>
      <c r="BS44">
        <v>3.7288999999999999</v>
      </c>
      <c r="BT44">
        <v>11.141500000000001</v>
      </c>
      <c r="BU44">
        <v>11.20173295</v>
      </c>
      <c r="BV44" s="204">
        <v>0.44322916666666662</v>
      </c>
      <c r="BW44">
        <f t="shared" si="0"/>
        <v>2666.9333600026666</v>
      </c>
    </row>
    <row r="45" spans="1:75" x14ac:dyDescent="0.35">
      <c r="A45">
        <v>51.442399999999999</v>
      </c>
      <c r="B45">
        <v>2.8454000000000002</v>
      </c>
      <c r="C45">
        <v>14.0732</v>
      </c>
      <c r="D45">
        <v>2.169</v>
      </c>
      <c r="E45">
        <v>10.443899999999999</v>
      </c>
      <c r="F45">
        <v>0.24740000000000001</v>
      </c>
      <c r="G45">
        <v>5.4187000000000003</v>
      </c>
      <c r="H45">
        <v>9.3019999999999996</v>
      </c>
      <c r="I45">
        <v>2.3075999999999999</v>
      </c>
      <c r="J45">
        <v>0.45810000000000001</v>
      </c>
      <c r="K45">
        <v>0.2782</v>
      </c>
      <c r="L45">
        <v>0</v>
      </c>
      <c r="M45">
        <v>0.84830000000000005</v>
      </c>
      <c r="N45">
        <v>54.7</v>
      </c>
      <c r="O45">
        <v>157.5</v>
      </c>
      <c r="P45">
        <v>51.442399999999999</v>
      </c>
      <c r="Q45">
        <v>2.8454000000000002</v>
      </c>
      <c r="R45">
        <v>14.0732</v>
      </c>
      <c r="S45">
        <v>2.169</v>
      </c>
      <c r="T45">
        <v>10.443899999999999</v>
      </c>
      <c r="U45">
        <v>0.24740000000000001</v>
      </c>
      <c r="V45">
        <v>5.4187000000000003</v>
      </c>
      <c r="W45">
        <v>9.3019999999999996</v>
      </c>
      <c r="X45">
        <v>2.3075999999999999</v>
      </c>
      <c r="Y45">
        <v>0.45810000000000001</v>
      </c>
      <c r="Z45">
        <v>0.2782</v>
      </c>
      <c r="AA45">
        <v>0</v>
      </c>
      <c r="AB45">
        <v>0.84830000000000005</v>
      </c>
      <c r="AC45">
        <v>54.7</v>
      </c>
      <c r="AD45">
        <v>157.5</v>
      </c>
      <c r="AE45">
        <v>44.370100000000001</v>
      </c>
      <c r="AF45">
        <v>0.2021</v>
      </c>
      <c r="AG45">
        <v>4.6494</v>
      </c>
      <c r="AH45">
        <v>0</v>
      </c>
      <c r="AI45">
        <v>9.5077999999999996</v>
      </c>
      <c r="AJ45">
        <v>5.8999999999999997E-2</v>
      </c>
      <c r="AK45">
        <v>33.942300000000003</v>
      </c>
      <c r="AL45">
        <v>6.6318999999999999</v>
      </c>
      <c r="AM45">
        <v>0.36570000000000003</v>
      </c>
      <c r="AN45">
        <v>0</v>
      </c>
      <c r="AO45">
        <v>0</v>
      </c>
      <c r="AP45">
        <v>0</v>
      </c>
      <c r="AQ45">
        <v>0</v>
      </c>
      <c r="AR45">
        <v>2118.1</v>
      </c>
      <c r="AS45">
        <v>17.399999999999999</v>
      </c>
      <c r="AT45">
        <v>1062.7180000000001</v>
      </c>
      <c r="AU45">
        <v>1062.6969999999999</v>
      </c>
      <c r="AV45">
        <v>1062.7180000000001</v>
      </c>
      <c r="AW45">
        <v>1062.729</v>
      </c>
      <c r="AX45">
        <v>75.52</v>
      </c>
      <c r="AY45">
        <v>0.3</v>
      </c>
      <c r="AZ45">
        <v>72.08</v>
      </c>
      <c r="BA45">
        <v>73.930000000000007</v>
      </c>
      <c r="BB45">
        <v>87.92</v>
      </c>
      <c r="BC45">
        <v>73.27</v>
      </c>
      <c r="BD45">
        <v>78.59</v>
      </c>
      <c r="BE45">
        <v>1</v>
      </c>
      <c r="BF45">
        <v>-9.41</v>
      </c>
      <c r="BG45">
        <v>-0.1</v>
      </c>
      <c r="BH45">
        <v>2.7130000000000001</v>
      </c>
      <c r="BI45">
        <v>7.84</v>
      </c>
      <c r="BJ45">
        <v>58.994500000000002</v>
      </c>
      <c r="BK45">
        <v>0</v>
      </c>
      <c r="BL45" t="s">
        <v>1111</v>
      </c>
      <c r="BM45">
        <v>0</v>
      </c>
      <c r="BN45" t="s">
        <v>1111</v>
      </c>
      <c r="BO45">
        <v>0</v>
      </c>
      <c r="BP45" t="s">
        <v>1111</v>
      </c>
      <c r="BQ45">
        <v>0</v>
      </c>
      <c r="BR45">
        <v>25.1951</v>
      </c>
      <c r="BS45">
        <v>4.1691000000000003</v>
      </c>
      <c r="BT45">
        <v>11.641299999999999</v>
      </c>
      <c r="BU45">
        <v>11.20173295</v>
      </c>
      <c r="BV45" s="204">
        <v>0.44324074074074077</v>
      </c>
      <c r="BW45">
        <f t="shared" si="0"/>
        <v>2712.1172312673211</v>
      </c>
    </row>
    <row r="46" spans="1:75" x14ac:dyDescent="0.35">
      <c r="A46">
        <v>51.4754</v>
      </c>
      <c r="B46">
        <v>2.8858999999999999</v>
      </c>
      <c r="C46">
        <v>14.0352</v>
      </c>
      <c r="D46">
        <v>2.1806999999999999</v>
      </c>
      <c r="E46">
        <v>10.530799999999999</v>
      </c>
      <c r="F46">
        <v>0.24959999999999999</v>
      </c>
      <c r="G46">
        <v>5.3331999999999997</v>
      </c>
      <c r="H46">
        <v>9.2045999999999992</v>
      </c>
      <c r="I46">
        <v>2.3218999999999999</v>
      </c>
      <c r="J46">
        <v>0.46589999999999998</v>
      </c>
      <c r="K46">
        <v>0.28299999999999997</v>
      </c>
      <c r="L46">
        <v>0</v>
      </c>
      <c r="M46">
        <v>0.86280000000000001</v>
      </c>
      <c r="N46">
        <v>53.3</v>
      </c>
      <c r="O46">
        <v>159.80000000000001</v>
      </c>
      <c r="P46">
        <v>51.4754</v>
      </c>
      <c r="Q46">
        <v>2.8858999999999999</v>
      </c>
      <c r="R46">
        <v>14.0352</v>
      </c>
      <c r="S46">
        <v>2.1806999999999999</v>
      </c>
      <c r="T46">
        <v>10.530799999999999</v>
      </c>
      <c r="U46">
        <v>0.24959999999999999</v>
      </c>
      <c r="V46">
        <v>5.3331999999999997</v>
      </c>
      <c r="W46">
        <v>9.2045999999999992</v>
      </c>
      <c r="X46">
        <v>2.3218999999999999</v>
      </c>
      <c r="Y46">
        <v>0.46589999999999998</v>
      </c>
      <c r="Z46">
        <v>0.28299999999999997</v>
      </c>
      <c r="AA46">
        <v>0</v>
      </c>
      <c r="AB46">
        <v>0.86280000000000001</v>
      </c>
      <c r="AC46">
        <v>53.3</v>
      </c>
      <c r="AD46">
        <v>159.80000000000001</v>
      </c>
      <c r="AE46">
        <v>44.491900000000001</v>
      </c>
      <c r="AF46">
        <v>0.20880000000000001</v>
      </c>
      <c r="AG46">
        <v>4.9249000000000001</v>
      </c>
      <c r="AH46">
        <v>0</v>
      </c>
      <c r="AI46">
        <v>9.4414999999999996</v>
      </c>
      <c r="AJ46">
        <v>6.0400000000000002E-2</v>
      </c>
      <c r="AK46">
        <v>33.384900000000002</v>
      </c>
      <c r="AL46">
        <v>6.8296999999999999</v>
      </c>
      <c r="AM46">
        <v>0.39200000000000002</v>
      </c>
      <c r="AN46">
        <v>0</v>
      </c>
      <c r="AO46">
        <v>0</v>
      </c>
      <c r="AP46">
        <v>0</v>
      </c>
      <c r="AQ46">
        <v>0</v>
      </c>
      <c r="AR46">
        <v>2071.1</v>
      </c>
      <c r="AS46">
        <v>17.7</v>
      </c>
      <c r="AT46">
        <v>1060.5039999999999</v>
      </c>
      <c r="AU46">
        <v>1060.4780000000001</v>
      </c>
      <c r="AV46">
        <v>1060.53</v>
      </c>
      <c r="AW46">
        <v>1060.5039999999999</v>
      </c>
      <c r="AX46">
        <v>75.08</v>
      </c>
      <c r="AY46">
        <v>0.3</v>
      </c>
      <c r="AZ46">
        <v>71.81</v>
      </c>
      <c r="BA46">
        <v>73.37</v>
      </c>
      <c r="BB46">
        <v>87.89</v>
      </c>
      <c r="BC46">
        <v>73.150000000000006</v>
      </c>
      <c r="BD46">
        <v>78.38</v>
      </c>
      <c r="BE46">
        <v>1</v>
      </c>
      <c r="BF46">
        <v>-9.44</v>
      </c>
      <c r="BG46">
        <v>-0.1</v>
      </c>
      <c r="BH46">
        <v>2.7130000000000001</v>
      </c>
      <c r="BI46">
        <v>7.87</v>
      </c>
      <c r="BJ46">
        <v>58</v>
      </c>
      <c r="BK46">
        <v>0</v>
      </c>
      <c r="BL46" t="s">
        <v>1111</v>
      </c>
      <c r="BM46">
        <v>0</v>
      </c>
      <c r="BN46" t="s">
        <v>1111</v>
      </c>
      <c r="BO46">
        <v>0</v>
      </c>
      <c r="BP46" t="s">
        <v>1111</v>
      </c>
      <c r="BQ46">
        <v>0</v>
      </c>
      <c r="BR46">
        <v>25.253599999999999</v>
      </c>
      <c r="BS46">
        <v>4.6021000000000001</v>
      </c>
      <c r="BT46">
        <v>12.144299999999999</v>
      </c>
      <c r="BU46">
        <v>11.20173295</v>
      </c>
      <c r="BV46" s="204">
        <v>0.44324074074074077</v>
      </c>
      <c r="BW46">
        <f t="shared" si="0"/>
        <v>2758.6206896551726</v>
      </c>
    </row>
    <row r="47" spans="1:75" x14ac:dyDescent="0.35">
      <c r="A47">
        <v>51.509700000000002</v>
      </c>
      <c r="B47">
        <v>2.9279000000000002</v>
      </c>
      <c r="C47">
        <v>13.9954</v>
      </c>
      <c r="D47">
        <v>2.1926000000000001</v>
      </c>
      <c r="E47">
        <v>10.6197</v>
      </c>
      <c r="F47">
        <v>0.25180000000000002</v>
      </c>
      <c r="G47">
        <v>5.2462999999999997</v>
      </c>
      <c r="H47">
        <v>9.1041000000000007</v>
      </c>
      <c r="I47">
        <v>2.3363999999999998</v>
      </c>
      <c r="J47">
        <v>0.47410000000000002</v>
      </c>
      <c r="K47">
        <v>0.28799999999999998</v>
      </c>
      <c r="L47">
        <v>0</v>
      </c>
      <c r="M47">
        <v>0.878</v>
      </c>
      <c r="N47">
        <v>52</v>
      </c>
      <c r="O47">
        <v>162.1</v>
      </c>
      <c r="P47">
        <v>51.509700000000002</v>
      </c>
      <c r="Q47">
        <v>2.9279000000000002</v>
      </c>
      <c r="R47">
        <v>13.9954</v>
      </c>
      <c r="S47">
        <v>2.1926000000000001</v>
      </c>
      <c r="T47">
        <v>10.6197</v>
      </c>
      <c r="U47">
        <v>0.25180000000000002</v>
      </c>
      <c r="V47">
        <v>5.2462999999999997</v>
      </c>
      <c r="W47">
        <v>9.1041000000000007</v>
      </c>
      <c r="X47">
        <v>2.3363999999999998</v>
      </c>
      <c r="Y47">
        <v>0.47410000000000002</v>
      </c>
      <c r="Z47">
        <v>0.28799999999999998</v>
      </c>
      <c r="AA47">
        <v>0</v>
      </c>
      <c r="AB47">
        <v>0.878</v>
      </c>
      <c r="AC47">
        <v>52</v>
      </c>
      <c r="AD47">
        <v>162.1</v>
      </c>
      <c r="AE47">
        <v>44.609000000000002</v>
      </c>
      <c r="AF47">
        <v>0.2155</v>
      </c>
      <c r="AG47">
        <v>5.1897000000000002</v>
      </c>
      <c r="AH47">
        <v>0</v>
      </c>
      <c r="AI47">
        <v>9.3805999999999994</v>
      </c>
      <c r="AJ47">
        <v>6.1899999999999997E-2</v>
      </c>
      <c r="AK47">
        <v>32.8474</v>
      </c>
      <c r="AL47">
        <v>7.0182000000000002</v>
      </c>
      <c r="AM47">
        <v>0.41760000000000003</v>
      </c>
      <c r="AN47">
        <v>0</v>
      </c>
      <c r="AO47">
        <v>0</v>
      </c>
      <c r="AP47">
        <v>0</v>
      </c>
      <c r="AQ47">
        <v>0</v>
      </c>
      <c r="AR47">
        <v>2025.9</v>
      </c>
      <c r="AS47">
        <v>17.899999999999999</v>
      </c>
      <c r="AT47">
        <v>1058.23</v>
      </c>
      <c r="AU47">
        <v>1058.2260000000001</v>
      </c>
      <c r="AV47">
        <v>1058.25</v>
      </c>
      <c r="AW47">
        <v>1058.23</v>
      </c>
      <c r="AX47">
        <v>74.63</v>
      </c>
      <c r="AY47">
        <v>0.29899999999999999</v>
      </c>
      <c r="AZ47">
        <v>71.55</v>
      </c>
      <c r="BA47">
        <v>72.8</v>
      </c>
      <c r="BB47">
        <v>87.86</v>
      </c>
      <c r="BC47">
        <v>73.02</v>
      </c>
      <c r="BD47">
        <v>78.17</v>
      </c>
      <c r="BE47">
        <v>1</v>
      </c>
      <c r="BF47">
        <v>-9.4700000000000006</v>
      </c>
      <c r="BG47">
        <v>-0.1</v>
      </c>
      <c r="BH47">
        <v>2.714</v>
      </c>
      <c r="BI47">
        <v>7.91</v>
      </c>
      <c r="BJ47">
        <v>56.999499999999998</v>
      </c>
      <c r="BK47">
        <v>0</v>
      </c>
      <c r="BL47" t="s">
        <v>1111</v>
      </c>
      <c r="BM47">
        <v>0</v>
      </c>
      <c r="BN47" t="s">
        <v>1111</v>
      </c>
      <c r="BO47">
        <v>0</v>
      </c>
      <c r="BP47" t="s">
        <v>1111</v>
      </c>
      <c r="BQ47">
        <v>0</v>
      </c>
      <c r="BR47">
        <v>25.3111</v>
      </c>
      <c r="BS47">
        <v>5.0391000000000004</v>
      </c>
      <c r="BT47">
        <v>12.6503</v>
      </c>
      <c r="BU47">
        <v>11.20173295</v>
      </c>
      <c r="BV47" s="204">
        <v>0.44325231481481481</v>
      </c>
      <c r="BW47">
        <f t="shared" si="0"/>
        <v>2807.0421670365527</v>
      </c>
    </row>
    <row r="48" spans="1:75" x14ac:dyDescent="0.35">
      <c r="A48">
        <v>51.546199999999999</v>
      </c>
      <c r="B48">
        <v>2.9710999999999999</v>
      </c>
      <c r="C48">
        <v>13.9559</v>
      </c>
      <c r="D48">
        <v>2.2042000000000002</v>
      </c>
      <c r="E48">
        <v>10.708299999999999</v>
      </c>
      <c r="F48">
        <v>0.25409999999999999</v>
      </c>
      <c r="G48">
        <v>5.1551999999999998</v>
      </c>
      <c r="H48">
        <v>9.0027000000000008</v>
      </c>
      <c r="I48">
        <v>2.3513000000000002</v>
      </c>
      <c r="J48">
        <v>0.48259999999999997</v>
      </c>
      <c r="K48">
        <v>0.29310000000000003</v>
      </c>
      <c r="L48">
        <v>0</v>
      </c>
      <c r="M48">
        <v>0.89359999999999995</v>
      </c>
      <c r="N48">
        <v>50.5</v>
      </c>
      <c r="O48">
        <v>164.5</v>
      </c>
      <c r="P48">
        <v>51.546199999999999</v>
      </c>
      <c r="Q48">
        <v>2.9710999999999999</v>
      </c>
      <c r="R48">
        <v>13.9559</v>
      </c>
      <c r="S48">
        <v>2.2042000000000002</v>
      </c>
      <c r="T48">
        <v>10.708299999999999</v>
      </c>
      <c r="U48">
        <v>0.25409999999999999</v>
      </c>
      <c r="V48">
        <v>5.1551999999999998</v>
      </c>
      <c r="W48">
        <v>9.0027000000000008</v>
      </c>
      <c r="X48">
        <v>2.3513000000000002</v>
      </c>
      <c r="Y48">
        <v>0.48259999999999997</v>
      </c>
      <c r="Z48">
        <v>0.29310000000000003</v>
      </c>
      <c r="AA48">
        <v>0</v>
      </c>
      <c r="AB48">
        <v>0.89359999999999995</v>
      </c>
      <c r="AC48">
        <v>50.5</v>
      </c>
      <c r="AD48">
        <v>164.5</v>
      </c>
      <c r="AE48">
        <v>44.7194</v>
      </c>
      <c r="AF48">
        <v>0.22209999999999999</v>
      </c>
      <c r="AG48">
        <v>5.4401000000000002</v>
      </c>
      <c r="AH48">
        <v>0</v>
      </c>
      <c r="AI48">
        <v>9.3276000000000003</v>
      </c>
      <c r="AJ48">
        <v>6.3200000000000006E-2</v>
      </c>
      <c r="AK48">
        <v>32.335999999999999</v>
      </c>
      <c r="AL48">
        <v>7.1946000000000003</v>
      </c>
      <c r="AM48">
        <v>0.44230000000000003</v>
      </c>
      <c r="AN48">
        <v>0</v>
      </c>
      <c r="AO48">
        <v>0</v>
      </c>
      <c r="AP48">
        <v>0</v>
      </c>
      <c r="AQ48">
        <v>0</v>
      </c>
      <c r="AR48">
        <v>1982.9</v>
      </c>
      <c r="AS48">
        <v>18.2</v>
      </c>
      <c r="AT48">
        <v>1055.8589999999999</v>
      </c>
      <c r="AU48">
        <v>1055.8340000000001</v>
      </c>
      <c r="AV48">
        <v>1055.8599999999999</v>
      </c>
      <c r="AW48">
        <v>1055.8589999999999</v>
      </c>
      <c r="AX48">
        <v>74.12</v>
      </c>
      <c r="AY48">
        <v>0.3</v>
      </c>
      <c r="AZ48">
        <v>71.27</v>
      </c>
      <c r="BA48">
        <v>72.2</v>
      </c>
      <c r="BB48">
        <v>87.83</v>
      </c>
      <c r="BC48">
        <v>72.89</v>
      </c>
      <c r="BD48">
        <v>77.95</v>
      </c>
      <c r="BE48">
        <v>1</v>
      </c>
      <c r="BF48">
        <v>-9.5</v>
      </c>
      <c r="BG48">
        <v>-0.1</v>
      </c>
      <c r="BH48">
        <v>2.714</v>
      </c>
      <c r="BI48">
        <v>7.94</v>
      </c>
      <c r="BJ48">
        <v>55.999400000000001</v>
      </c>
      <c r="BK48">
        <v>0</v>
      </c>
      <c r="BL48" t="s">
        <v>1111</v>
      </c>
      <c r="BM48">
        <v>0</v>
      </c>
      <c r="BN48" t="s">
        <v>1111</v>
      </c>
      <c r="BO48">
        <v>0</v>
      </c>
      <c r="BP48" t="s">
        <v>1111</v>
      </c>
      <c r="BQ48">
        <v>0</v>
      </c>
      <c r="BR48">
        <v>25.3733</v>
      </c>
      <c r="BS48">
        <v>5.4741999999999997</v>
      </c>
      <c r="BT48">
        <v>13.1531</v>
      </c>
      <c r="BU48">
        <v>11.20173295</v>
      </c>
      <c r="BV48" s="204">
        <v>0.44325231481481481</v>
      </c>
      <c r="BW48">
        <f t="shared" si="0"/>
        <v>2857.1734697157472</v>
      </c>
    </row>
    <row r="49" spans="1:75" x14ac:dyDescent="0.35">
      <c r="A49">
        <v>51.584000000000003</v>
      </c>
      <c r="B49">
        <v>3.0156999999999998</v>
      </c>
      <c r="C49">
        <v>13.917299999999999</v>
      </c>
      <c r="D49">
        <v>2.2155</v>
      </c>
      <c r="E49">
        <v>10.7979</v>
      </c>
      <c r="F49">
        <v>0.25650000000000001</v>
      </c>
      <c r="G49">
        <v>5.0612000000000004</v>
      </c>
      <c r="H49">
        <v>8.8978999999999999</v>
      </c>
      <c r="I49">
        <v>2.3666999999999998</v>
      </c>
      <c r="J49">
        <v>0.4914</v>
      </c>
      <c r="K49">
        <v>0.29849999999999999</v>
      </c>
      <c r="L49">
        <v>0</v>
      </c>
      <c r="M49">
        <v>0.91</v>
      </c>
      <c r="N49">
        <v>49.1</v>
      </c>
      <c r="O49">
        <v>166.9</v>
      </c>
      <c r="P49">
        <v>51.584000000000003</v>
      </c>
      <c r="Q49">
        <v>3.0156999999999998</v>
      </c>
      <c r="R49">
        <v>13.917299999999999</v>
      </c>
      <c r="S49">
        <v>2.2155</v>
      </c>
      <c r="T49">
        <v>10.7979</v>
      </c>
      <c r="U49">
        <v>0.25650000000000001</v>
      </c>
      <c r="V49">
        <v>5.0612000000000004</v>
      </c>
      <c r="W49">
        <v>8.8978999999999999</v>
      </c>
      <c r="X49">
        <v>2.3666999999999998</v>
      </c>
      <c r="Y49">
        <v>0.4914</v>
      </c>
      <c r="Z49">
        <v>0.29849999999999999</v>
      </c>
      <c r="AA49">
        <v>0</v>
      </c>
      <c r="AB49">
        <v>0.91</v>
      </c>
      <c r="AC49">
        <v>49.1</v>
      </c>
      <c r="AD49">
        <v>166.9</v>
      </c>
      <c r="AE49">
        <v>44.825499999999998</v>
      </c>
      <c r="AF49">
        <v>0.22900000000000001</v>
      </c>
      <c r="AG49">
        <v>5.6773999999999996</v>
      </c>
      <c r="AH49">
        <v>0</v>
      </c>
      <c r="AI49">
        <v>9.2807999999999993</v>
      </c>
      <c r="AJ49">
        <v>6.4600000000000005E-2</v>
      </c>
      <c r="AK49">
        <v>31.844200000000001</v>
      </c>
      <c r="AL49">
        <v>7.3630000000000004</v>
      </c>
      <c r="AM49">
        <v>0.46600000000000003</v>
      </c>
      <c r="AN49">
        <v>0</v>
      </c>
      <c r="AO49">
        <v>0</v>
      </c>
      <c r="AP49">
        <v>0</v>
      </c>
      <c r="AQ49">
        <v>0</v>
      </c>
      <c r="AR49">
        <v>1941.5</v>
      </c>
      <c r="AS49">
        <v>18.399999999999999</v>
      </c>
      <c r="AT49">
        <v>1053.3969999999999</v>
      </c>
      <c r="AU49">
        <v>1053.3620000000001</v>
      </c>
      <c r="AV49">
        <v>1053.4010000000001</v>
      </c>
      <c r="AW49">
        <v>1053.3969999999999</v>
      </c>
      <c r="AX49">
        <v>73.59</v>
      </c>
      <c r="AY49">
        <v>0.3</v>
      </c>
      <c r="AZ49">
        <v>71</v>
      </c>
      <c r="BA49">
        <v>71.56</v>
      </c>
      <c r="BB49">
        <v>87.8</v>
      </c>
      <c r="BC49">
        <v>72.760000000000005</v>
      </c>
      <c r="BD49">
        <v>77.72</v>
      </c>
      <c r="BE49">
        <v>1</v>
      </c>
      <c r="BF49">
        <v>-9.5399999999999991</v>
      </c>
      <c r="BG49">
        <v>-0.1</v>
      </c>
      <c r="BH49">
        <v>2.7149999999999999</v>
      </c>
      <c r="BI49">
        <v>7.98</v>
      </c>
      <c r="BJ49">
        <v>54.994900000000001</v>
      </c>
      <c r="BK49">
        <v>0</v>
      </c>
      <c r="BL49" t="s">
        <v>1111</v>
      </c>
      <c r="BM49">
        <v>0</v>
      </c>
      <c r="BN49" t="s">
        <v>1111</v>
      </c>
      <c r="BO49">
        <v>0</v>
      </c>
      <c r="BP49" t="s">
        <v>1111</v>
      </c>
      <c r="BQ49">
        <v>0</v>
      </c>
      <c r="BR49">
        <v>25.4344</v>
      </c>
      <c r="BS49">
        <v>5.9070999999999998</v>
      </c>
      <c r="BT49">
        <v>13.6637</v>
      </c>
      <c r="BU49">
        <v>11.20173295</v>
      </c>
      <c r="BV49" s="204">
        <v>0.4432638888888889</v>
      </c>
      <c r="BW49">
        <f t="shared" si="0"/>
        <v>2909.3606861727176</v>
      </c>
    </row>
    <row r="50" spans="1:75" x14ac:dyDescent="0.35">
      <c r="A50">
        <v>51.622900000000001</v>
      </c>
      <c r="B50">
        <v>3.0611999999999999</v>
      </c>
      <c r="C50">
        <v>13.8803</v>
      </c>
      <c r="D50">
        <v>2.2263000000000002</v>
      </c>
      <c r="E50">
        <v>10.8871</v>
      </c>
      <c r="F50">
        <v>0.25879999999999997</v>
      </c>
      <c r="G50">
        <v>4.9648000000000003</v>
      </c>
      <c r="H50">
        <v>8.7911000000000001</v>
      </c>
      <c r="I50">
        <v>2.3826000000000001</v>
      </c>
      <c r="J50">
        <v>0.50049999999999994</v>
      </c>
      <c r="K50">
        <v>0.30399999999999999</v>
      </c>
      <c r="L50">
        <v>0</v>
      </c>
      <c r="M50">
        <v>0.92679999999999996</v>
      </c>
      <c r="N50">
        <v>47.7</v>
      </c>
      <c r="O50">
        <v>169.5</v>
      </c>
      <c r="P50">
        <v>51.622900000000001</v>
      </c>
      <c r="Q50">
        <v>3.0611999999999999</v>
      </c>
      <c r="R50">
        <v>13.8803</v>
      </c>
      <c r="S50">
        <v>2.2263000000000002</v>
      </c>
      <c r="T50">
        <v>10.8871</v>
      </c>
      <c r="U50">
        <v>0.25879999999999997</v>
      </c>
      <c r="V50">
        <v>4.9648000000000003</v>
      </c>
      <c r="W50">
        <v>8.7911000000000001</v>
      </c>
      <c r="X50">
        <v>2.3826000000000001</v>
      </c>
      <c r="Y50">
        <v>0.50049999999999994</v>
      </c>
      <c r="Z50">
        <v>0.30399999999999999</v>
      </c>
      <c r="AA50">
        <v>0</v>
      </c>
      <c r="AB50">
        <v>0.92679999999999996</v>
      </c>
      <c r="AC50">
        <v>47.7</v>
      </c>
      <c r="AD50">
        <v>169.5</v>
      </c>
      <c r="AE50">
        <v>44.926400000000001</v>
      </c>
      <c r="AF50">
        <v>0.23599999999999999</v>
      </c>
      <c r="AG50">
        <v>5.8994</v>
      </c>
      <c r="AH50">
        <v>0</v>
      </c>
      <c r="AI50">
        <v>9.2407000000000004</v>
      </c>
      <c r="AJ50">
        <v>6.6000000000000003E-2</v>
      </c>
      <c r="AK50">
        <v>31.3767</v>
      </c>
      <c r="AL50">
        <v>7.5217999999999998</v>
      </c>
      <c r="AM50">
        <v>0.48859999999999998</v>
      </c>
      <c r="AN50">
        <v>0</v>
      </c>
      <c r="AO50">
        <v>0</v>
      </c>
      <c r="AP50">
        <v>0</v>
      </c>
      <c r="AQ50">
        <v>0</v>
      </c>
      <c r="AR50">
        <v>1902.1</v>
      </c>
      <c r="AS50">
        <v>18.600000000000001</v>
      </c>
      <c r="AT50">
        <v>1050.8610000000001</v>
      </c>
      <c r="AU50">
        <v>1050.818</v>
      </c>
      <c r="AV50">
        <v>1050.883</v>
      </c>
      <c r="AW50">
        <v>1050.8610000000001</v>
      </c>
      <c r="AX50">
        <v>73.06</v>
      </c>
      <c r="AY50">
        <v>0.3</v>
      </c>
      <c r="AZ50">
        <v>70.72</v>
      </c>
      <c r="BA50">
        <v>70.900000000000006</v>
      </c>
      <c r="BB50">
        <v>87.77</v>
      </c>
      <c r="BC50">
        <v>72.63</v>
      </c>
      <c r="BD50">
        <v>77.48</v>
      </c>
      <c r="BE50">
        <v>1</v>
      </c>
      <c r="BF50">
        <v>-9.57</v>
      </c>
      <c r="BG50">
        <v>-0.1</v>
      </c>
      <c r="BH50">
        <v>2.7149999999999999</v>
      </c>
      <c r="BI50">
        <v>8.02</v>
      </c>
      <c r="BJ50">
        <v>53.997599999999998</v>
      </c>
      <c r="BK50">
        <v>0</v>
      </c>
      <c r="BL50" t="s">
        <v>1111</v>
      </c>
      <c r="BM50">
        <v>0</v>
      </c>
      <c r="BN50" t="s">
        <v>1111</v>
      </c>
      <c r="BO50">
        <v>0</v>
      </c>
      <c r="BP50" t="s">
        <v>1111</v>
      </c>
      <c r="BQ50">
        <v>0</v>
      </c>
      <c r="BR50">
        <v>25.494299999999999</v>
      </c>
      <c r="BS50">
        <v>6.3322000000000003</v>
      </c>
      <c r="BT50">
        <v>14.1759</v>
      </c>
      <c r="BU50">
        <v>11.20173295</v>
      </c>
      <c r="BV50" s="204">
        <v>0.4432638888888889</v>
      </c>
      <c r="BW50">
        <f t="shared" si="0"/>
        <v>2963.0946560587877</v>
      </c>
    </row>
    <row r="51" spans="1:75" x14ac:dyDescent="0.35">
      <c r="A51">
        <v>51.6633</v>
      </c>
      <c r="B51">
        <v>3.1082999999999998</v>
      </c>
      <c r="C51">
        <v>13.8415</v>
      </c>
      <c r="D51">
        <v>2.2370999999999999</v>
      </c>
      <c r="E51">
        <v>10.9778</v>
      </c>
      <c r="F51">
        <v>0.26129999999999998</v>
      </c>
      <c r="G51">
        <v>4.8670999999999998</v>
      </c>
      <c r="H51">
        <v>8.6809999999999992</v>
      </c>
      <c r="I51">
        <v>2.3988</v>
      </c>
      <c r="J51">
        <v>0.50990000000000002</v>
      </c>
      <c r="K51">
        <v>0.30969999999999998</v>
      </c>
      <c r="L51">
        <v>0</v>
      </c>
      <c r="M51">
        <v>0.94430000000000003</v>
      </c>
      <c r="N51">
        <v>46.3</v>
      </c>
      <c r="O51">
        <v>172.1</v>
      </c>
      <c r="P51">
        <v>51.6633</v>
      </c>
      <c r="Q51">
        <v>3.1082999999999998</v>
      </c>
      <c r="R51">
        <v>13.8415</v>
      </c>
      <c r="S51">
        <v>2.2370999999999999</v>
      </c>
      <c r="T51">
        <v>10.9778</v>
      </c>
      <c r="U51">
        <v>0.26129999999999998</v>
      </c>
      <c r="V51">
        <v>4.8670999999999998</v>
      </c>
      <c r="W51">
        <v>8.6809999999999992</v>
      </c>
      <c r="X51">
        <v>2.3988</v>
      </c>
      <c r="Y51">
        <v>0.50990000000000002</v>
      </c>
      <c r="Z51">
        <v>0.30969999999999998</v>
      </c>
      <c r="AA51">
        <v>0</v>
      </c>
      <c r="AB51">
        <v>0.94430000000000003</v>
      </c>
      <c r="AC51">
        <v>46.3</v>
      </c>
      <c r="AD51">
        <v>172.1</v>
      </c>
      <c r="AE51">
        <v>45.023299999999999</v>
      </c>
      <c r="AF51">
        <v>0.24299999999999999</v>
      </c>
      <c r="AG51">
        <v>6.1131000000000002</v>
      </c>
      <c r="AH51">
        <v>0</v>
      </c>
      <c r="AI51">
        <v>9.2052999999999994</v>
      </c>
      <c r="AJ51">
        <v>6.7400000000000002E-2</v>
      </c>
      <c r="AK51">
        <v>30.924800000000001</v>
      </c>
      <c r="AL51">
        <v>7.6727999999999996</v>
      </c>
      <c r="AM51">
        <v>0.51070000000000004</v>
      </c>
      <c r="AN51">
        <v>0</v>
      </c>
      <c r="AO51">
        <v>0</v>
      </c>
      <c r="AP51">
        <v>0</v>
      </c>
      <c r="AQ51">
        <v>0</v>
      </c>
      <c r="AR51">
        <v>1864.2</v>
      </c>
      <c r="AS51">
        <v>18.899999999999999</v>
      </c>
      <c r="AT51">
        <v>1048.261</v>
      </c>
      <c r="AU51">
        <v>1048.242</v>
      </c>
      <c r="AV51">
        <v>1048.261</v>
      </c>
      <c r="AW51">
        <v>1048.2719999999999</v>
      </c>
      <c r="AX51">
        <v>72.5</v>
      </c>
      <c r="AY51">
        <v>0.3</v>
      </c>
      <c r="AZ51">
        <v>70.44</v>
      </c>
      <c r="BA51">
        <v>70.209999999999994</v>
      </c>
      <c r="BB51">
        <v>87.73</v>
      </c>
      <c r="BC51">
        <v>72.5</v>
      </c>
      <c r="BD51">
        <v>77.23</v>
      </c>
      <c r="BE51">
        <v>1</v>
      </c>
      <c r="BF51">
        <v>-9.61</v>
      </c>
      <c r="BG51">
        <v>-0.1</v>
      </c>
      <c r="BH51">
        <v>2.7149999999999999</v>
      </c>
      <c r="BI51">
        <v>8.06</v>
      </c>
      <c r="BJ51">
        <v>52.997199999999999</v>
      </c>
      <c r="BK51">
        <v>0</v>
      </c>
      <c r="BL51" t="s">
        <v>1111</v>
      </c>
      <c r="BM51">
        <v>0</v>
      </c>
      <c r="BN51" t="s">
        <v>1111</v>
      </c>
      <c r="BO51">
        <v>0</v>
      </c>
      <c r="BP51" t="s">
        <v>1111</v>
      </c>
      <c r="BQ51">
        <v>0</v>
      </c>
      <c r="BR51">
        <v>25.553100000000001</v>
      </c>
      <c r="BS51">
        <v>6.7602000000000002</v>
      </c>
      <c r="BT51">
        <v>14.689500000000001</v>
      </c>
      <c r="BU51">
        <v>11.20173295</v>
      </c>
      <c r="BV51" s="204">
        <v>0.44327546296296294</v>
      </c>
      <c r="BW51">
        <f t="shared" si="0"/>
        <v>3019.027420316545</v>
      </c>
    </row>
    <row r="52" spans="1:75" x14ac:dyDescent="0.35">
      <c r="A52">
        <v>51.705199999999998</v>
      </c>
      <c r="B52">
        <v>3.1564999999999999</v>
      </c>
      <c r="C52">
        <v>13.805199999999999</v>
      </c>
      <c r="D52">
        <v>2.2471999999999999</v>
      </c>
      <c r="E52">
        <v>11.0679</v>
      </c>
      <c r="F52">
        <v>0.26369999999999999</v>
      </c>
      <c r="G52">
        <v>4.766</v>
      </c>
      <c r="H52">
        <v>8.5680999999999994</v>
      </c>
      <c r="I52">
        <v>2.4157000000000002</v>
      </c>
      <c r="J52">
        <v>0.51970000000000005</v>
      </c>
      <c r="K52">
        <v>0.31569999999999998</v>
      </c>
      <c r="L52">
        <v>0</v>
      </c>
      <c r="M52">
        <v>0.96240000000000003</v>
      </c>
      <c r="N52">
        <v>44.9</v>
      </c>
      <c r="O52">
        <v>174.9</v>
      </c>
      <c r="P52">
        <v>51.705199999999998</v>
      </c>
      <c r="Q52">
        <v>3.1564999999999999</v>
      </c>
      <c r="R52">
        <v>13.805199999999999</v>
      </c>
      <c r="S52">
        <v>2.2471999999999999</v>
      </c>
      <c r="T52">
        <v>11.0679</v>
      </c>
      <c r="U52">
        <v>0.26369999999999999</v>
      </c>
      <c r="V52">
        <v>4.766</v>
      </c>
      <c r="W52">
        <v>8.5680999999999994</v>
      </c>
      <c r="X52">
        <v>2.4157000000000002</v>
      </c>
      <c r="Y52">
        <v>0.51970000000000005</v>
      </c>
      <c r="Z52">
        <v>0.31569999999999998</v>
      </c>
      <c r="AA52">
        <v>0</v>
      </c>
      <c r="AB52">
        <v>0.96240000000000003</v>
      </c>
      <c r="AC52">
        <v>44.9</v>
      </c>
      <c r="AD52">
        <v>174.9</v>
      </c>
      <c r="AE52">
        <v>45.115900000000003</v>
      </c>
      <c r="AF52">
        <v>0.25030000000000002</v>
      </c>
      <c r="AG52">
        <v>6.3129999999999997</v>
      </c>
      <c r="AH52">
        <v>0</v>
      </c>
      <c r="AI52">
        <v>9.1763999999999992</v>
      </c>
      <c r="AJ52">
        <v>6.88E-2</v>
      </c>
      <c r="AK52">
        <v>30.492799999999999</v>
      </c>
      <c r="AL52">
        <v>7.8162000000000003</v>
      </c>
      <c r="AM52">
        <v>0.53159999999999996</v>
      </c>
      <c r="AN52">
        <v>0</v>
      </c>
      <c r="AO52">
        <v>0</v>
      </c>
      <c r="AP52">
        <v>0</v>
      </c>
      <c r="AQ52">
        <v>0</v>
      </c>
      <c r="AR52">
        <v>1828</v>
      </c>
      <c r="AS52">
        <v>19.100000000000001</v>
      </c>
      <c r="AT52">
        <v>1045.579</v>
      </c>
      <c r="AU52">
        <v>1045.5640000000001</v>
      </c>
      <c r="AV52">
        <v>1045.5809999999999</v>
      </c>
      <c r="AW52">
        <v>1045.579</v>
      </c>
      <c r="AX52">
        <v>71.94</v>
      </c>
      <c r="AY52">
        <v>0.3</v>
      </c>
      <c r="AZ52">
        <v>70.16</v>
      </c>
      <c r="BA52">
        <v>69.48</v>
      </c>
      <c r="BB52">
        <v>87.7</v>
      </c>
      <c r="BC52">
        <v>72.38</v>
      </c>
      <c r="BD52">
        <v>76.97</v>
      </c>
      <c r="BE52">
        <v>1</v>
      </c>
      <c r="BF52">
        <v>-9.65</v>
      </c>
      <c r="BG52">
        <v>-0.1</v>
      </c>
      <c r="BH52">
        <v>2.7160000000000002</v>
      </c>
      <c r="BI52">
        <v>8.11</v>
      </c>
      <c r="BJ52">
        <v>51.999699999999997</v>
      </c>
      <c r="BK52">
        <v>0</v>
      </c>
      <c r="BL52" t="s">
        <v>1111</v>
      </c>
      <c r="BM52">
        <v>0</v>
      </c>
      <c r="BN52" t="s">
        <v>1111</v>
      </c>
      <c r="BO52">
        <v>0</v>
      </c>
      <c r="BP52" t="s">
        <v>1111</v>
      </c>
      <c r="BQ52">
        <v>0</v>
      </c>
      <c r="BR52">
        <v>25.610900000000001</v>
      </c>
      <c r="BS52">
        <v>7.1802000000000001</v>
      </c>
      <c r="BT52">
        <v>15.209300000000001</v>
      </c>
      <c r="BU52">
        <v>11.20173295</v>
      </c>
      <c r="BV52" s="204">
        <v>0.44328703703703703</v>
      </c>
      <c r="BW52">
        <f t="shared" si="0"/>
        <v>3076.9408285047803</v>
      </c>
    </row>
    <row r="53" spans="1:75" x14ac:dyDescent="0.35">
      <c r="A53">
        <v>51.7502</v>
      </c>
      <c r="B53">
        <v>3.2067000000000001</v>
      </c>
      <c r="C53">
        <v>13.7685</v>
      </c>
      <c r="D53">
        <v>2.2570000000000001</v>
      </c>
      <c r="E53">
        <v>11.158099999999999</v>
      </c>
      <c r="F53">
        <v>0.26619999999999999</v>
      </c>
      <c r="G53">
        <v>4.6604000000000001</v>
      </c>
      <c r="H53">
        <v>8.4527999999999999</v>
      </c>
      <c r="I53">
        <v>2.4331</v>
      </c>
      <c r="J53">
        <v>0.52990000000000004</v>
      </c>
      <c r="K53">
        <v>0.32190000000000002</v>
      </c>
      <c r="L53">
        <v>0</v>
      </c>
      <c r="M53">
        <v>0.98129999999999995</v>
      </c>
      <c r="N53">
        <v>43.5</v>
      </c>
      <c r="O53">
        <v>177.7</v>
      </c>
      <c r="P53">
        <v>51.7502</v>
      </c>
      <c r="Q53">
        <v>3.2067000000000001</v>
      </c>
      <c r="R53">
        <v>13.7685</v>
      </c>
      <c r="S53">
        <v>2.2570000000000001</v>
      </c>
      <c r="T53">
        <v>11.158099999999999</v>
      </c>
      <c r="U53">
        <v>0.26619999999999999</v>
      </c>
      <c r="V53">
        <v>4.6604000000000001</v>
      </c>
      <c r="W53">
        <v>8.4527999999999999</v>
      </c>
      <c r="X53">
        <v>2.4331</v>
      </c>
      <c r="Y53">
        <v>0.52990000000000004</v>
      </c>
      <c r="Z53">
        <v>0.32190000000000002</v>
      </c>
      <c r="AA53">
        <v>0</v>
      </c>
      <c r="AB53">
        <v>0.98129999999999995</v>
      </c>
      <c r="AC53">
        <v>43.5</v>
      </c>
      <c r="AD53">
        <v>177.7</v>
      </c>
      <c r="AE53">
        <v>45.204099999999997</v>
      </c>
      <c r="AF53">
        <v>0.2576</v>
      </c>
      <c r="AG53">
        <v>6.5046999999999997</v>
      </c>
      <c r="AH53">
        <v>0</v>
      </c>
      <c r="AI53">
        <v>9.1536000000000008</v>
      </c>
      <c r="AJ53">
        <v>7.0199999999999999E-2</v>
      </c>
      <c r="AK53">
        <v>30.075399999999998</v>
      </c>
      <c r="AL53">
        <v>7.9516</v>
      </c>
      <c r="AM53">
        <v>0.55210000000000004</v>
      </c>
      <c r="AN53">
        <v>0</v>
      </c>
      <c r="AO53">
        <v>0</v>
      </c>
      <c r="AP53">
        <v>0</v>
      </c>
      <c r="AQ53">
        <v>0</v>
      </c>
      <c r="AR53">
        <v>1792.9</v>
      </c>
      <c r="AS53">
        <v>19.3</v>
      </c>
      <c r="AT53">
        <v>1042.7339999999999</v>
      </c>
      <c r="AU53">
        <v>1042.7370000000001</v>
      </c>
      <c r="AV53">
        <v>1042.7339999999999</v>
      </c>
      <c r="AW53">
        <v>1042.768</v>
      </c>
      <c r="AX53">
        <v>71.290000000000006</v>
      </c>
      <c r="AY53">
        <v>0.3</v>
      </c>
      <c r="AZ53">
        <v>69.88</v>
      </c>
      <c r="BA53">
        <v>68.709999999999994</v>
      </c>
      <c r="BB53">
        <v>87.67</v>
      </c>
      <c r="BC53">
        <v>72.239999999999995</v>
      </c>
      <c r="BD53">
        <v>76.709999999999994</v>
      </c>
      <c r="BE53">
        <v>1</v>
      </c>
      <c r="BF53">
        <v>-9.69</v>
      </c>
      <c r="BG53">
        <v>-0.1</v>
      </c>
      <c r="BH53">
        <v>2.7160000000000002</v>
      </c>
      <c r="BI53">
        <v>8.15</v>
      </c>
      <c r="BJ53">
        <v>50.9955</v>
      </c>
      <c r="BK53">
        <v>0</v>
      </c>
      <c r="BL53" t="s">
        <v>1111</v>
      </c>
      <c r="BM53">
        <v>0</v>
      </c>
      <c r="BN53" t="s">
        <v>1111</v>
      </c>
      <c r="BO53">
        <v>0</v>
      </c>
      <c r="BP53" t="s">
        <v>1111</v>
      </c>
      <c r="BQ53">
        <v>0</v>
      </c>
      <c r="BR53">
        <v>25.672599999999999</v>
      </c>
      <c r="BS53">
        <v>7.6025</v>
      </c>
      <c r="BT53">
        <v>15.7294</v>
      </c>
      <c r="BU53">
        <v>11.20173295</v>
      </c>
      <c r="BV53" s="204">
        <v>0.44329861111111107</v>
      </c>
      <c r="BW53">
        <f t="shared" si="0"/>
        <v>3137.5317429969309</v>
      </c>
    </row>
    <row r="54" spans="1:75" x14ac:dyDescent="0.35">
      <c r="A54">
        <v>51.7971</v>
      </c>
      <c r="B54">
        <v>3.2581000000000002</v>
      </c>
      <c r="C54">
        <v>13.734400000000001</v>
      </c>
      <c r="D54">
        <v>2.2660999999999998</v>
      </c>
      <c r="E54">
        <v>11.2471</v>
      </c>
      <c r="F54">
        <v>0.26869999999999999</v>
      </c>
      <c r="G54">
        <v>4.5517000000000003</v>
      </c>
      <c r="H54">
        <v>8.3345000000000002</v>
      </c>
      <c r="I54">
        <v>2.4512</v>
      </c>
      <c r="J54">
        <v>0.54049999999999998</v>
      </c>
      <c r="K54">
        <v>0.32829999999999998</v>
      </c>
      <c r="L54">
        <v>0</v>
      </c>
      <c r="M54">
        <v>1.0009999999999999</v>
      </c>
      <c r="N54">
        <v>42</v>
      </c>
      <c r="O54">
        <v>180.6</v>
      </c>
      <c r="P54">
        <v>51.7971</v>
      </c>
      <c r="Q54">
        <v>3.2581000000000002</v>
      </c>
      <c r="R54">
        <v>13.734400000000001</v>
      </c>
      <c r="S54">
        <v>2.2660999999999998</v>
      </c>
      <c r="T54">
        <v>11.2471</v>
      </c>
      <c r="U54">
        <v>0.26869999999999999</v>
      </c>
      <c r="V54">
        <v>4.5517000000000003</v>
      </c>
      <c r="W54">
        <v>8.3345000000000002</v>
      </c>
      <c r="X54">
        <v>2.4512</v>
      </c>
      <c r="Y54">
        <v>0.54049999999999998</v>
      </c>
      <c r="Z54">
        <v>0.32829999999999998</v>
      </c>
      <c r="AA54">
        <v>0</v>
      </c>
      <c r="AB54">
        <v>1.0009999999999999</v>
      </c>
      <c r="AC54">
        <v>42</v>
      </c>
      <c r="AD54">
        <v>180.6</v>
      </c>
      <c r="AE54">
        <v>45.288200000000003</v>
      </c>
      <c r="AF54">
        <v>0.26519999999999999</v>
      </c>
      <c r="AG54">
        <v>6.6840000000000002</v>
      </c>
      <c r="AH54">
        <v>0</v>
      </c>
      <c r="AI54">
        <v>9.1371000000000002</v>
      </c>
      <c r="AJ54">
        <v>7.1599999999999997E-2</v>
      </c>
      <c r="AK54">
        <v>29.675999999999998</v>
      </c>
      <c r="AL54">
        <v>8.0798000000000005</v>
      </c>
      <c r="AM54">
        <v>0.5716</v>
      </c>
      <c r="AN54">
        <v>0</v>
      </c>
      <c r="AO54">
        <v>0</v>
      </c>
      <c r="AP54">
        <v>0</v>
      </c>
      <c r="AQ54">
        <v>0</v>
      </c>
      <c r="AR54">
        <v>1759.4</v>
      </c>
      <c r="AS54">
        <v>19.600000000000001</v>
      </c>
      <c r="AT54">
        <v>1039.825</v>
      </c>
      <c r="AU54">
        <v>1039.809</v>
      </c>
      <c r="AV54">
        <v>1039.825</v>
      </c>
      <c r="AW54">
        <v>1039.8530000000001</v>
      </c>
      <c r="AX54">
        <v>70.64</v>
      </c>
      <c r="AY54">
        <v>0.3</v>
      </c>
      <c r="AZ54">
        <v>69.59</v>
      </c>
      <c r="BA54">
        <v>67.900000000000006</v>
      </c>
      <c r="BB54">
        <v>87.63</v>
      </c>
      <c r="BC54">
        <v>72.11</v>
      </c>
      <c r="BD54">
        <v>76.430000000000007</v>
      </c>
      <c r="BE54">
        <v>1</v>
      </c>
      <c r="BF54">
        <v>-9.73</v>
      </c>
      <c r="BG54">
        <v>-0.1</v>
      </c>
      <c r="BH54">
        <v>2.7160000000000002</v>
      </c>
      <c r="BI54">
        <v>8.1999999999999993</v>
      </c>
      <c r="BJ54">
        <v>49.995600000000003</v>
      </c>
      <c r="BK54">
        <v>0</v>
      </c>
      <c r="BL54" t="s">
        <v>1111</v>
      </c>
      <c r="BM54">
        <v>0</v>
      </c>
      <c r="BN54" t="s">
        <v>1111</v>
      </c>
      <c r="BO54">
        <v>0</v>
      </c>
      <c r="BP54" t="s">
        <v>1111</v>
      </c>
      <c r="BQ54">
        <v>0</v>
      </c>
      <c r="BR54">
        <v>25.7332</v>
      </c>
      <c r="BS54">
        <v>8.0165000000000006</v>
      </c>
      <c r="BT54">
        <v>16.2546</v>
      </c>
      <c r="BU54">
        <v>11.20173295</v>
      </c>
      <c r="BV54" s="204">
        <v>0.44331018518518522</v>
      </c>
      <c r="BW54">
        <f t="shared" si="0"/>
        <v>3200.281624782981</v>
      </c>
    </row>
    <row r="55" spans="1:75" x14ac:dyDescent="0.35">
      <c r="A55">
        <v>51.845999999999997</v>
      </c>
      <c r="B55">
        <v>3.3111000000000002</v>
      </c>
      <c r="C55">
        <v>13.7011</v>
      </c>
      <c r="D55">
        <v>2.2745000000000002</v>
      </c>
      <c r="E55">
        <v>11.335900000000001</v>
      </c>
      <c r="F55">
        <v>0.2712</v>
      </c>
      <c r="G55">
        <v>4.4401999999999999</v>
      </c>
      <c r="H55">
        <v>8.2126999999999999</v>
      </c>
      <c r="I55">
        <v>2.4699</v>
      </c>
      <c r="J55">
        <v>0.55149999999999999</v>
      </c>
      <c r="K55">
        <v>0.33500000000000002</v>
      </c>
      <c r="L55">
        <v>0</v>
      </c>
      <c r="M55">
        <v>1.0214000000000001</v>
      </c>
      <c r="N55">
        <v>40.6</v>
      </c>
      <c r="O55">
        <v>183.7</v>
      </c>
      <c r="P55">
        <v>51.845999999999997</v>
      </c>
      <c r="Q55">
        <v>3.3111000000000002</v>
      </c>
      <c r="R55">
        <v>13.7011</v>
      </c>
      <c r="S55">
        <v>2.2745000000000002</v>
      </c>
      <c r="T55">
        <v>11.335900000000001</v>
      </c>
      <c r="U55">
        <v>0.2712</v>
      </c>
      <c r="V55">
        <v>4.4401999999999999</v>
      </c>
      <c r="W55">
        <v>8.2126999999999999</v>
      </c>
      <c r="X55">
        <v>2.4699</v>
      </c>
      <c r="Y55">
        <v>0.55149999999999999</v>
      </c>
      <c r="Z55">
        <v>0.33500000000000002</v>
      </c>
      <c r="AA55">
        <v>0</v>
      </c>
      <c r="AB55">
        <v>1.0214000000000001</v>
      </c>
      <c r="AC55">
        <v>40.6</v>
      </c>
      <c r="AD55">
        <v>183.7</v>
      </c>
      <c r="AE55">
        <v>45.3688</v>
      </c>
      <c r="AF55">
        <v>0.27300000000000002</v>
      </c>
      <c r="AG55">
        <v>6.8541999999999996</v>
      </c>
      <c r="AH55">
        <v>0</v>
      </c>
      <c r="AI55">
        <v>9.1258999999999997</v>
      </c>
      <c r="AJ55">
        <v>7.2999999999999995E-2</v>
      </c>
      <c r="AK55">
        <v>29.290500000000002</v>
      </c>
      <c r="AL55">
        <v>8.2018000000000004</v>
      </c>
      <c r="AM55">
        <v>0.59050000000000002</v>
      </c>
      <c r="AN55">
        <v>0</v>
      </c>
      <c r="AO55">
        <v>0</v>
      </c>
      <c r="AP55">
        <v>0</v>
      </c>
      <c r="AQ55">
        <v>0</v>
      </c>
      <c r="AR55">
        <v>1727.1</v>
      </c>
      <c r="AS55">
        <v>19.8</v>
      </c>
      <c r="AT55">
        <v>1036.8130000000001</v>
      </c>
      <c r="AU55">
        <v>1036.8</v>
      </c>
      <c r="AV55">
        <v>1036.8130000000001</v>
      </c>
      <c r="AW55">
        <v>1036.8430000000001</v>
      </c>
      <c r="AX55">
        <v>69.959999999999994</v>
      </c>
      <c r="AY55">
        <v>0.3</v>
      </c>
      <c r="AZ55">
        <v>69.3</v>
      </c>
      <c r="BA55">
        <v>67.06</v>
      </c>
      <c r="BB55">
        <v>87.59</v>
      </c>
      <c r="BC55">
        <v>71.98</v>
      </c>
      <c r="BD55">
        <v>76.14</v>
      </c>
      <c r="BE55">
        <v>1</v>
      </c>
      <c r="BF55">
        <v>-9.77</v>
      </c>
      <c r="BG55">
        <v>-0.1</v>
      </c>
      <c r="BH55">
        <v>2.7160000000000002</v>
      </c>
      <c r="BI55">
        <v>8.25</v>
      </c>
      <c r="BJ55">
        <v>48.995800000000003</v>
      </c>
      <c r="BK55">
        <v>0</v>
      </c>
      <c r="BL55" t="s">
        <v>1111</v>
      </c>
      <c r="BM55">
        <v>0</v>
      </c>
      <c r="BN55" t="s">
        <v>1111</v>
      </c>
      <c r="BO55">
        <v>0</v>
      </c>
      <c r="BP55" t="s">
        <v>1111</v>
      </c>
      <c r="BQ55">
        <v>0</v>
      </c>
      <c r="BR55">
        <v>25.7926</v>
      </c>
      <c r="BS55">
        <v>8.4273000000000007</v>
      </c>
      <c r="BT55">
        <v>16.784300000000002</v>
      </c>
      <c r="BU55">
        <v>11.20173295</v>
      </c>
      <c r="BV55" s="204">
        <v>0.44332175925925926</v>
      </c>
      <c r="BW55">
        <f t="shared" si="0"/>
        <v>3265.5860298229645</v>
      </c>
    </row>
    <row r="56" spans="1:75" x14ac:dyDescent="0.35">
      <c r="A56">
        <v>51.897300000000001</v>
      </c>
      <c r="B56">
        <v>3.3654999999999999</v>
      </c>
      <c r="C56">
        <v>13.6714</v>
      </c>
      <c r="D56">
        <v>2.282</v>
      </c>
      <c r="E56">
        <v>11.423</v>
      </c>
      <c r="F56">
        <v>0.27379999999999999</v>
      </c>
      <c r="G56">
        <v>4.3247999999999998</v>
      </c>
      <c r="H56">
        <v>8.0871999999999993</v>
      </c>
      <c r="I56">
        <v>2.4897</v>
      </c>
      <c r="J56">
        <v>0.56299999999999994</v>
      </c>
      <c r="K56">
        <v>0.34200000000000003</v>
      </c>
      <c r="L56">
        <v>0</v>
      </c>
      <c r="M56">
        <v>1.0426</v>
      </c>
      <c r="N56">
        <v>39.200000000000003</v>
      </c>
      <c r="O56">
        <v>186.8</v>
      </c>
      <c r="P56">
        <v>51.897300000000001</v>
      </c>
      <c r="Q56">
        <v>3.3654999999999999</v>
      </c>
      <c r="R56">
        <v>13.6714</v>
      </c>
      <c r="S56">
        <v>2.282</v>
      </c>
      <c r="T56">
        <v>11.423</v>
      </c>
      <c r="U56">
        <v>0.27379999999999999</v>
      </c>
      <c r="V56">
        <v>4.3247999999999998</v>
      </c>
      <c r="W56">
        <v>8.0871999999999993</v>
      </c>
      <c r="X56">
        <v>2.4897</v>
      </c>
      <c r="Y56">
        <v>0.56299999999999994</v>
      </c>
      <c r="Z56">
        <v>0.34200000000000003</v>
      </c>
      <c r="AA56">
        <v>0</v>
      </c>
      <c r="AB56">
        <v>1.0426</v>
      </c>
      <c r="AC56">
        <v>39.200000000000003</v>
      </c>
      <c r="AD56">
        <v>186.8</v>
      </c>
      <c r="AE56">
        <v>45.445900000000002</v>
      </c>
      <c r="AF56">
        <v>0.28110000000000002</v>
      </c>
      <c r="AG56">
        <v>7.0132000000000003</v>
      </c>
      <c r="AH56">
        <v>0</v>
      </c>
      <c r="AI56">
        <v>9.1210000000000004</v>
      </c>
      <c r="AJ56">
        <v>7.4499999999999997E-2</v>
      </c>
      <c r="AK56">
        <v>28.919699999999999</v>
      </c>
      <c r="AL56">
        <v>8.3178999999999998</v>
      </c>
      <c r="AM56">
        <v>0.60829999999999995</v>
      </c>
      <c r="AN56">
        <v>0</v>
      </c>
      <c r="AO56">
        <v>0</v>
      </c>
      <c r="AP56">
        <v>0</v>
      </c>
      <c r="AQ56">
        <v>0</v>
      </c>
      <c r="AR56">
        <v>1696</v>
      </c>
      <c r="AS56">
        <v>20.100000000000001</v>
      </c>
      <c r="AT56">
        <v>1033.6980000000001</v>
      </c>
      <c r="AU56">
        <v>1033.662</v>
      </c>
      <c r="AV56">
        <v>1033.7159999999999</v>
      </c>
      <c r="AW56">
        <v>1033.6980000000001</v>
      </c>
      <c r="AX56">
        <v>69.25</v>
      </c>
      <c r="AY56">
        <v>0.3</v>
      </c>
      <c r="AZ56">
        <v>69.02</v>
      </c>
      <c r="BA56">
        <v>66.16</v>
      </c>
      <c r="BB56">
        <v>87.55</v>
      </c>
      <c r="BC56">
        <v>71.86</v>
      </c>
      <c r="BD56">
        <v>75.84</v>
      </c>
      <c r="BE56">
        <v>1</v>
      </c>
      <c r="BF56">
        <v>-9.81</v>
      </c>
      <c r="BG56">
        <v>-0.1</v>
      </c>
      <c r="BH56">
        <v>2.7160000000000002</v>
      </c>
      <c r="BI56">
        <v>8.3000000000000007</v>
      </c>
      <c r="BJ56">
        <v>47.9968</v>
      </c>
      <c r="BK56">
        <v>0</v>
      </c>
      <c r="BL56" t="s">
        <v>1111</v>
      </c>
      <c r="BM56">
        <v>0</v>
      </c>
      <c r="BN56" t="s">
        <v>1111</v>
      </c>
      <c r="BO56">
        <v>0</v>
      </c>
      <c r="BP56" t="s">
        <v>1111</v>
      </c>
      <c r="BQ56">
        <v>0</v>
      </c>
      <c r="BR56">
        <v>25.8507</v>
      </c>
      <c r="BS56">
        <v>8.8299000000000003</v>
      </c>
      <c r="BT56">
        <v>17.322600000000001</v>
      </c>
      <c r="BU56">
        <v>11.20173295</v>
      </c>
      <c r="BV56" s="204">
        <v>0.44333333333333336</v>
      </c>
      <c r="BW56">
        <f t="shared" si="0"/>
        <v>3333.555570371358</v>
      </c>
    </row>
    <row r="57" spans="1:75" x14ac:dyDescent="0.35">
      <c r="A57">
        <v>51.951000000000001</v>
      </c>
      <c r="B57">
        <v>3.4217</v>
      </c>
      <c r="C57">
        <v>13.64</v>
      </c>
      <c r="D57">
        <v>2.2890999999999999</v>
      </c>
      <c r="E57">
        <v>11.5101</v>
      </c>
      <c r="F57">
        <v>0.27629999999999999</v>
      </c>
      <c r="G57">
        <v>4.2081999999999997</v>
      </c>
      <c r="H57">
        <v>7.9583000000000004</v>
      </c>
      <c r="I57">
        <v>2.5097999999999998</v>
      </c>
      <c r="J57">
        <v>0.57499999999999996</v>
      </c>
      <c r="K57">
        <v>0.34920000000000001</v>
      </c>
      <c r="L57">
        <v>0</v>
      </c>
      <c r="M57">
        <v>1.0648</v>
      </c>
      <c r="N57">
        <v>37.799999999999997</v>
      </c>
      <c r="O57">
        <v>190.1</v>
      </c>
      <c r="P57">
        <v>51.951000000000001</v>
      </c>
      <c r="Q57">
        <v>3.4217</v>
      </c>
      <c r="R57">
        <v>13.64</v>
      </c>
      <c r="S57">
        <v>2.2890999999999999</v>
      </c>
      <c r="T57">
        <v>11.5101</v>
      </c>
      <c r="U57">
        <v>0.27629999999999999</v>
      </c>
      <c r="V57">
        <v>4.2081999999999997</v>
      </c>
      <c r="W57">
        <v>7.9583000000000004</v>
      </c>
      <c r="X57">
        <v>2.5097999999999998</v>
      </c>
      <c r="Y57">
        <v>0.57499999999999996</v>
      </c>
      <c r="Z57">
        <v>0.34920000000000001</v>
      </c>
      <c r="AA57">
        <v>0</v>
      </c>
      <c r="AB57">
        <v>1.0648</v>
      </c>
      <c r="AC57">
        <v>37.799999999999997</v>
      </c>
      <c r="AD57">
        <v>190.1</v>
      </c>
      <c r="AE57">
        <v>45.5197</v>
      </c>
      <c r="AF57">
        <v>0.28939999999999999</v>
      </c>
      <c r="AG57">
        <v>7.1664000000000003</v>
      </c>
      <c r="AH57">
        <v>0</v>
      </c>
      <c r="AI57">
        <v>9.1201000000000008</v>
      </c>
      <c r="AJ57">
        <v>7.5999999999999998E-2</v>
      </c>
      <c r="AK57">
        <v>28.560199999999998</v>
      </c>
      <c r="AL57">
        <v>8.4277999999999995</v>
      </c>
      <c r="AM57">
        <v>0.62590000000000001</v>
      </c>
      <c r="AN57">
        <v>0</v>
      </c>
      <c r="AO57">
        <v>0</v>
      </c>
      <c r="AP57">
        <v>0</v>
      </c>
      <c r="AQ57">
        <v>0</v>
      </c>
      <c r="AR57">
        <v>1666.1</v>
      </c>
      <c r="AS57">
        <v>20.3</v>
      </c>
      <c r="AT57">
        <v>1030.498</v>
      </c>
      <c r="AU57">
        <v>1030.49</v>
      </c>
      <c r="AV57">
        <v>1030.491</v>
      </c>
      <c r="AW57">
        <v>1030.498</v>
      </c>
      <c r="AX57">
        <v>68.52</v>
      </c>
      <c r="AY57">
        <v>0.29899999999999999</v>
      </c>
      <c r="AZ57">
        <v>68.72</v>
      </c>
      <c r="BA57">
        <v>65.23</v>
      </c>
      <c r="BB57">
        <v>87.52</v>
      </c>
      <c r="BC57">
        <v>71.72</v>
      </c>
      <c r="BD57">
        <v>75.53</v>
      </c>
      <c r="BE57">
        <v>1</v>
      </c>
      <c r="BF57">
        <v>-9.86</v>
      </c>
      <c r="BG57">
        <v>-0.1</v>
      </c>
      <c r="BH57">
        <v>2.7170000000000001</v>
      </c>
      <c r="BI57">
        <v>8.36</v>
      </c>
      <c r="BJ57">
        <v>46.999299999999998</v>
      </c>
      <c r="BK57">
        <v>0</v>
      </c>
      <c r="BL57" t="s">
        <v>1111</v>
      </c>
      <c r="BM57">
        <v>0</v>
      </c>
      <c r="BN57" t="s">
        <v>1111</v>
      </c>
      <c r="BO57">
        <v>0</v>
      </c>
      <c r="BP57" t="s">
        <v>1111</v>
      </c>
      <c r="BQ57">
        <v>0</v>
      </c>
      <c r="BR57">
        <v>25.907699999999998</v>
      </c>
      <c r="BS57">
        <v>9.2335999999999991</v>
      </c>
      <c r="BT57">
        <v>17.859300000000001</v>
      </c>
      <c r="BU57">
        <v>11.20173295</v>
      </c>
      <c r="BV57" s="204">
        <v>0.4433449074074074</v>
      </c>
      <c r="BW57">
        <f t="shared" si="0"/>
        <v>3404.3060215790447</v>
      </c>
    </row>
    <row r="58" spans="1:75" x14ac:dyDescent="0.35">
      <c r="A58">
        <v>52.009</v>
      </c>
      <c r="B58">
        <v>3.4796999999999998</v>
      </c>
      <c r="C58">
        <v>13.6134</v>
      </c>
      <c r="D58">
        <v>2.2947000000000002</v>
      </c>
      <c r="E58">
        <v>11.593500000000001</v>
      </c>
      <c r="F58">
        <v>0.27889999999999998</v>
      </c>
      <c r="G58">
        <v>4.0849000000000002</v>
      </c>
      <c r="H58">
        <v>7.8265000000000002</v>
      </c>
      <c r="I58">
        <v>2.5310999999999999</v>
      </c>
      <c r="J58">
        <v>0.58750000000000002</v>
      </c>
      <c r="K58">
        <v>0.35680000000000001</v>
      </c>
      <c r="L58">
        <v>0</v>
      </c>
      <c r="M58">
        <v>1.0879000000000001</v>
      </c>
      <c r="N58">
        <v>36.299999999999997</v>
      </c>
      <c r="O58">
        <v>193.5</v>
      </c>
      <c r="P58">
        <v>52.009</v>
      </c>
      <c r="Q58">
        <v>3.4796999999999998</v>
      </c>
      <c r="R58">
        <v>13.6134</v>
      </c>
      <c r="S58">
        <v>2.2947000000000002</v>
      </c>
      <c r="T58">
        <v>11.593500000000001</v>
      </c>
      <c r="U58">
        <v>0.27889999999999998</v>
      </c>
      <c r="V58">
        <v>4.0849000000000002</v>
      </c>
      <c r="W58">
        <v>7.8265000000000002</v>
      </c>
      <c r="X58">
        <v>2.5310999999999999</v>
      </c>
      <c r="Y58">
        <v>0.58750000000000002</v>
      </c>
      <c r="Z58">
        <v>0.35680000000000001</v>
      </c>
      <c r="AA58">
        <v>0</v>
      </c>
      <c r="AB58">
        <v>1.0879000000000001</v>
      </c>
      <c r="AC58">
        <v>36.299999999999997</v>
      </c>
      <c r="AD58">
        <v>193.5</v>
      </c>
      <c r="AE58">
        <v>45.589300000000001</v>
      </c>
      <c r="AF58">
        <v>0.2979</v>
      </c>
      <c r="AG58">
        <v>7.3087999999999997</v>
      </c>
      <c r="AH58">
        <v>0</v>
      </c>
      <c r="AI58">
        <v>9.1271000000000004</v>
      </c>
      <c r="AJ58">
        <v>7.7499999999999999E-2</v>
      </c>
      <c r="AK58">
        <v>28.214400000000001</v>
      </c>
      <c r="AL58">
        <v>8.5313999999999997</v>
      </c>
      <c r="AM58">
        <v>0.64259999999999995</v>
      </c>
      <c r="AN58">
        <v>0</v>
      </c>
      <c r="AO58">
        <v>0</v>
      </c>
      <c r="AP58">
        <v>0</v>
      </c>
      <c r="AQ58">
        <v>0</v>
      </c>
      <c r="AR58">
        <v>1637.2</v>
      </c>
      <c r="AS58">
        <v>20.5</v>
      </c>
      <c r="AT58">
        <v>1027.0989999999999</v>
      </c>
      <c r="AU58">
        <v>1027.075</v>
      </c>
      <c r="AV58">
        <v>1027.1210000000001</v>
      </c>
      <c r="AW58">
        <v>1027.0989999999999</v>
      </c>
      <c r="AX58">
        <v>67.709999999999994</v>
      </c>
      <c r="AY58">
        <v>0.3</v>
      </c>
      <c r="AZ58">
        <v>68.430000000000007</v>
      </c>
      <c r="BA58">
        <v>64.23</v>
      </c>
      <c r="BB58">
        <v>87.47</v>
      </c>
      <c r="BC58">
        <v>71.599999999999994</v>
      </c>
      <c r="BD58">
        <v>75.2</v>
      </c>
      <c r="BE58">
        <v>1</v>
      </c>
      <c r="BF58">
        <v>-9.91</v>
      </c>
      <c r="BG58">
        <v>-0.1</v>
      </c>
      <c r="BH58">
        <v>2.7160000000000002</v>
      </c>
      <c r="BI58">
        <v>8.42</v>
      </c>
      <c r="BJ58">
        <v>45.999499999999998</v>
      </c>
      <c r="BK58">
        <v>0</v>
      </c>
      <c r="BL58" t="s">
        <v>1111</v>
      </c>
      <c r="BM58">
        <v>0</v>
      </c>
      <c r="BN58" t="s">
        <v>1111</v>
      </c>
      <c r="BO58">
        <v>0</v>
      </c>
      <c r="BP58" t="s">
        <v>1111</v>
      </c>
      <c r="BQ58">
        <v>0</v>
      </c>
      <c r="BR58">
        <v>25.9682</v>
      </c>
      <c r="BS58">
        <v>9.6288999999999998</v>
      </c>
      <c r="BT58">
        <v>18.403300000000002</v>
      </c>
      <c r="BU58">
        <v>11.20173295</v>
      </c>
      <c r="BV58" s="204">
        <v>0.44335648148148149</v>
      </c>
      <c r="BW58">
        <f t="shared" si="0"/>
        <v>3478.2986771595342</v>
      </c>
    </row>
    <row r="59" spans="1:75" x14ac:dyDescent="0.35">
      <c r="A59">
        <v>52.050400000000003</v>
      </c>
      <c r="B59">
        <v>3.5203000000000002</v>
      </c>
      <c r="C59">
        <v>13.594799999999999</v>
      </c>
      <c r="D59">
        <v>2.2982</v>
      </c>
      <c r="E59">
        <v>11.6495</v>
      </c>
      <c r="F59">
        <v>0.28070000000000001</v>
      </c>
      <c r="G59">
        <v>3.9998</v>
      </c>
      <c r="H59">
        <v>7.7347000000000001</v>
      </c>
      <c r="I59">
        <v>2.5459999999999998</v>
      </c>
      <c r="J59">
        <v>0.59630000000000005</v>
      </c>
      <c r="K59">
        <v>0.36220000000000002</v>
      </c>
      <c r="L59">
        <v>0</v>
      </c>
      <c r="M59">
        <v>1.1042000000000001</v>
      </c>
      <c r="N59">
        <v>35.299999999999997</v>
      </c>
      <c r="O59">
        <v>195.9</v>
      </c>
      <c r="P59">
        <v>52.050400000000003</v>
      </c>
      <c r="Q59">
        <v>3.5203000000000002</v>
      </c>
      <c r="R59">
        <v>13.594799999999999</v>
      </c>
      <c r="S59">
        <v>2.2982</v>
      </c>
      <c r="T59">
        <v>11.6495</v>
      </c>
      <c r="U59">
        <v>0.28070000000000001</v>
      </c>
      <c r="V59">
        <v>3.9998</v>
      </c>
      <c r="W59">
        <v>7.7347000000000001</v>
      </c>
      <c r="X59">
        <v>2.5459999999999998</v>
      </c>
      <c r="Y59">
        <v>0.59630000000000005</v>
      </c>
      <c r="Z59">
        <v>0.36220000000000002</v>
      </c>
      <c r="AA59">
        <v>0</v>
      </c>
      <c r="AB59">
        <v>1.1042000000000001</v>
      </c>
      <c r="AC59">
        <v>35.299999999999997</v>
      </c>
      <c r="AD59">
        <v>195.9</v>
      </c>
      <c r="AE59">
        <v>45.634900000000002</v>
      </c>
      <c r="AF59">
        <v>0.30380000000000001</v>
      </c>
      <c r="AG59">
        <v>7.4027000000000003</v>
      </c>
      <c r="AH59">
        <v>0</v>
      </c>
      <c r="AI59">
        <v>9.1344999999999992</v>
      </c>
      <c r="AJ59">
        <v>7.85E-2</v>
      </c>
      <c r="AK59">
        <v>27.9847</v>
      </c>
      <c r="AL59">
        <v>8.5986999999999991</v>
      </c>
      <c r="AM59">
        <v>0.65380000000000005</v>
      </c>
      <c r="AN59">
        <v>0</v>
      </c>
      <c r="AO59">
        <v>0</v>
      </c>
      <c r="AP59">
        <v>0</v>
      </c>
      <c r="AQ59">
        <v>0</v>
      </c>
      <c r="AR59">
        <v>1618.1</v>
      </c>
      <c r="AS59">
        <v>20.7</v>
      </c>
      <c r="AT59">
        <v>1024.7370000000001</v>
      </c>
      <c r="AU59">
        <v>1024.7090000000001</v>
      </c>
      <c r="AV59">
        <v>1024.7339999999999</v>
      </c>
      <c r="AW59">
        <v>1024.7370000000001</v>
      </c>
      <c r="AX59">
        <v>67.14</v>
      </c>
      <c r="AY59">
        <v>0.3</v>
      </c>
      <c r="AZ59">
        <v>68.23</v>
      </c>
      <c r="BA59">
        <v>63.52</v>
      </c>
      <c r="BB59">
        <v>87.44</v>
      </c>
      <c r="BC59">
        <v>71.510000000000005</v>
      </c>
      <c r="BD59">
        <v>74.97</v>
      </c>
      <c r="BE59">
        <v>1</v>
      </c>
      <c r="BF59">
        <v>-9.94</v>
      </c>
      <c r="BG59">
        <v>-0.1</v>
      </c>
      <c r="BH59">
        <v>2.7160000000000002</v>
      </c>
      <c r="BI59">
        <v>8.4600000000000009</v>
      </c>
      <c r="BJ59">
        <v>45.319200000000002</v>
      </c>
      <c r="BK59">
        <v>0</v>
      </c>
      <c r="BL59" t="s">
        <v>1111</v>
      </c>
      <c r="BM59">
        <v>0</v>
      </c>
      <c r="BN59" t="s">
        <v>1111</v>
      </c>
      <c r="BO59">
        <v>0</v>
      </c>
      <c r="BP59" t="s">
        <v>1111</v>
      </c>
      <c r="BQ59">
        <v>0</v>
      </c>
      <c r="BR59">
        <v>26.0093</v>
      </c>
      <c r="BS59">
        <v>9.8983000000000008</v>
      </c>
      <c r="BT59">
        <v>18.773199999999999</v>
      </c>
      <c r="BU59">
        <v>11.20173295</v>
      </c>
      <c r="BV59" s="204">
        <v>0.44335648148148149</v>
      </c>
      <c r="BW59">
        <f t="shared" si="0"/>
        <v>3530.5124538826808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D008-2768-427A-90E6-D52B38739867}">
  <dimension ref="A1:ALV179"/>
  <sheetViews>
    <sheetView workbookViewId="0">
      <selection activeCell="R6" sqref="R6"/>
    </sheetView>
  </sheetViews>
  <sheetFormatPr defaultColWidth="15.36328125" defaultRowHeight="14.5" x14ac:dyDescent="0.35"/>
  <cols>
    <col min="3" max="3" width="15.36328125" style="219"/>
    <col min="4" max="4" width="14.08984375" style="293" customWidth="1"/>
    <col min="5" max="5" width="7.453125" style="220" bestFit="1" customWidth="1"/>
    <col min="6" max="6" width="5" style="220" bestFit="1" customWidth="1"/>
    <col min="7" max="7" width="9.81640625" style="220" customWidth="1"/>
    <col min="8" max="8" width="5.453125" style="220" bestFit="1" customWidth="1"/>
    <col min="9" max="9" width="5.453125" style="293" bestFit="1" customWidth="1"/>
    <col min="10" max="10" width="5" style="220" bestFit="1" customWidth="1"/>
    <col min="11" max="11" width="5" style="293" customWidth="1"/>
    <col min="12" max="12" width="5" style="220" bestFit="1" customWidth="1"/>
    <col min="13" max="13" width="8.6328125" style="220" customWidth="1"/>
    <col min="14" max="14" width="5.08984375" style="220" bestFit="1" customWidth="1"/>
    <col min="15" max="15" width="5.453125" style="293" bestFit="1" customWidth="1"/>
    <col min="16" max="16" width="5" style="220" bestFit="1" customWidth="1"/>
    <col min="17" max="20" width="5" style="293" bestFit="1" customWidth="1"/>
    <col min="21" max="21" width="6" style="220" bestFit="1" customWidth="1"/>
    <col min="22" max="22" width="6.08984375" style="294" bestFit="1" customWidth="1"/>
    <col min="23" max="23" width="5" style="293" bestFit="1" customWidth="1"/>
    <col min="24" max="25" width="4.08984375" style="220" bestFit="1" customWidth="1"/>
    <col min="26" max="26" width="5" style="220" bestFit="1" customWidth="1"/>
    <col min="27" max="27" width="6" style="220" bestFit="1" customWidth="1"/>
    <col min="28" max="28" width="5" style="220" bestFit="1" customWidth="1"/>
    <col min="29" max="29" width="6" style="220" bestFit="1" customWidth="1"/>
    <col min="30" max="30" width="5" style="220" bestFit="1" customWidth="1"/>
    <col min="31" max="31" width="6" style="220" bestFit="1" customWidth="1"/>
    <col min="32" max="32" width="5" style="220" bestFit="1" customWidth="1"/>
    <col min="33" max="33" width="6" style="220" bestFit="1" customWidth="1"/>
    <col min="34" max="38" width="5" style="220" bestFit="1" customWidth="1"/>
    <col min="39" max="39" width="4.08984375" style="220" bestFit="1" customWidth="1"/>
    <col min="40" max="40" width="5" style="220" bestFit="1" customWidth="1"/>
    <col min="41" max="41" width="4.08984375" style="220" bestFit="1" customWidth="1"/>
    <col min="42" max="42" width="5" style="220" bestFit="1" customWidth="1"/>
    <col min="43" max="51" width="4.08984375" style="220" bestFit="1" customWidth="1"/>
    <col min="52" max="52" width="6" style="295" bestFit="1" customWidth="1"/>
    <col min="53" max="53" width="4.36328125" style="295" bestFit="1" customWidth="1"/>
    <col min="54" max="54" width="7" style="293" bestFit="1" customWidth="1"/>
    <col min="55" max="55" width="7.08984375" style="293" bestFit="1" customWidth="1"/>
    <col min="56" max="57" width="5.453125" style="293" bestFit="1" customWidth="1"/>
    <col min="58" max="59" width="5.36328125" style="220" bestFit="1" customWidth="1"/>
    <col min="60" max="60" width="5.453125" style="220" bestFit="1" customWidth="1"/>
    <col min="61" max="61" width="5.6328125" style="220" bestFit="1" customWidth="1"/>
    <col min="62" max="62" width="6.453125" style="220" bestFit="1" customWidth="1"/>
    <col min="63" max="63" width="6.36328125" style="220" bestFit="1" customWidth="1"/>
    <col min="64" max="64" width="5.81640625" style="220" bestFit="1" customWidth="1"/>
    <col min="65" max="65" width="6" style="220" bestFit="1" customWidth="1"/>
    <col min="66" max="67" width="5" style="220" bestFit="1" customWidth="1"/>
    <col min="68" max="68" width="4.81640625" style="220" bestFit="1" customWidth="1"/>
    <col min="69" max="69" width="5.453125" style="220" bestFit="1" customWidth="1"/>
    <col min="70" max="70" width="7" style="220" bestFit="1" customWidth="1"/>
    <col min="71" max="71" width="5.6328125" style="220" bestFit="1" customWidth="1"/>
    <col min="72" max="72" width="5.453125" style="220" bestFit="1" customWidth="1"/>
    <col min="73" max="73" width="6" style="220" bestFit="1" customWidth="1"/>
    <col min="74" max="74" width="5.453125" style="220" bestFit="1" customWidth="1"/>
    <col min="75" max="75" width="5" style="220" bestFit="1" customWidth="1"/>
    <col min="76" max="76" width="5.453125" style="220" bestFit="1" customWidth="1"/>
    <col min="77" max="77" width="6.08984375" style="220" bestFit="1" customWidth="1"/>
    <col min="78" max="78" width="5.81640625" style="220" bestFit="1" customWidth="1"/>
    <col min="79" max="79" width="5.6328125" style="220" bestFit="1" customWidth="1"/>
    <col min="80" max="80" width="5.81640625" style="220" bestFit="1" customWidth="1"/>
    <col min="81" max="81" width="5.6328125" style="220" bestFit="1" customWidth="1"/>
    <col min="82" max="82" width="6.08984375" style="220" bestFit="1" customWidth="1"/>
    <col min="83" max="83" width="6.36328125" style="220" bestFit="1" customWidth="1"/>
    <col min="84" max="84" width="5.81640625" style="220" bestFit="1" customWidth="1"/>
    <col min="85" max="85" width="6.08984375" style="220" bestFit="1" customWidth="1"/>
    <col min="86" max="86" width="5.81640625" style="220" bestFit="1" customWidth="1"/>
    <col min="87" max="87" width="6" style="220" bestFit="1" customWidth="1"/>
    <col min="88" max="88" width="6.08984375" style="220" bestFit="1" customWidth="1"/>
    <col min="89" max="89" width="5.453125" style="220" bestFit="1" customWidth="1"/>
    <col min="90" max="90" width="6.36328125" style="220" bestFit="1" customWidth="1"/>
    <col min="91" max="91" width="5.81640625" style="220" bestFit="1" customWidth="1"/>
    <col min="92" max="93" width="5.6328125" style="220" bestFit="1" customWidth="1"/>
    <col min="94" max="94" width="5.81640625" style="220" bestFit="1" customWidth="1"/>
    <col min="95" max="95" width="6" style="220" bestFit="1" customWidth="1"/>
    <col min="96" max="96" width="5.08984375" style="220" bestFit="1" customWidth="1"/>
    <col min="97" max="1008" width="15.36328125" style="219"/>
  </cols>
  <sheetData>
    <row r="1" spans="1:102" s="214" customFormat="1" ht="15" customHeight="1" x14ac:dyDescent="0.35">
      <c r="B1"/>
      <c r="C1" s="214" t="s">
        <v>257</v>
      </c>
      <c r="D1" s="215" t="s">
        <v>328</v>
      </c>
      <c r="E1" s="216" t="s">
        <v>1161</v>
      </c>
      <c r="F1" s="216" t="s">
        <v>292</v>
      </c>
      <c r="G1" s="216" t="s">
        <v>293</v>
      </c>
      <c r="H1" s="216" t="s">
        <v>294</v>
      </c>
      <c r="I1" s="215" t="s">
        <v>1162</v>
      </c>
      <c r="J1" s="216" t="s">
        <v>295</v>
      </c>
      <c r="K1" s="215" t="s">
        <v>297</v>
      </c>
      <c r="L1" s="216" t="s">
        <v>298</v>
      </c>
      <c r="M1" s="216" t="s">
        <v>299</v>
      </c>
      <c r="N1" s="216" t="s">
        <v>300</v>
      </c>
      <c r="O1" s="215" t="s">
        <v>1163</v>
      </c>
      <c r="P1" s="216" t="s">
        <v>301</v>
      </c>
      <c r="Q1" s="215" t="s">
        <v>302</v>
      </c>
      <c r="R1" s="215" t="s">
        <v>1164</v>
      </c>
      <c r="S1" s="215" t="s">
        <v>841</v>
      </c>
      <c r="T1" s="215" t="s">
        <v>840</v>
      </c>
      <c r="U1" s="216" t="s">
        <v>802</v>
      </c>
      <c r="V1" s="217" t="s">
        <v>304</v>
      </c>
      <c r="W1" s="215" t="s">
        <v>303</v>
      </c>
      <c r="X1" s="216" t="s">
        <v>1165</v>
      </c>
      <c r="Y1" s="216" t="s">
        <v>1166</v>
      </c>
      <c r="Z1" s="216" t="s">
        <v>1167</v>
      </c>
      <c r="AA1" s="216" t="s">
        <v>1168</v>
      </c>
      <c r="AB1" s="216" t="s">
        <v>1169</v>
      </c>
      <c r="AC1" s="216" t="s">
        <v>1170</v>
      </c>
      <c r="AD1" s="216" t="s">
        <v>925</v>
      </c>
      <c r="AE1" s="216" t="s">
        <v>1171</v>
      </c>
      <c r="AF1" s="216" t="s">
        <v>1172</v>
      </c>
      <c r="AG1" s="216" t="s">
        <v>1173</v>
      </c>
      <c r="AH1" s="216" t="s">
        <v>1174</v>
      </c>
      <c r="AI1" s="216" t="s">
        <v>1175</v>
      </c>
      <c r="AJ1" s="216" t="s">
        <v>1176</v>
      </c>
      <c r="AK1" s="216" t="s">
        <v>1177</v>
      </c>
      <c r="AL1" s="216" t="s">
        <v>1178</v>
      </c>
      <c r="AM1" s="216" t="s">
        <v>1179</v>
      </c>
      <c r="AN1" s="216" t="s">
        <v>1180</v>
      </c>
      <c r="AO1" s="216" t="s">
        <v>1181</v>
      </c>
      <c r="AP1" s="216" t="s">
        <v>1182</v>
      </c>
      <c r="AQ1" s="216" t="s">
        <v>1183</v>
      </c>
      <c r="AR1" s="216" t="s">
        <v>1184</v>
      </c>
      <c r="AS1" s="216" t="s">
        <v>1185</v>
      </c>
      <c r="AT1" s="216" t="s">
        <v>1186</v>
      </c>
      <c r="AU1" s="216" t="s">
        <v>1187</v>
      </c>
      <c r="AV1" s="216" t="s">
        <v>1188</v>
      </c>
      <c r="AW1" s="216" t="s">
        <v>1189</v>
      </c>
      <c r="AX1" s="216" t="s">
        <v>1190</v>
      </c>
      <c r="AY1" s="216" t="s">
        <v>1191</v>
      </c>
      <c r="AZ1" s="218" t="s">
        <v>305</v>
      </c>
      <c r="BA1" s="218" t="s">
        <v>1192</v>
      </c>
      <c r="BB1" s="215" t="s">
        <v>1193</v>
      </c>
      <c r="BC1" s="215" t="s">
        <v>1194</v>
      </c>
      <c r="BD1" s="215" t="s">
        <v>1195</v>
      </c>
      <c r="BE1" s="215" t="s">
        <v>1196</v>
      </c>
      <c r="BF1" s="216" t="s">
        <v>1197</v>
      </c>
      <c r="BG1" s="216" t="s">
        <v>1198</v>
      </c>
      <c r="BH1" s="216" t="s">
        <v>1199</v>
      </c>
      <c r="BI1" s="216" t="s">
        <v>1200</v>
      </c>
      <c r="BJ1" s="216" t="s">
        <v>1201</v>
      </c>
      <c r="BK1" s="216" t="s">
        <v>1202</v>
      </c>
      <c r="BL1" s="216" t="s">
        <v>1203</v>
      </c>
      <c r="BM1" s="216" t="s">
        <v>1204</v>
      </c>
      <c r="BN1" s="216" t="s">
        <v>1205</v>
      </c>
      <c r="BO1" s="216" t="s">
        <v>1206</v>
      </c>
      <c r="BP1" s="216" t="s">
        <v>1207</v>
      </c>
      <c r="BQ1" s="216" t="s">
        <v>1208</v>
      </c>
      <c r="BR1" s="216" t="s">
        <v>1209</v>
      </c>
      <c r="BS1" s="216" t="s">
        <v>1210</v>
      </c>
      <c r="BT1" s="216" t="s">
        <v>1211</v>
      </c>
      <c r="BU1" s="216" t="s">
        <v>1212</v>
      </c>
      <c r="BV1" s="216" t="s">
        <v>1213</v>
      </c>
      <c r="BW1" s="216" t="s">
        <v>1214</v>
      </c>
      <c r="BX1" s="216" t="s">
        <v>1215</v>
      </c>
      <c r="BY1" s="216" t="s">
        <v>1216</v>
      </c>
      <c r="BZ1" s="216" t="s">
        <v>1217</v>
      </c>
      <c r="CA1" s="216" t="s">
        <v>1218</v>
      </c>
      <c r="CB1" s="216" t="s">
        <v>1219</v>
      </c>
      <c r="CC1" s="216" t="s">
        <v>1220</v>
      </c>
      <c r="CD1" s="216" t="s">
        <v>1221</v>
      </c>
      <c r="CE1" s="216" t="s">
        <v>1222</v>
      </c>
      <c r="CF1" s="216" t="s">
        <v>1223</v>
      </c>
      <c r="CG1" s="216" t="s">
        <v>1224</v>
      </c>
      <c r="CH1" s="216" t="s">
        <v>1225</v>
      </c>
      <c r="CI1" s="216" t="s">
        <v>1226</v>
      </c>
      <c r="CJ1" s="216" t="s">
        <v>1227</v>
      </c>
      <c r="CK1" s="216" t="s">
        <v>1228</v>
      </c>
      <c r="CL1" s="216" t="s">
        <v>1229</v>
      </c>
      <c r="CM1" s="216" t="s">
        <v>1230</v>
      </c>
      <c r="CN1" s="216" t="s">
        <v>1231</v>
      </c>
      <c r="CO1" s="216" t="s">
        <v>1232</v>
      </c>
      <c r="CP1" s="216" t="s">
        <v>1233</v>
      </c>
      <c r="CQ1" s="216" t="s">
        <v>1234</v>
      </c>
      <c r="CR1" s="216" t="s">
        <v>1235</v>
      </c>
    </row>
    <row r="2" spans="1:102" ht="15" customHeight="1" x14ac:dyDescent="0.35">
      <c r="A2">
        <v>2</v>
      </c>
      <c r="B2">
        <v>1</v>
      </c>
      <c r="C2" s="219" t="s">
        <v>1236</v>
      </c>
      <c r="D2">
        <v>1959.8710000000001</v>
      </c>
      <c r="E2" s="220">
        <v>250</v>
      </c>
      <c r="F2" s="221">
        <v>49.802033333333299</v>
      </c>
      <c r="G2" s="221">
        <v>2.54476666666667</v>
      </c>
      <c r="H2" s="221">
        <v>12.288600000000001</v>
      </c>
      <c r="I2" s="222">
        <v>8.9866666666666595E-2</v>
      </c>
      <c r="J2" s="221">
        <v>11.837400000000001</v>
      </c>
      <c r="K2" s="222">
        <v>0.17580000000000001</v>
      </c>
      <c r="L2" s="221">
        <v>10.1208333333333</v>
      </c>
      <c r="M2" s="221">
        <v>11.167866666666701</v>
      </c>
      <c r="N2" s="221">
        <v>2.2163333333333299</v>
      </c>
      <c r="O2" s="222">
        <v>3.1033333333333302E-2</v>
      </c>
      <c r="P2" s="221">
        <v>0.54013333333333302</v>
      </c>
      <c r="Q2" s="222">
        <v>0.25813333333333299</v>
      </c>
      <c r="R2" s="222">
        <v>5.7566666666666703E-2</v>
      </c>
      <c r="S2" s="222">
        <v>1.49E-2</v>
      </c>
      <c r="T2" s="222">
        <v>3.3566666666666703E-2</v>
      </c>
      <c r="U2" s="221">
        <v>101.178766666667</v>
      </c>
      <c r="V2" s="223"/>
      <c r="W2" s="222">
        <v>9.0865214344951997E-2</v>
      </c>
      <c r="X2" s="221">
        <v>3.4869740792443502</v>
      </c>
      <c r="Y2" s="221">
        <v>2.82335751519242</v>
      </c>
      <c r="Z2" s="221">
        <v>29.033333333333299</v>
      </c>
      <c r="AA2" s="221">
        <v>300.066666666667</v>
      </c>
      <c r="AB2" s="221">
        <v>9.6366666666666703</v>
      </c>
      <c r="AC2" s="221">
        <v>363.87666666666701</v>
      </c>
      <c r="AD2" s="221">
        <v>19.286666666666701</v>
      </c>
      <c r="AE2" s="221">
        <v>130.02000000000001</v>
      </c>
      <c r="AF2" s="221">
        <v>14.963333333333299</v>
      </c>
      <c r="AG2" s="221">
        <v>128.44999999999999</v>
      </c>
      <c r="AH2" s="221">
        <v>15.446666666666699</v>
      </c>
      <c r="AI2" s="221">
        <v>36.753333333333302</v>
      </c>
      <c r="AJ2" s="221">
        <v>4.93</v>
      </c>
      <c r="AK2" s="221">
        <v>22.0133333333333</v>
      </c>
      <c r="AL2" s="221">
        <v>5.3866666666666703</v>
      </c>
      <c r="AM2" s="221">
        <v>2.06666666666667</v>
      </c>
      <c r="AN2" s="221">
        <v>5.07</v>
      </c>
      <c r="AO2" s="221">
        <v>0.80566666666666698</v>
      </c>
      <c r="AP2" s="221">
        <v>4.47</v>
      </c>
      <c r="AQ2" s="221">
        <v>0.88100000000000001</v>
      </c>
      <c r="AR2" s="221">
        <v>2.0766666666666702</v>
      </c>
      <c r="AS2" s="221">
        <v>0.27033333333333298</v>
      </c>
      <c r="AT2" s="221">
        <v>1.88</v>
      </c>
      <c r="AU2" s="221">
        <v>0.24766666666666701</v>
      </c>
      <c r="AV2" s="221">
        <v>3.59</v>
      </c>
      <c r="AW2" s="221">
        <v>0.93766666666666698</v>
      </c>
      <c r="AX2" s="221">
        <v>0.90566666666666695</v>
      </c>
      <c r="AY2" s="221">
        <v>0.45700000000000002</v>
      </c>
      <c r="AZ2" s="223">
        <v>1217.42875</v>
      </c>
      <c r="BA2" s="223">
        <v>62.881133333333302</v>
      </c>
      <c r="BB2" s="222"/>
      <c r="BC2" s="222">
        <v>4.5432607172476002E-3</v>
      </c>
      <c r="BD2" s="222">
        <v>6.6601204913567094E-2</v>
      </c>
      <c r="BE2" s="222">
        <v>0.30294626138014702</v>
      </c>
      <c r="BF2" s="221">
        <v>0.60260460333333299</v>
      </c>
      <c r="BG2" s="221">
        <v>6.5146026666666801E-2</v>
      </c>
      <c r="BH2" s="221">
        <v>0.24945858000000001</v>
      </c>
      <c r="BI2" s="221">
        <v>0.39181793999999998</v>
      </c>
      <c r="BJ2" s="221">
        <v>2.8057680000000002E-2</v>
      </c>
      <c r="BK2" s="221">
        <v>0.29552833333333201</v>
      </c>
      <c r="BL2" s="221">
        <v>0.26132808000000102</v>
      </c>
      <c r="BM2" s="221">
        <v>0.15625149999999999</v>
      </c>
      <c r="BN2" s="221">
        <v>7.8589400000000004E-2</v>
      </c>
      <c r="BO2" s="221">
        <v>7.5633066666666599E-3</v>
      </c>
      <c r="BP2" s="221">
        <v>1.2083243333333301E-2</v>
      </c>
      <c r="BQ2" s="221">
        <v>1.8625E-3</v>
      </c>
      <c r="BR2" s="221">
        <v>1.55413666666667E-3</v>
      </c>
      <c r="BS2" s="221">
        <v>1.3935999999999999</v>
      </c>
      <c r="BT2" s="221">
        <v>9.3020666666666791</v>
      </c>
      <c r="BU2" s="221">
        <v>0.52037999999999995</v>
      </c>
      <c r="BV2" s="221">
        <v>18.193833333333401</v>
      </c>
      <c r="BW2" s="221">
        <v>1.3114933333333401</v>
      </c>
      <c r="BX2" s="221">
        <v>12.611940000000001</v>
      </c>
      <c r="BY2" s="221">
        <v>1.9572039999999999</v>
      </c>
      <c r="BZ2" s="221">
        <v>7.1932</v>
      </c>
      <c r="CA2" s="221">
        <v>0.78778000000000203</v>
      </c>
      <c r="CB2" s="221">
        <v>1.39662666666667</v>
      </c>
      <c r="CC2" s="221">
        <v>0.34510000000000002</v>
      </c>
      <c r="CD2" s="221">
        <v>1.40885333333333</v>
      </c>
      <c r="CE2" s="221">
        <v>0.36090666666666699</v>
      </c>
      <c r="CF2" s="221">
        <v>0.124</v>
      </c>
      <c r="CG2" s="221">
        <v>0.47658</v>
      </c>
      <c r="CH2" s="221">
        <v>6.2841999999999995E-2</v>
      </c>
      <c r="CI2" s="221">
        <v>0.36207</v>
      </c>
      <c r="CJ2" s="221">
        <v>7.6647000000000007E-2</v>
      </c>
      <c r="CK2" s="221">
        <v>0.17444000000000001</v>
      </c>
      <c r="CL2" s="221">
        <v>2.6222333333333299E-2</v>
      </c>
      <c r="CM2" s="221">
        <v>0.1598</v>
      </c>
      <c r="CN2" s="221">
        <v>2.6995666666666699E-2</v>
      </c>
      <c r="CO2" s="221">
        <v>0.33745999999999998</v>
      </c>
      <c r="CP2" s="221">
        <v>0.13971233333333299</v>
      </c>
      <c r="CQ2" s="221">
        <v>0.33419100000000002</v>
      </c>
      <c r="CR2" s="221">
        <v>4.3415000000000002E-2</v>
      </c>
      <c r="CS2" s="224"/>
      <c r="CT2" s="224"/>
      <c r="CU2" s="224"/>
      <c r="CV2" s="224"/>
      <c r="CW2" s="224"/>
      <c r="CX2" s="224"/>
    </row>
    <row r="3" spans="1:102" ht="15" customHeight="1" x14ac:dyDescent="0.35">
      <c r="A3">
        <v>3</v>
      </c>
      <c r="B3">
        <v>1</v>
      </c>
      <c r="C3" s="219" t="s">
        <v>1237</v>
      </c>
      <c r="D3">
        <v>1959.8710000000001</v>
      </c>
      <c r="E3" s="220">
        <v>250</v>
      </c>
      <c r="F3" s="221">
        <v>49.543100000000003</v>
      </c>
      <c r="G3" s="221">
        <v>2.5714000000000001</v>
      </c>
      <c r="H3" s="221">
        <v>12.295299999999999</v>
      </c>
      <c r="I3" s="222">
        <v>8.9899999999999994E-2</v>
      </c>
      <c r="J3" s="221">
        <v>11.952</v>
      </c>
      <c r="K3" s="222">
        <v>0.14779999999999999</v>
      </c>
      <c r="L3" s="221">
        <v>10.136900000000001</v>
      </c>
      <c r="M3" s="221">
        <v>11.103400000000001</v>
      </c>
      <c r="N3" s="221">
        <v>2.1574</v>
      </c>
      <c r="O3" s="222">
        <v>2.8000000000000001E-2</v>
      </c>
      <c r="P3" s="221">
        <v>0.56679999999999997</v>
      </c>
      <c r="Q3" s="222">
        <v>0.2681</v>
      </c>
      <c r="R3" s="222">
        <v>6.3799999999999996E-2</v>
      </c>
      <c r="S3" s="222">
        <v>1.6799999999999999E-2</v>
      </c>
      <c r="T3" s="222">
        <v>3.4200000000000001E-2</v>
      </c>
      <c r="U3" s="221">
        <v>100.97499999999999</v>
      </c>
      <c r="V3" s="223"/>
      <c r="W3" s="223"/>
      <c r="X3" s="223"/>
      <c r="Y3" s="223"/>
      <c r="Z3" s="221">
        <v>28.43</v>
      </c>
      <c r="AA3" s="221">
        <v>285.62</v>
      </c>
      <c r="AB3" s="221">
        <v>9.76</v>
      </c>
      <c r="AC3" s="221">
        <v>343.77</v>
      </c>
      <c r="AD3" s="221">
        <v>18.399999999999999</v>
      </c>
      <c r="AE3" s="221">
        <v>125.96</v>
      </c>
      <c r="AF3" s="221">
        <v>14.45</v>
      </c>
      <c r="AG3" s="221">
        <v>116.85</v>
      </c>
      <c r="AH3" s="221">
        <v>15.27</v>
      </c>
      <c r="AI3" s="221">
        <v>35.229999999999997</v>
      </c>
      <c r="AJ3" s="221">
        <v>4.62</v>
      </c>
      <c r="AK3" s="221">
        <v>24</v>
      </c>
      <c r="AL3" s="221">
        <v>5.0199999999999996</v>
      </c>
      <c r="AM3" s="221">
        <v>1.9</v>
      </c>
      <c r="AN3" s="221">
        <v>4.71</v>
      </c>
      <c r="AO3" s="221">
        <v>0.80700000000000005</v>
      </c>
      <c r="AP3" s="221">
        <v>4.4400000000000004</v>
      </c>
      <c r="AQ3" s="221">
        <v>0.78900000000000003</v>
      </c>
      <c r="AR3" s="221">
        <v>2.1</v>
      </c>
      <c r="AS3" s="221">
        <v>0.26100000000000001</v>
      </c>
      <c r="AT3" s="221">
        <v>1.76</v>
      </c>
      <c r="AU3" s="221">
        <v>0.246</v>
      </c>
      <c r="AV3" s="221">
        <v>3.61</v>
      </c>
      <c r="AW3" s="221">
        <v>0.81</v>
      </c>
      <c r="AX3" s="221">
        <v>1.17</v>
      </c>
      <c r="AY3" s="221">
        <v>0.39</v>
      </c>
      <c r="AZ3" s="223">
        <v>1217.7516900000001</v>
      </c>
      <c r="BA3" s="223">
        <v>62.691000000000003</v>
      </c>
      <c r="BB3" s="222"/>
      <c r="BC3" s="222"/>
      <c r="BD3" s="222"/>
      <c r="BE3" s="222"/>
      <c r="BF3" s="221">
        <v>0.59947150999999999</v>
      </c>
      <c r="BG3" s="221">
        <v>6.5827839999999999E-2</v>
      </c>
      <c r="BH3" s="221">
        <v>0.24959459000000001</v>
      </c>
      <c r="BI3" s="221">
        <v>0.3956112</v>
      </c>
      <c r="BJ3" s="221">
        <v>2.358888E-2</v>
      </c>
      <c r="BK3" s="221">
        <v>0.29599747999999998</v>
      </c>
      <c r="BL3" s="221">
        <v>0.25981956</v>
      </c>
      <c r="BM3" s="221">
        <v>0.1520967</v>
      </c>
      <c r="BN3" s="221">
        <v>8.2469399999999998E-2</v>
      </c>
      <c r="BO3" s="221">
        <v>7.8553300000000006E-3</v>
      </c>
      <c r="BP3" s="221">
        <v>1.339162E-2</v>
      </c>
      <c r="BQ3" s="221">
        <v>2.0999999999999999E-3</v>
      </c>
      <c r="BR3" s="221">
        <v>1.5834600000000001E-3</v>
      </c>
      <c r="BS3" s="221">
        <v>1.3646400000000001</v>
      </c>
      <c r="BT3" s="221">
        <v>8.8542199999999998</v>
      </c>
      <c r="BU3" s="221">
        <v>0.52703999999999995</v>
      </c>
      <c r="BV3" s="221">
        <v>17.188500000000001</v>
      </c>
      <c r="BW3" s="221">
        <v>1.2512000000000001</v>
      </c>
      <c r="BX3" s="221">
        <v>12.218120000000001</v>
      </c>
      <c r="BY3" s="221">
        <v>1.8900600000000001</v>
      </c>
      <c r="BZ3" s="221">
        <v>6.5435999999999996</v>
      </c>
      <c r="CA3" s="221">
        <v>0.77876999999999996</v>
      </c>
      <c r="CB3" s="221">
        <v>1.33874</v>
      </c>
      <c r="CC3" s="221">
        <v>0.32340000000000002</v>
      </c>
      <c r="CD3" s="221">
        <v>1.536</v>
      </c>
      <c r="CE3" s="221">
        <v>0.33633999999999997</v>
      </c>
      <c r="CF3" s="221">
        <v>0.114</v>
      </c>
      <c r="CG3" s="221">
        <v>0.44274000000000002</v>
      </c>
      <c r="CH3" s="221">
        <v>6.2946000000000002E-2</v>
      </c>
      <c r="CI3" s="221">
        <v>0.35964000000000002</v>
      </c>
      <c r="CJ3" s="221">
        <v>6.8642999999999996E-2</v>
      </c>
      <c r="CK3" s="221">
        <v>0.1764</v>
      </c>
      <c r="CL3" s="221">
        <v>2.5316999999999999E-2</v>
      </c>
      <c r="CM3" s="221">
        <v>0.14960000000000001</v>
      </c>
      <c r="CN3" s="221">
        <v>2.6814000000000001E-2</v>
      </c>
      <c r="CO3" s="221">
        <v>0.33933999999999997</v>
      </c>
      <c r="CP3" s="221">
        <v>0.12069000000000001</v>
      </c>
      <c r="CQ3" s="221">
        <v>0.43173</v>
      </c>
      <c r="CR3" s="221">
        <v>3.705E-2</v>
      </c>
      <c r="CS3" s="224"/>
      <c r="CT3" s="224"/>
      <c r="CU3" s="224"/>
      <c r="CV3" s="224"/>
      <c r="CW3" s="224"/>
      <c r="CX3" s="224"/>
    </row>
    <row r="4" spans="1:102" ht="15" customHeight="1" x14ac:dyDescent="0.35">
      <c r="A4" s="214">
        <v>4</v>
      </c>
      <c r="B4">
        <v>1</v>
      </c>
      <c r="C4" s="219" t="s">
        <v>1238</v>
      </c>
      <c r="D4">
        <v>1959.8710000000001</v>
      </c>
      <c r="E4" s="220">
        <v>250</v>
      </c>
      <c r="F4" s="221">
        <v>49.362299999999998</v>
      </c>
      <c r="G4" s="221">
        <v>2.6036999999999999</v>
      </c>
      <c r="H4" s="221">
        <v>12.110200000000001</v>
      </c>
      <c r="I4" s="222">
        <v>9.2399999999999996E-2</v>
      </c>
      <c r="J4" s="221">
        <v>11.4747</v>
      </c>
      <c r="K4" s="222">
        <v>0.17499999999999999</v>
      </c>
      <c r="L4" s="221">
        <v>10.2845</v>
      </c>
      <c r="M4" s="221">
        <v>11.389900000000001</v>
      </c>
      <c r="N4" s="221">
        <v>2.2765</v>
      </c>
      <c r="O4" s="222">
        <v>3.1E-2</v>
      </c>
      <c r="P4" s="221">
        <v>0.60050000000000003</v>
      </c>
      <c r="Q4" s="222">
        <v>0.25840000000000002</v>
      </c>
      <c r="R4" s="222">
        <v>5.9400000000000001E-2</v>
      </c>
      <c r="S4" s="222">
        <v>1.4200000000000001E-2</v>
      </c>
      <c r="T4" s="222">
        <v>3.3099999999999997E-2</v>
      </c>
      <c r="U4" s="221">
        <v>100.7657</v>
      </c>
      <c r="V4" s="223"/>
      <c r="W4" s="223"/>
      <c r="X4" s="223"/>
      <c r="Y4" s="223"/>
      <c r="Z4" s="221">
        <v>29.78</v>
      </c>
      <c r="AA4" s="221">
        <v>274.68</v>
      </c>
      <c r="AB4" s="221">
        <v>9.5299999999999994</v>
      </c>
      <c r="AC4" s="221">
        <v>325.45</v>
      </c>
      <c r="AD4" s="221">
        <v>21.16</v>
      </c>
      <c r="AE4" s="221">
        <v>142.28</v>
      </c>
      <c r="AF4" s="221">
        <v>15.35</v>
      </c>
      <c r="AG4" s="221">
        <v>122.88</v>
      </c>
      <c r="AH4" s="221">
        <v>16.18</v>
      </c>
      <c r="AI4" s="221">
        <v>36.57</v>
      </c>
      <c r="AJ4" s="221">
        <v>4.66</v>
      </c>
      <c r="AK4" s="221">
        <v>24.47</v>
      </c>
      <c r="AL4" s="221">
        <v>5.43</v>
      </c>
      <c r="AM4" s="221">
        <v>1.76</v>
      </c>
      <c r="AN4" s="221">
        <v>5.57</v>
      </c>
      <c r="AO4" s="221">
        <v>0.878</v>
      </c>
      <c r="AP4" s="221">
        <v>4.45</v>
      </c>
      <c r="AQ4" s="221">
        <v>0.78400000000000003</v>
      </c>
      <c r="AR4" s="221">
        <v>2.19</v>
      </c>
      <c r="AS4" s="221">
        <v>0.251</v>
      </c>
      <c r="AT4" s="221">
        <v>1.92</v>
      </c>
      <c r="AU4" s="221">
        <v>0.28499999999999998</v>
      </c>
      <c r="AV4" s="221">
        <v>3.67</v>
      </c>
      <c r="AW4" s="221">
        <v>0.86199999999999999</v>
      </c>
      <c r="AX4" s="221">
        <v>1.31</v>
      </c>
      <c r="AY4" s="221">
        <v>0.46300000000000002</v>
      </c>
      <c r="AZ4" s="223">
        <v>1220.7184500000001</v>
      </c>
      <c r="BA4" s="223">
        <v>63.972999999999999</v>
      </c>
      <c r="BB4" s="222"/>
      <c r="BC4" s="222"/>
      <c r="BD4" s="222"/>
      <c r="BE4" s="222"/>
      <c r="BF4" s="221">
        <v>0.59728382999999996</v>
      </c>
      <c r="BG4" s="221">
        <v>6.6654720000000001E-2</v>
      </c>
      <c r="BH4" s="221">
        <v>0.24583706</v>
      </c>
      <c r="BI4" s="221">
        <v>0.37981257000000002</v>
      </c>
      <c r="BJ4" s="221">
        <v>2.793E-2</v>
      </c>
      <c r="BK4" s="221">
        <v>0.3003074</v>
      </c>
      <c r="BL4" s="221">
        <v>0.26652366</v>
      </c>
      <c r="BM4" s="221">
        <v>0.16049325</v>
      </c>
      <c r="BN4" s="221">
        <v>8.7372749999999999E-2</v>
      </c>
      <c r="BO4" s="221">
        <v>7.5711199999999998E-3</v>
      </c>
      <c r="BP4" s="221">
        <v>1.246806E-2</v>
      </c>
      <c r="BQ4" s="221">
        <v>1.7750000000000001E-3</v>
      </c>
      <c r="BR4" s="221">
        <v>1.53253E-3</v>
      </c>
      <c r="BS4" s="221">
        <v>1.42944</v>
      </c>
      <c r="BT4" s="221">
        <v>8.5150799999999993</v>
      </c>
      <c r="BU4" s="221">
        <v>0.51461999999999997</v>
      </c>
      <c r="BV4" s="221">
        <v>16.272500000000001</v>
      </c>
      <c r="BW4" s="221">
        <v>1.4388799999999999</v>
      </c>
      <c r="BX4" s="221">
        <v>13.801159999999999</v>
      </c>
      <c r="BY4" s="221">
        <v>2.0077799999999999</v>
      </c>
      <c r="BZ4" s="221">
        <v>6.8812800000000003</v>
      </c>
      <c r="CA4" s="221">
        <v>0.82518000000000002</v>
      </c>
      <c r="CB4" s="221">
        <v>1.3896599999999999</v>
      </c>
      <c r="CC4" s="221">
        <v>0.32619999999999999</v>
      </c>
      <c r="CD4" s="221">
        <v>1.5660799999999999</v>
      </c>
      <c r="CE4" s="221">
        <v>0.36381000000000002</v>
      </c>
      <c r="CF4" s="221">
        <v>0.1056</v>
      </c>
      <c r="CG4" s="221">
        <v>0.52358000000000005</v>
      </c>
      <c r="CH4" s="221">
        <v>6.8484000000000003E-2</v>
      </c>
      <c r="CI4" s="221">
        <v>0.36044999999999999</v>
      </c>
      <c r="CJ4" s="221">
        <v>6.8208000000000005E-2</v>
      </c>
      <c r="CK4" s="221">
        <v>0.18396000000000001</v>
      </c>
      <c r="CL4" s="221">
        <v>2.4347000000000001E-2</v>
      </c>
      <c r="CM4" s="221">
        <v>0.16320000000000001</v>
      </c>
      <c r="CN4" s="221">
        <v>3.1064999999999999E-2</v>
      </c>
      <c r="CO4" s="221">
        <v>0.34498000000000001</v>
      </c>
      <c r="CP4" s="221">
        <v>0.128438</v>
      </c>
      <c r="CQ4" s="221">
        <v>0.48338999999999999</v>
      </c>
      <c r="CR4" s="221">
        <v>4.3985000000000003E-2</v>
      </c>
      <c r="CS4" s="224"/>
      <c r="CT4" s="224"/>
      <c r="CU4" s="224"/>
      <c r="CV4" s="224"/>
      <c r="CW4" s="224"/>
      <c r="CX4" s="224"/>
    </row>
    <row r="5" spans="1:102" ht="15" customHeight="1" x14ac:dyDescent="0.35">
      <c r="A5">
        <v>5</v>
      </c>
      <c r="B5">
        <v>1</v>
      </c>
      <c r="C5" s="219" t="s">
        <v>1239</v>
      </c>
      <c r="D5">
        <v>1959.8710000000001</v>
      </c>
      <c r="E5" s="220">
        <v>250</v>
      </c>
      <c r="F5" s="221">
        <v>50.006799999999998</v>
      </c>
      <c r="G5" s="221">
        <v>2.5440999999999998</v>
      </c>
      <c r="H5" s="221">
        <v>12.359299999999999</v>
      </c>
      <c r="I5" s="222">
        <v>9.1399999999999995E-2</v>
      </c>
      <c r="J5" s="221">
        <v>11.0543</v>
      </c>
      <c r="K5" s="222">
        <v>0.18440000000000001</v>
      </c>
      <c r="L5" s="221">
        <v>9.9293999999999993</v>
      </c>
      <c r="M5" s="221">
        <v>11.424200000000001</v>
      </c>
      <c r="N5" s="221">
        <v>2.2290000000000001</v>
      </c>
      <c r="O5" s="222">
        <v>1.5699999999999999E-2</v>
      </c>
      <c r="P5" s="221">
        <v>0.54869999999999997</v>
      </c>
      <c r="Q5" s="222">
        <v>0.26300000000000001</v>
      </c>
      <c r="R5" s="222">
        <v>5.4300000000000001E-2</v>
      </c>
      <c r="S5" s="222">
        <v>1.29E-2</v>
      </c>
      <c r="T5" s="222">
        <v>3.1399999999999997E-2</v>
      </c>
      <c r="U5" s="221">
        <v>100.7488</v>
      </c>
      <c r="V5" s="223"/>
      <c r="W5" s="222">
        <v>8.4915399731364E-2</v>
      </c>
      <c r="X5" s="221">
        <v>3.5005010759664001</v>
      </c>
      <c r="Y5" s="221">
        <v>2.7798796503035899</v>
      </c>
      <c r="Z5" s="221">
        <v>30.53</v>
      </c>
      <c r="AA5" s="221">
        <v>304.09333333333302</v>
      </c>
      <c r="AB5" s="221">
        <v>10.1533333333333</v>
      </c>
      <c r="AC5" s="221">
        <v>362.363333333333</v>
      </c>
      <c r="AD5" s="221">
        <v>20.1533333333333</v>
      </c>
      <c r="AE5" s="221">
        <v>136.81</v>
      </c>
      <c r="AF5" s="221">
        <v>15.3333333333333</v>
      </c>
      <c r="AG5" s="221">
        <v>126.73333333333299</v>
      </c>
      <c r="AH5" s="221">
        <v>15.8066666666667</v>
      </c>
      <c r="AI5" s="221">
        <v>36.436666666666703</v>
      </c>
      <c r="AJ5" s="221">
        <v>4.9400000000000004</v>
      </c>
      <c r="AK5" s="221">
        <v>22.92</v>
      </c>
      <c r="AL5" s="221">
        <v>5.61</v>
      </c>
      <c r="AM5" s="221">
        <v>1.976</v>
      </c>
      <c r="AN5" s="221">
        <v>5.1866666666666701</v>
      </c>
      <c r="AO5" s="221">
        <v>0.84266666666666701</v>
      </c>
      <c r="AP5" s="221">
        <v>4.5266666666666699</v>
      </c>
      <c r="AQ5" s="221">
        <v>0.89500000000000002</v>
      </c>
      <c r="AR5" s="221">
        <v>2.08666666666667</v>
      </c>
      <c r="AS5" s="221">
        <v>0.29766666666666702</v>
      </c>
      <c r="AT5" s="221">
        <v>1.84</v>
      </c>
      <c r="AU5" s="221">
        <v>0.24433333333333301</v>
      </c>
      <c r="AV5" s="221">
        <v>3.93</v>
      </c>
      <c r="AW5" s="221">
        <v>0.94599999999999995</v>
      </c>
      <c r="AX5" s="221">
        <v>1.15333333333333</v>
      </c>
      <c r="AY5" s="221">
        <v>0.41099999999999998</v>
      </c>
      <c r="AZ5" s="223">
        <v>1213.5809400000001</v>
      </c>
      <c r="BA5" s="223">
        <v>64.023399999999995</v>
      </c>
      <c r="BB5" s="222"/>
      <c r="BC5" s="222">
        <v>4.2457699865682003E-3</v>
      </c>
      <c r="BD5" s="222">
        <v>6.6859570550958203E-2</v>
      </c>
      <c r="BE5" s="222">
        <v>0.29828108647757501</v>
      </c>
      <c r="BF5" s="221">
        <v>0.60508227999999997</v>
      </c>
      <c r="BG5" s="221">
        <v>6.512896E-2</v>
      </c>
      <c r="BH5" s="221">
        <v>0.25089379000000001</v>
      </c>
      <c r="BI5" s="221">
        <v>0.36589733000000002</v>
      </c>
      <c r="BJ5" s="221">
        <v>2.943024E-2</v>
      </c>
      <c r="BK5" s="221">
        <v>0.28993848</v>
      </c>
      <c r="BL5" s="221">
        <v>0.26732628000000003</v>
      </c>
      <c r="BM5" s="221">
        <v>0.15714449999999999</v>
      </c>
      <c r="BN5" s="221">
        <v>7.983585E-2</v>
      </c>
      <c r="BO5" s="221">
        <v>7.7058999999999999E-3</v>
      </c>
      <c r="BP5" s="221">
        <v>1.1397569999999999E-2</v>
      </c>
      <c r="BQ5" s="221">
        <v>1.6125E-3</v>
      </c>
      <c r="BR5" s="221">
        <v>1.45382E-3</v>
      </c>
      <c r="BS5" s="221">
        <v>1.4654400000000001</v>
      </c>
      <c r="BT5" s="221">
        <v>9.4268933333333198</v>
      </c>
      <c r="BU5" s="221">
        <v>0.54827999999999799</v>
      </c>
      <c r="BV5" s="221">
        <v>18.1181666666666</v>
      </c>
      <c r="BW5" s="221">
        <v>1.37042666666666</v>
      </c>
      <c r="BX5" s="221">
        <v>13.270569999999999</v>
      </c>
      <c r="BY5" s="221">
        <v>2.0055999999999998</v>
      </c>
      <c r="BZ5" s="221">
        <v>7.0970666666666498</v>
      </c>
      <c r="CA5" s="221">
        <v>0.80614000000000197</v>
      </c>
      <c r="CB5" s="221">
        <v>1.38459333333333</v>
      </c>
      <c r="CC5" s="221">
        <v>0.3458</v>
      </c>
      <c r="CD5" s="221">
        <v>1.46688</v>
      </c>
      <c r="CE5" s="221">
        <v>0.37586999999999998</v>
      </c>
      <c r="CF5" s="221">
        <v>0.11856</v>
      </c>
      <c r="CG5" s="221">
        <v>0.48754666666666702</v>
      </c>
      <c r="CH5" s="221">
        <v>6.5727999999999995E-2</v>
      </c>
      <c r="CI5" s="221">
        <v>0.36665999999999999</v>
      </c>
      <c r="CJ5" s="221">
        <v>7.7865000000000004E-2</v>
      </c>
      <c r="CK5" s="221">
        <v>0.17527999999999999</v>
      </c>
      <c r="CL5" s="221">
        <v>2.88736666666667E-2</v>
      </c>
      <c r="CM5" s="221">
        <v>0.15640000000000001</v>
      </c>
      <c r="CN5" s="221">
        <v>2.66323333333333E-2</v>
      </c>
      <c r="CO5" s="221">
        <v>0.36942000000000003</v>
      </c>
      <c r="CP5" s="221">
        <v>0.140954</v>
      </c>
      <c r="CQ5" s="221">
        <v>0.42557999999999901</v>
      </c>
      <c r="CR5" s="221">
        <v>3.9045000000000003E-2</v>
      </c>
      <c r="CS5" s="224"/>
      <c r="CT5" s="224"/>
      <c r="CU5" s="224"/>
      <c r="CV5" s="224"/>
      <c r="CW5" s="224"/>
      <c r="CX5" s="224"/>
    </row>
    <row r="6" spans="1:102" ht="15" customHeight="1" x14ac:dyDescent="0.35">
      <c r="A6">
        <v>6</v>
      </c>
      <c r="B6">
        <v>1</v>
      </c>
      <c r="C6" s="219" t="s">
        <v>1240</v>
      </c>
      <c r="D6">
        <v>1959.8710000000001</v>
      </c>
      <c r="E6" s="220">
        <v>250</v>
      </c>
      <c r="F6" s="221">
        <v>49.840499999999999</v>
      </c>
      <c r="G6" s="221">
        <v>2.5844999999999998</v>
      </c>
      <c r="H6" s="221">
        <v>12.257199999999999</v>
      </c>
      <c r="I6" s="222">
        <v>9.11E-2</v>
      </c>
      <c r="J6" s="221">
        <v>11.9551</v>
      </c>
      <c r="K6" s="222">
        <v>0.16569999999999999</v>
      </c>
      <c r="L6" s="221">
        <v>10.114599999999999</v>
      </c>
      <c r="M6" s="221">
        <v>11.196</v>
      </c>
      <c r="N6" s="221">
        <v>2.2778</v>
      </c>
      <c r="O6" s="222">
        <v>4.0800000000000003E-2</v>
      </c>
      <c r="P6" s="221">
        <v>0.4904</v>
      </c>
      <c r="Q6" s="222">
        <v>0.2535</v>
      </c>
      <c r="R6" s="222">
        <v>6.4799999999999996E-2</v>
      </c>
      <c r="S6" s="222">
        <v>1.4999999999999999E-2</v>
      </c>
      <c r="T6" s="222">
        <v>3.1399999999999997E-2</v>
      </c>
      <c r="U6" s="221">
        <v>101.3783</v>
      </c>
      <c r="V6" s="223"/>
      <c r="W6" s="222">
        <v>7.8732474191533702E-2</v>
      </c>
      <c r="X6" s="221">
        <v>3.3817835741790399</v>
      </c>
      <c r="Y6" s="221">
        <v>2.8084881238756898</v>
      </c>
      <c r="Z6" s="221">
        <v>27.953333333333301</v>
      </c>
      <c r="AA6" s="221">
        <v>299.506666666667</v>
      </c>
      <c r="AB6" s="221">
        <v>9.9033333333333307</v>
      </c>
      <c r="AC6" s="221">
        <v>359.37666666666701</v>
      </c>
      <c r="AD6" s="221">
        <v>19.426666666666701</v>
      </c>
      <c r="AE6" s="221">
        <v>135.25</v>
      </c>
      <c r="AF6" s="221">
        <v>15.1633333333333</v>
      </c>
      <c r="AG6" s="221">
        <v>126.526666666667</v>
      </c>
      <c r="AH6" s="221">
        <v>15.276666666666699</v>
      </c>
      <c r="AI6" s="221">
        <v>35.796666666666702</v>
      </c>
      <c r="AJ6" s="221">
        <v>4.9233333333333302</v>
      </c>
      <c r="AK6" s="221">
        <v>21.933333333333302</v>
      </c>
      <c r="AL6" s="221">
        <v>5.35</v>
      </c>
      <c r="AM6" s="221">
        <v>1.8393333333333299</v>
      </c>
      <c r="AN6" s="221">
        <v>4.9633333333333303</v>
      </c>
      <c r="AO6" s="221">
        <v>0.75</v>
      </c>
      <c r="AP6" s="221">
        <v>4.4800000000000004</v>
      </c>
      <c r="AQ6" s="221">
        <v>0.80300000000000005</v>
      </c>
      <c r="AR6" s="221">
        <v>1.92333333333333</v>
      </c>
      <c r="AS6" s="221">
        <v>0.25966666666666699</v>
      </c>
      <c r="AT6" s="221">
        <v>1.69</v>
      </c>
      <c r="AU6" s="221">
        <v>0.22500000000000001</v>
      </c>
      <c r="AV6" s="221">
        <v>3.3833333333333302</v>
      </c>
      <c r="AW6" s="221">
        <v>0.89600000000000002</v>
      </c>
      <c r="AX6" s="221">
        <v>1.0133333333333301</v>
      </c>
      <c r="AY6" s="221">
        <v>0.40400000000000003</v>
      </c>
      <c r="AZ6" s="223">
        <v>1217.3034600000001</v>
      </c>
      <c r="BA6" s="223">
        <v>62.633400000000002</v>
      </c>
      <c r="BB6" s="222"/>
      <c r="BC6" s="222">
        <v>3.9366237095766797E-3</v>
      </c>
      <c r="BD6" s="222">
        <v>6.4592066266819695E-2</v>
      </c>
      <c r="BE6" s="222">
        <v>0.30135077569186097</v>
      </c>
      <c r="BF6" s="221">
        <v>0.60307005000000002</v>
      </c>
      <c r="BG6" s="221">
        <v>6.6163200000000005E-2</v>
      </c>
      <c r="BH6" s="221">
        <v>0.24882116000000001</v>
      </c>
      <c r="BI6" s="221">
        <v>0.39571381</v>
      </c>
      <c r="BJ6" s="221">
        <v>2.6445719999999999E-2</v>
      </c>
      <c r="BK6" s="221">
        <v>0.29534632</v>
      </c>
      <c r="BL6" s="221">
        <v>0.26198640000000001</v>
      </c>
      <c r="BM6" s="221">
        <v>0.1605849</v>
      </c>
      <c r="BN6" s="221">
        <v>7.1353200000000006E-2</v>
      </c>
      <c r="BO6" s="221">
        <v>7.4275499999999998E-3</v>
      </c>
      <c r="BP6" s="221">
        <v>1.3601520000000001E-2</v>
      </c>
      <c r="BQ6" s="221">
        <v>1.8749999999999999E-3</v>
      </c>
      <c r="BR6" s="221">
        <v>1.45382E-3</v>
      </c>
      <c r="BS6" s="221">
        <v>1.3417600000000001</v>
      </c>
      <c r="BT6" s="221">
        <v>9.2847066666666809</v>
      </c>
      <c r="BU6" s="221">
        <v>0.53478000000000003</v>
      </c>
      <c r="BV6" s="221">
        <v>17.9688333333334</v>
      </c>
      <c r="BW6" s="221">
        <v>1.32101333333334</v>
      </c>
      <c r="BX6" s="221">
        <v>13.119249999999999</v>
      </c>
      <c r="BY6" s="221">
        <v>1.9833639999999999</v>
      </c>
      <c r="BZ6" s="221">
        <v>7.0854933333333499</v>
      </c>
      <c r="CA6" s="221">
        <v>0.77911000000000197</v>
      </c>
      <c r="CB6" s="221">
        <v>1.3602733333333299</v>
      </c>
      <c r="CC6" s="221">
        <v>0.34463333333333301</v>
      </c>
      <c r="CD6" s="221">
        <v>1.4037333333333299</v>
      </c>
      <c r="CE6" s="221">
        <v>0.35844999999999999</v>
      </c>
      <c r="CF6" s="221">
        <v>0.11036</v>
      </c>
      <c r="CG6" s="221">
        <v>0.46655333333333299</v>
      </c>
      <c r="CH6" s="221">
        <v>5.8500000000000003E-2</v>
      </c>
      <c r="CI6" s="221">
        <v>0.36287999999999998</v>
      </c>
      <c r="CJ6" s="221">
        <v>6.9861000000000006E-2</v>
      </c>
      <c r="CK6" s="221">
        <v>0.16156000000000001</v>
      </c>
      <c r="CL6" s="221">
        <v>2.5187666666666698E-2</v>
      </c>
      <c r="CM6" s="221">
        <v>0.14365</v>
      </c>
      <c r="CN6" s="221">
        <v>2.4525000000000002E-2</v>
      </c>
      <c r="CO6" s="221">
        <v>0.318033333333333</v>
      </c>
      <c r="CP6" s="221">
        <v>0.13350400000000001</v>
      </c>
      <c r="CQ6" s="221">
        <v>0.37391999999999898</v>
      </c>
      <c r="CR6" s="221">
        <v>3.8379999999999997E-2</v>
      </c>
      <c r="CS6" s="224"/>
      <c r="CT6" s="224"/>
      <c r="CU6" s="224"/>
      <c r="CV6" s="224"/>
      <c r="CW6" s="224"/>
      <c r="CX6" s="224"/>
    </row>
    <row r="7" spans="1:102" ht="15" customHeight="1" x14ac:dyDescent="0.35">
      <c r="A7" s="214">
        <v>7</v>
      </c>
      <c r="B7">
        <v>1</v>
      </c>
      <c r="C7" s="219" t="s">
        <v>1241</v>
      </c>
      <c r="D7">
        <v>1959.8710000000001</v>
      </c>
      <c r="E7" s="220">
        <v>250</v>
      </c>
      <c r="F7" s="221"/>
      <c r="G7" s="221"/>
      <c r="H7" s="221"/>
      <c r="I7" s="221"/>
      <c r="J7" s="221"/>
      <c r="K7" s="221"/>
      <c r="L7" s="221"/>
      <c r="M7" s="221"/>
      <c r="N7" s="221"/>
      <c r="O7" s="221"/>
      <c r="P7" s="221"/>
      <c r="Q7" s="221"/>
      <c r="R7" s="221"/>
      <c r="S7" s="221"/>
      <c r="T7" s="221"/>
      <c r="U7" s="221"/>
      <c r="V7" s="223"/>
      <c r="W7" s="222">
        <v>8.25247567441873E-2</v>
      </c>
      <c r="X7" s="221">
        <v>3.5280144063425398</v>
      </c>
      <c r="Y7" s="221">
        <v>2.5575528498198099</v>
      </c>
      <c r="Z7" s="221">
        <v>27.75</v>
      </c>
      <c r="AA7" s="221">
        <v>287.53666666666697</v>
      </c>
      <c r="AB7" s="221">
        <v>9.61</v>
      </c>
      <c r="AC7" s="221">
        <v>349.07666666666699</v>
      </c>
      <c r="AD7" s="221">
        <v>18.643333333333299</v>
      </c>
      <c r="AE7" s="221">
        <v>129.6</v>
      </c>
      <c r="AF7" s="221">
        <v>14.196666666666699</v>
      </c>
      <c r="AG7" s="221">
        <v>126.676666666667</v>
      </c>
      <c r="AH7" s="221">
        <v>14.283333333333299</v>
      </c>
      <c r="AI7" s="221">
        <v>34.893333333333302</v>
      </c>
      <c r="AJ7" s="221">
        <v>4.5999999999999996</v>
      </c>
      <c r="AK7" s="221">
        <v>21.713333333333299</v>
      </c>
      <c r="AL7" s="221">
        <v>5.32</v>
      </c>
      <c r="AM7" s="221">
        <v>1.9366666666666701</v>
      </c>
      <c r="AN7" s="221">
        <v>4.7266666666666701</v>
      </c>
      <c r="AO7" s="221">
        <v>0.76100000000000001</v>
      </c>
      <c r="AP7" s="221">
        <v>4.2533333333333303</v>
      </c>
      <c r="AQ7" s="221">
        <v>0.79733333333333301</v>
      </c>
      <c r="AR7" s="221">
        <v>1.86666666666667</v>
      </c>
      <c r="AS7" s="221">
        <v>0.24</v>
      </c>
      <c r="AT7" s="221">
        <v>1.72</v>
      </c>
      <c r="AU7" s="221">
        <v>0.230333333333333</v>
      </c>
      <c r="AV7" s="221">
        <v>3.4166666666666701</v>
      </c>
      <c r="AW7" s="221">
        <v>0.85499999999999998</v>
      </c>
      <c r="AX7" s="221">
        <v>1.0166666666666699</v>
      </c>
      <c r="AY7" s="221">
        <v>0.36299999999999999</v>
      </c>
      <c r="AZ7" s="223"/>
      <c r="BA7" s="223"/>
      <c r="BB7" s="222"/>
      <c r="BC7" s="222">
        <v>4.1262378372093596E-3</v>
      </c>
      <c r="BD7" s="222">
        <v>6.7385075161142505E-2</v>
      </c>
      <c r="BE7" s="222">
        <v>0.27442542078566601</v>
      </c>
      <c r="BF7" s="221"/>
      <c r="BG7" s="221"/>
      <c r="BH7" s="221"/>
      <c r="BI7" s="221"/>
      <c r="BJ7" s="221"/>
      <c r="BK7" s="221"/>
      <c r="BL7" s="221"/>
      <c r="BM7" s="221"/>
      <c r="BN7" s="221"/>
      <c r="BO7" s="221"/>
      <c r="BP7" s="221"/>
      <c r="BQ7" s="221"/>
      <c r="BR7" s="221"/>
      <c r="BS7" s="221">
        <v>1.3320000000000001</v>
      </c>
      <c r="BT7" s="221">
        <v>8.9136366666666795</v>
      </c>
      <c r="BU7" s="221">
        <v>0.51893999999999996</v>
      </c>
      <c r="BV7" s="221">
        <v>17.453833333333399</v>
      </c>
      <c r="BW7" s="221">
        <v>1.2677466666666599</v>
      </c>
      <c r="BX7" s="221">
        <v>12.571199999999999</v>
      </c>
      <c r="BY7" s="221">
        <v>1.856924</v>
      </c>
      <c r="BZ7" s="221">
        <v>7.0938933333333498</v>
      </c>
      <c r="CA7" s="221">
        <v>0.72844999999999804</v>
      </c>
      <c r="CB7" s="221">
        <v>1.3259466666666699</v>
      </c>
      <c r="CC7" s="221">
        <v>0.32200000000000001</v>
      </c>
      <c r="CD7" s="221">
        <v>1.3896533333333301</v>
      </c>
      <c r="CE7" s="221">
        <v>0.35643999999999998</v>
      </c>
      <c r="CF7" s="221">
        <v>0.1162</v>
      </c>
      <c r="CG7" s="221">
        <v>0.44430666666666702</v>
      </c>
      <c r="CH7" s="221">
        <v>5.9358000000000001E-2</v>
      </c>
      <c r="CI7" s="221">
        <v>0.34451999999999999</v>
      </c>
      <c r="CJ7" s="221">
        <v>6.9367999999999999E-2</v>
      </c>
      <c r="CK7" s="221">
        <v>0.15679999999999999</v>
      </c>
      <c r="CL7" s="221">
        <v>2.3279999999999999E-2</v>
      </c>
      <c r="CM7" s="221">
        <v>0.1462</v>
      </c>
      <c r="CN7" s="221">
        <v>2.51063333333333E-2</v>
      </c>
      <c r="CO7" s="221">
        <v>0.32116666666666699</v>
      </c>
      <c r="CP7" s="221">
        <v>0.12739500000000001</v>
      </c>
      <c r="CQ7" s="221">
        <v>0.37515000000000098</v>
      </c>
      <c r="CR7" s="221">
        <v>3.4485000000000002E-2</v>
      </c>
      <c r="CS7" s="224"/>
      <c r="CT7" s="224"/>
      <c r="CU7" s="224"/>
      <c r="CV7" s="224"/>
      <c r="CW7" s="224"/>
      <c r="CX7" s="224"/>
    </row>
    <row r="8" spans="1:102" ht="15" customHeight="1" x14ac:dyDescent="0.35">
      <c r="A8">
        <v>8</v>
      </c>
      <c r="B8">
        <v>1</v>
      </c>
      <c r="C8" s="219" t="s">
        <v>1242</v>
      </c>
      <c r="D8">
        <v>1959.8710000000001</v>
      </c>
      <c r="E8" s="220">
        <v>250</v>
      </c>
      <c r="F8" s="221"/>
      <c r="G8" s="221"/>
      <c r="H8" s="221"/>
      <c r="I8" s="221"/>
      <c r="J8" s="221"/>
      <c r="K8" s="221"/>
      <c r="L8" s="221"/>
      <c r="M8" s="221"/>
      <c r="N8" s="221"/>
      <c r="O8" s="221"/>
      <c r="P8" s="221"/>
      <c r="Q8" s="221"/>
      <c r="R8" s="221"/>
      <c r="S8" s="221"/>
      <c r="T8" s="221"/>
      <c r="U8" s="221"/>
      <c r="V8" s="223"/>
      <c r="W8" s="222">
        <v>3.5569820901525398E-2</v>
      </c>
      <c r="X8" s="221">
        <v>3.42979838693876</v>
      </c>
      <c r="Y8" s="221">
        <v>2.83730098536057</v>
      </c>
      <c r="Z8" s="221">
        <v>26.67</v>
      </c>
      <c r="AA8" s="221">
        <v>289.41000000000003</v>
      </c>
      <c r="AB8" s="221">
        <v>9.99</v>
      </c>
      <c r="AC8" s="221">
        <v>345.39</v>
      </c>
      <c r="AD8" s="221">
        <v>17.89</v>
      </c>
      <c r="AE8" s="221">
        <v>119.39</v>
      </c>
      <c r="AF8" s="221">
        <v>13.87</v>
      </c>
      <c r="AG8" s="221">
        <v>127.26</v>
      </c>
      <c r="AH8" s="221">
        <v>14.45</v>
      </c>
      <c r="AI8" s="221">
        <v>35.07</v>
      </c>
      <c r="AJ8" s="221">
        <v>4.74</v>
      </c>
      <c r="AK8" s="221">
        <v>22.04</v>
      </c>
      <c r="AL8" s="221">
        <v>4.82</v>
      </c>
      <c r="AM8" s="221">
        <v>1.8140000000000001</v>
      </c>
      <c r="AN8" s="221">
        <v>4.91</v>
      </c>
      <c r="AO8" s="221">
        <v>0.751</v>
      </c>
      <c r="AP8" s="221">
        <v>4.4000000000000004</v>
      </c>
      <c r="AQ8" s="221">
        <v>0.77500000000000002</v>
      </c>
      <c r="AR8" s="221">
        <v>2.0099999999999998</v>
      </c>
      <c r="AS8" s="221">
        <v>0.223</v>
      </c>
      <c r="AT8" s="221">
        <v>1.78</v>
      </c>
      <c r="AU8" s="221">
        <v>0.23599999999999999</v>
      </c>
      <c r="AV8" s="221">
        <v>3.27</v>
      </c>
      <c r="AW8" s="221">
        <v>0.92600000000000005</v>
      </c>
      <c r="AX8" s="221">
        <v>0.9</v>
      </c>
      <c r="AY8" s="221">
        <v>0.34899999999999998</v>
      </c>
      <c r="AZ8" s="223"/>
      <c r="BA8" s="223"/>
      <c r="BB8" s="222"/>
      <c r="BC8" s="222">
        <v>1.7784910450762701E-3</v>
      </c>
      <c r="BD8" s="222">
        <v>6.5509149190530302E-2</v>
      </c>
      <c r="BE8" s="222">
        <v>0.30444239572918902</v>
      </c>
      <c r="BF8" s="221"/>
      <c r="BG8" s="221"/>
      <c r="BH8" s="221"/>
      <c r="BI8" s="221"/>
      <c r="BJ8" s="221"/>
      <c r="BK8" s="221"/>
      <c r="BL8" s="221"/>
      <c r="BM8" s="221"/>
      <c r="BN8" s="221"/>
      <c r="BO8" s="221"/>
      <c r="BP8" s="221"/>
      <c r="BQ8" s="221"/>
      <c r="BR8" s="221"/>
      <c r="BS8" s="221">
        <v>1.28016</v>
      </c>
      <c r="BT8" s="221">
        <v>8.9717099999999999</v>
      </c>
      <c r="BU8" s="221">
        <v>0.53946000000000005</v>
      </c>
      <c r="BV8" s="221">
        <v>17.269500000000001</v>
      </c>
      <c r="BW8" s="221">
        <v>1.21652</v>
      </c>
      <c r="BX8" s="221">
        <v>11.580830000000001</v>
      </c>
      <c r="BY8" s="221">
        <v>1.8141959999999999</v>
      </c>
      <c r="BZ8" s="221">
        <v>7.1265599999999996</v>
      </c>
      <c r="CA8" s="221">
        <v>0.73694999999999999</v>
      </c>
      <c r="CB8" s="221">
        <v>1.33266</v>
      </c>
      <c r="CC8" s="221">
        <v>0.33179999999999998</v>
      </c>
      <c r="CD8" s="221">
        <v>1.41056</v>
      </c>
      <c r="CE8" s="221">
        <v>0.32294</v>
      </c>
      <c r="CF8" s="221">
        <v>0.10884000000000001</v>
      </c>
      <c r="CG8" s="221">
        <v>0.46154000000000001</v>
      </c>
      <c r="CH8" s="221">
        <v>5.8577999999999998E-2</v>
      </c>
      <c r="CI8" s="221">
        <v>0.35639999999999999</v>
      </c>
      <c r="CJ8" s="221">
        <v>6.7424999999999999E-2</v>
      </c>
      <c r="CK8" s="221">
        <v>0.16883999999999999</v>
      </c>
      <c r="CL8" s="221">
        <v>2.1631000000000001E-2</v>
      </c>
      <c r="CM8" s="221">
        <v>0.15129999999999999</v>
      </c>
      <c r="CN8" s="221">
        <v>2.5724E-2</v>
      </c>
      <c r="CO8" s="221">
        <v>0.30737999999999999</v>
      </c>
      <c r="CP8" s="221">
        <v>0.13797400000000001</v>
      </c>
      <c r="CQ8" s="221">
        <v>0.33210000000000001</v>
      </c>
      <c r="CR8" s="221">
        <v>3.3154999999999997E-2</v>
      </c>
      <c r="CS8" s="224"/>
      <c r="CT8" s="224"/>
      <c r="CU8" s="224"/>
      <c r="CV8" s="224"/>
      <c r="CW8" s="224"/>
      <c r="CX8" s="224"/>
    </row>
    <row r="9" spans="1:102" ht="15" customHeight="1" x14ac:dyDescent="0.35">
      <c r="A9">
        <v>9</v>
      </c>
      <c r="B9">
        <v>2</v>
      </c>
      <c r="C9" s="219" t="s">
        <v>1243</v>
      </c>
      <c r="D9" s="168">
        <v>1959.903</v>
      </c>
      <c r="E9" s="220">
        <v>305</v>
      </c>
      <c r="F9" s="221">
        <v>50.1389</v>
      </c>
      <c r="G9" s="221">
        <v>2.9306000000000001</v>
      </c>
      <c r="H9" s="221">
        <v>13.360250000000001</v>
      </c>
      <c r="I9" s="222">
        <v>4.0050000000000002E-2</v>
      </c>
      <c r="J9" s="221">
        <v>11.280150000000001</v>
      </c>
      <c r="K9" s="222">
        <v>0.16714999999999999</v>
      </c>
      <c r="L9" s="221">
        <v>7.1694000000000004</v>
      </c>
      <c r="M9" s="221">
        <v>11.3614</v>
      </c>
      <c r="N9" s="221">
        <v>2.3926500000000002</v>
      </c>
      <c r="O9" s="222">
        <v>1.0699999999999999E-2</v>
      </c>
      <c r="P9" s="221">
        <v>0.60750000000000004</v>
      </c>
      <c r="Q9" s="222">
        <v>0.29349999999999998</v>
      </c>
      <c r="R9" s="222">
        <v>6.0150000000000002E-2</v>
      </c>
      <c r="S9" s="222">
        <v>1.46E-2</v>
      </c>
      <c r="T9" s="222">
        <v>2.6800000000000001E-2</v>
      </c>
      <c r="U9" s="221">
        <v>99.853800000000007</v>
      </c>
      <c r="V9" s="223"/>
      <c r="W9" s="222">
        <v>7.7753522477635506E-2</v>
      </c>
      <c r="X9" s="221">
        <v>3.5581848408172001</v>
      </c>
      <c r="Y9" s="221">
        <v>1.69268032914213</v>
      </c>
      <c r="Z9" s="221">
        <v>30.14</v>
      </c>
      <c r="AA9" s="221">
        <v>325.27</v>
      </c>
      <c r="AB9" s="221">
        <v>11.4433333333333</v>
      </c>
      <c r="AC9" s="221">
        <v>394.79</v>
      </c>
      <c r="AD9" s="221">
        <v>23.033333333333299</v>
      </c>
      <c r="AE9" s="221">
        <v>154.786666666667</v>
      </c>
      <c r="AF9" s="221">
        <v>16.856666666666701</v>
      </c>
      <c r="AG9" s="221">
        <v>147.51333333333301</v>
      </c>
      <c r="AH9" s="221">
        <v>17.37</v>
      </c>
      <c r="AI9" s="221">
        <v>39.979999999999997</v>
      </c>
      <c r="AJ9" s="221">
        <v>5.35666666666667</v>
      </c>
      <c r="AK9" s="221">
        <v>24.41</v>
      </c>
      <c r="AL9" s="221">
        <v>5.99</v>
      </c>
      <c r="AM9" s="221">
        <v>2.20333333333333</v>
      </c>
      <c r="AN9" s="221">
        <v>5.49</v>
      </c>
      <c r="AO9" s="221">
        <v>0.88266666666666704</v>
      </c>
      <c r="AP9" s="221">
        <v>5.0633333333333299</v>
      </c>
      <c r="AQ9" s="221">
        <v>0.93799999999999994</v>
      </c>
      <c r="AR9" s="221">
        <v>2.2266666666666701</v>
      </c>
      <c r="AS9" s="221">
        <v>0.32133333333333303</v>
      </c>
      <c r="AT9" s="221">
        <v>2.0733333333333301</v>
      </c>
      <c r="AU9" s="221">
        <v>0.27033333333333298</v>
      </c>
      <c r="AV9" s="221">
        <v>4.0433333333333303</v>
      </c>
      <c r="AW9" s="221">
        <v>1</v>
      </c>
      <c r="AX9" s="221">
        <v>1.05</v>
      </c>
      <c r="AY9" s="221">
        <v>0.43833333333333302</v>
      </c>
      <c r="AZ9" s="223">
        <v>1158.1049399999999</v>
      </c>
      <c r="BA9" s="223">
        <v>55.737250000000003</v>
      </c>
      <c r="BB9" s="222"/>
      <c r="BC9" s="222">
        <v>3.8876761238817699E-3</v>
      </c>
      <c r="BD9" s="222">
        <v>6.7961330459608504E-2</v>
      </c>
      <c r="BE9" s="222">
        <v>0.18162459931695099</v>
      </c>
      <c r="BF9" s="221">
        <v>0.60668069000000002</v>
      </c>
      <c r="BG9" s="221">
        <v>7.5023359999999997E-2</v>
      </c>
      <c r="BH9" s="221">
        <v>0.27121307500000003</v>
      </c>
      <c r="BI9" s="221">
        <v>0.373372965</v>
      </c>
      <c r="BJ9" s="221">
        <v>2.6677139999999998E-2</v>
      </c>
      <c r="BK9" s="221">
        <v>0.20934648</v>
      </c>
      <c r="BL9" s="221">
        <v>0.26585676000000003</v>
      </c>
      <c r="BM9" s="221">
        <v>0.16868182500000001</v>
      </c>
      <c r="BN9" s="221">
        <v>8.8391250000000005E-2</v>
      </c>
      <c r="BO9" s="221">
        <v>8.5995499999999992E-3</v>
      </c>
      <c r="BP9" s="221">
        <v>1.2625485000000001E-2</v>
      </c>
      <c r="BQ9" s="221">
        <v>1.825E-3</v>
      </c>
      <c r="BR9" s="221">
        <v>1.24084E-3</v>
      </c>
      <c r="BS9" s="221">
        <v>1.44672</v>
      </c>
      <c r="BT9" s="221">
        <v>10.08337</v>
      </c>
      <c r="BU9" s="221">
        <v>0.61793999999999805</v>
      </c>
      <c r="BV9" s="221">
        <v>19.7395</v>
      </c>
      <c r="BW9" s="221">
        <v>1.56626666666666</v>
      </c>
      <c r="BX9" s="221">
        <v>15.0143066666667</v>
      </c>
      <c r="BY9" s="221">
        <v>2.2048519999999998</v>
      </c>
      <c r="BZ9" s="221">
        <v>8.26074666666665</v>
      </c>
      <c r="CA9" s="221">
        <v>0.88587000000000005</v>
      </c>
      <c r="CB9" s="221">
        <v>1.5192399999999999</v>
      </c>
      <c r="CC9" s="221">
        <v>0.374966666666667</v>
      </c>
      <c r="CD9" s="221">
        <v>1.5622400000000001</v>
      </c>
      <c r="CE9" s="221">
        <v>0.40133000000000002</v>
      </c>
      <c r="CF9" s="221">
        <v>0.13220000000000001</v>
      </c>
      <c r="CG9" s="221">
        <v>0.51605999999999996</v>
      </c>
      <c r="CH9" s="221">
        <v>6.8848000000000006E-2</v>
      </c>
      <c r="CI9" s="221">
        <v>0.41012999999999999</v>
      </c>
      <c r="CJ9" s="221">
        <v>8.1605999999999998E-2</v>
      </c>
      <c r="CK9" s="221">
        <v>0.18704000000000001</v>
      </c>
      <c r="CL9" s="221">
        <v>3.1169333333333299E-2</v>
      </c>
      <c r="CM9" s="221">
        <v>0.17623333333333299</v>
      </c>
      <c r="CN9" s="221">
        <v>2.9466333333333299E-2</v>
      </c>
      <c r="CO9" s="221">
        <v>0.38007333333333299</v>
      </c>
      <c r="CP9" s="221">
        <v>0.14899999999999999</v>
      </c>
      <c r="CQ9" s="221">
        <v>0.38745000000000002</v>
      </c>
      <c r="CR9" s="221">
        <v>4.1641666666666598E-2</v>
      </c>
      <c r="CS9" s="224"/>
      <c r="CT9" s="224"/>
      <c r="CU9" s="224"/>
      <c r="CV9" s="224"/>
      <c r="CW9" s="224"/>
      <c r="CX9" s="224"/>
    </row>
    <row r="10" spans="1:102" ht="15" customHeight="1" x14ac:dyDescent="0.35">
      <c r="A10" s="214">
        <v>10</v>
      </c>
      <c r="B10">
        <v>2</v>
      </c>
      <c r="C10" s="219" t="s">
        <v>1244</v>
      </c>
      <c r="D10" s="168">
        <v>1959.903</v>
      </c>
      <c r="E10" s="220">
        <v>305</v>
      </c>
      <c r="F10" s="221">
        <v>49.411700000000003</v>
      </c>
      <c r="G10" s="221">
        <v>2.7402500000000001</v>
      </c>
      <c r="H10" s="221">
        <v>12.910600000000001</v>
      </c>
      <c r="I10" s="222">
        <v>6.5449999999999994E-2</v>
      </c>
      <c r="J10" s="221">
        <v>11.435750000000001</v>
      </c>
      <c r="K10" s="222">
        <v>0.16205</v>
      </c>
      <c r="L10" s="221">
        <v>8.7211999999999996</v>
      </c>
      <c r="M10" s="221">
        <v>11.2468</v>
      </c>
      <c r="N10" s="221">
        <v>2.3476499999999998</v>
      </c>
      <c r="O10" s="222">
        <v>1.555E-2</v>
      </c>
      <c r="P10" s="221">
        <v>0.63075000000000003</v>
      </c>
      <c r="Q10" s="222">
        <v>0.2697</v>
      </c>
      <c r="R10" s="222">
        <v>5.525E-2</v>
      </c>
      <c r="S10" s="222">
        <v>1.3899999999999999E-2</v>
      </c>
      <c r="T10" s="222">
        <v>1.685E-2</v>
      </c>
      <c r="U10" s="221">
        <v>100.04345000000001</v>
      </c>
      <c r="V10" s="223"/>
      <c r="W10" s="222">
        <v>7.0441016302764795E-2</v>
      </c>
      <c r="X10" s="221">
        <v>3.3817514244487601</v>
      </c>
      <c r="Y10" s="221">
        <v>1.54479320341755</v>
      </c>
      <c r="Z10" s="221">
        <v>29.636666666666699</v>
      </c>
      <c r="AA10" s="221">
        <v>314.49</v>
      </c>
      <c r="AB10" s="221">
        <v>11.126666666666701</v>
      </c>
      <c r="AC10" s="221">
        <v>380.14333333333298</v>
      </c>
      <c r="AD10" s="221">
        <v>21.706666666666699</v>
      </c>
      <c r="AE10" s="221">
        <v>141.52666666666701</v>
      </c>
      <c r="AF10" s="221">
        <v>16.23</v>
      </c>
      <c r="AG10" s="221">
        <v>139.72333333333299</v>
      </c>
      <c r="AH10" s="221">
        <v>16.3466666666667</v>
      </c>
      <c r="AI10" s="221">
        <v>38.823333333333302</v>
      </c>
      <c r="AJ10" s="221">
        <v>5.1733333333333302</v>
      </c>
      <c r="AK10" s="221">
        <v>23.813333333333301</v>
      </c>
      <c r="AL10" s="221">
        <v>5.92</v>
      </c>
      <c r="AM10" s="221">
        <v>2.0499999999999998</v>
      </c>
      <c r="AN10" s="221">
        <v>5.37</v>
      </c>
      <c r="AO10" s="221">
        <v>0.84433333333333305</v>
      </c>
      <c r="AP10" s="221">
        <v>4.84</v>
      </c>
      <c r="AQ10" s="221">
        <v>0.90433333333333299</v>
      </c>
      <c r="AR10" s="221">
        <v>2.34</v>
      </c>
      <c r="AS10" s="221">
        <v>0.29899999999999999</v>
      </c>
      <c r="AT10" s="221">
        <v>1.9666666666666699</v>
      </c>
      <c r="AU10" s="221">
        <v>0.273666666666667</v>
      </c>
      <c r="AV10" s="221">
        <v>4.0433333333333303</v>
      </c>
      <c r="AW10" s="221">
        <v>0.98866666666666703</v>
      </c>
      <c r="AX10" s="221">
        <v>1.8</v>
      </c>
      <c r="AY10" s="221">
        <v>0.41499999999999998</v>
      </c>
      <c r="AZ10" s="223">
        <v>1189.29612</v>
      </c>
      <c r="BA10" s="223">
        <v>60.175649999999997</v>
      </c>
      <c r="BB10" s="222"/>
      <c r="BC10" s="222">
        <v>3.52205081513824E-3</v>
      </c>
      <c r="BD10" s="222">
        <v>6.4591452206971295E-2</v>
      </c>
      <c r="BE10" s="222">
        <v>0.16575631072670299</v>
      </c>
      <c r="BF10" s="221">
        <v>0.59788156999999997</v>
      </c>
      <c r="BG10" s="221">
        <v>7.0150400000000002E-2</v>
      </c>
      <c r="BH10" s="221">
        <v>0.26208517999999997</v>
      </c>
      <c r="BI10" s="221">
        <v>0.37852332500000002</v>
      </c>
      <c r="BJ10" s="221">
        <v>2.586318E-2</v>
      </c>
      <c r="BK10" s="221">
        <v>0.25465904</v>
      </c>
      <c r="BL10" s="221">
        <v>0.26317511999999998</v>
      </c>
      <c r="BM10" s="221">
        <v>0.16550932500000001</v>
      </c>
      <c r="BN10" s="221">
        <v>9.1774124999999998E-2</v>
      </c>
      <c r="BO10" s="221">
        <v>7.9022099999999998E-3</v>
      </c>
      <c r="BP10" s="221">
        <v>1.1596975000000001E-2</v>
      </c>
      <c r="BQ10" s="221">
        <v>1.7374999999999999E-3</v>
      </c>
      <c r="BR10" s="221">
        <v>7.8015500000000004E-4</v>
      </c>
      <c r="BS10" s="221">
        <v>1.42256</v>
      </c>
      <c r="BT10" s="221">
        <v>9.7491900000000005</v>
      </c>
      <c r="BU10" s="221">
        <v>0.60084000000000204</v>
      </c>
      <c r="BV10" s="221">
        <v>19.007166666666599</v>
      </c>
      <c r="BW10" s="221">
        <v>1.4760533333333401</v>
      </c>
      <c r="BX10" s="221">
        <v>13.7280866666667</v>
      </c>
      <c r="BY10" s="221">
        <v>2.122884</v>
      </c>
      <c r="BZ10" s="221">
        <v>7.8245066666666503</v>
      </c>
      <c r="CA10" s="221">
        <v>0.83368000000000198</v>
      </c>
      <c r="CB10" s="221">
        <v>1.47528666666667</v>
      </c>
      <c r="CC10" s="221">
        <v>0.36213333333333297</v>
      </c>
      <c r="CD10" s="221">
        <v>1.5240533333333299</v>
      </c>
      <c r="CE10" s="221">
        <v>0.39663999999999999</v>
      </c>
      <c r="CF10" s="221">
        <v>0.123</v>
      </c>
      <c r="CG10" s="221">
        <v>0.50478000000000001</v>
      </c>
      <c r="CH10" s="221">
        <v>6.5858E-2</v>
      </c>
      <c r="CI10" s="221">
        <v>0.39204</v>
      </c>
      <c r="CJ10" s="221">
        <v>7.8676999999999997E-2</v>
      </c>
      <c r="CK10" s="221">
        <v>0.19656000000000001</v>
      </c>
      <c r="CL10" s="221">
        <v>2.9003000000000001E-2</v>
      </c>
      <c r="CM10" s="221">
        <v>0.16716666666666699</v>
      </c>
      <c r="CN10" s="221">
        <v>2.9829666666666699E-2</v>
      </c>
      <c r="CO10" s="221">
        <v>0.38007333333333299</v>
      </c>
      <c r="CP10" s="221">
        <v>0.14731133333333299</v>
      </c>
      <c r="CQ10" s="221">
        <v>0.66420000000000001</v>
      </c>
      <c r="CR10" s="221">
        <v>3.9425000000000002E-2</v>
      </c>
      <c r="CS10" s="224"/>
      <c r="CT10" s="224"/>
      <c r="CU10" s="224"/>
      <c r="CV10" s="224"/>
      <c r="CW10" s="224"/>
      <c r="CX10" s="224"/>
    </row>
    <row r="11" spans="1:102" ht="15" customHeight="1" x14ac:dyDescent="0.35">
      <c r="A11">
        <v>11</v>
      </c>
      <c r="B11">
        <v>3</v>
      </c>
      <c r="C11" s="219" t="s">
        <v>1245</v>
      </c>
      <c r="D11">
        <v>1959.9090000000001</v>
      </c>
      <c r="E11" s="220">
        <v>520</v>
      </c>
      <c r="F11" s="221">
        <v>50.289299999999997</v>
      </c>
      <c r="G11" s="221">
        <v>2.94455</v>
      </c>
      <c r="H11" s="221">
        <v>13.1363</v>
      </c>
      <c r="I11" s="222">
        <v>3.4549999999999997E-2</v>
      </c>
      <c r="J11" s="221">
        <v>11.405799999999999</v>
      </c>
      <c r="K11" s="222">
        <v>0.1608</v>
      </c>
      <c r="L11" s="221">
        <v>7.4503500000000003</v>
      </c>
      <c r="M11" s="221">
        <v>11.478249999999999</v>
      </c>
      <c r="N11" s="221">
        <v>2.4684499999999998</v>
      </c>
      <c r="O11" s="222">
        <v>2.3050000000000001E-2</v>
      </c>
      <c r="P11" s="221">
        <v>0.60170000000000001</v>
      </c>
      <c r="Q11" s="222">
        <v>0.29544999999999999</v>
      </c>
      <c r="R11" s="222">
        <v>6.0900000000000003E-2</v>
      </c>
      <c r="S11" s="222">
        <v>1.745E-2</v>
      </c>
      <c r="T11" s="222">
        <v>3.4049999999999997E-2</v>
      </c>
      <c r="U11" s="221">
        <v>100.40094999999999</v>
      </c>
      <c r="V11" s="223"/>
      <c r="W11" s="222">
        <v>0.10506969738119901</v>
      </c>
      <c r="X11" s="221">
        <v>3.7382083930676702</v>
      </c>
      <c r="Y11" s="221">
        <v>3.20713787732203</v>
      </c>
      <c r="Z11" s="221">
        <v>29.973333333333301</v>
      </c>
      <c r="AA11" s="221">
        <v>321.006666666667</v>
      </c>
      <c r="AB11" s="221">
        <v>11.703333333333299</v>
      </c>
      <c r="AC11" s="221">
        <v>395.35</v>
      </c>
      <c r="AD11" s="221">
        <v>23.246666666666702</v>
      </c>
      <c r="AE11" s="221">
        <v>156.066666666667</v>
      </c>
      <c r="AF11" s="221">
        <v>16.6533333333333</v>
      </c>
      <c r="AG11" s="221">
        <v>147.053333333333</v>
      </c>
      <c r="AH11" s="221">
        <v>16.8533333333333</v>
      </c>
      <c r="AI11" s="221">
        <v>39.590000000000003</v>
      </c>
      <c r="AJ11" s="221">
        <v>5.3533333333333299</v>
      </c>
      <c r="AK11" s="221">
        <v>25.12</v>
      </c>
      <c r="AL11" s="221">
        <v>5.9566666666666697</v>
      </c>
      <c r="AM11" s="221">
        <v>2.1766666666666699</v>
      </c>
      <c r="AN11" s="221">
        <v>5.68</v>
      </c>
      <c r="AO11" s="221">
        <v>0.92</v>
      </c>
      <c r="AP11" s="221">
        <v>5.18</v>
      </c>
      <c r="AQ11" s="221">
        <v>0.98933333333333295</v>
      </c>
      <c r="AR11" s="221">
        <v>2.3666666666666698</v>
      </c>
      <c r="AS11" s="221">
        <v>0.31333333333333302</v>
      </c>
      <c r="AT11" s="221">
        <v>2.0699999999999998</v>
      </c>
      <c r="AU11" s="221">
        <v>0.28399999999999997</v>
      </c>
      <c r="AV11" s="221">
        <v>4.2366666666666699</v>
      </c>
      <c r="AW11" s="221">
        <v>1.0349999999999999</v>
      </c>
      <c r="AX11" s="221">
        <v>1.1466666666666701</v>
      </c>
      <c r="AY11" s="221">
        <v>0.43866666666666698</v>
      </c>
      <c r="AZ11" s="223">
        <v>1163.752035</v>
      </c>
      <c r="BA11" s="223">
        <v>56.402749999999997</v>
      </c>
      <c r="BB11" s="222"/>
      <c r="BC11" s="222">
        <v>5.25348486905995E-3</v>
      </c>
      <c r="BD11" s="222">
        <v>7.1399780307592503E-2</v>
      </c>
      <c r="BE11" s="222">
        <v>0.34412589423665402</v>
      </c>
      <c r="BF11" s="221">
        <v>0.60850053000000004</v>
      </c>
      <c r="BG11" s="221">
        <v>7.538048E-2</v>
      </c>
      <c r="BH11" s="221">
        <v>0.26666688999999999</v>
      </c>
      <c r="BI11" s="221">
        <v>0.37753197999999999</v>
      </c>
      <c r="BJ11" s="221">
        <v>2.5663680000000001E-2</v>
      </c>
      <c r="BK11" s="221">
        <v>0.21755021999999999</v>
      </c>
      <c r="BL11" s="221">
        <v>0.26859105</v>
      </c>
      <c r="BM11" s="221">
        <v>0.17402572499999999</v>
      </c>
      <c r="BN11" s="221">
        <v>8.7547349999999996E-2</v>
      </c>
      <c r="BO11" s="221">
        <v>8.6566850000000008E-3</v>
      </c>
      <c r="BP11" s="221">
        <v>1.278291E-2</v>
      </c>
      <c r="BQ11" s="221">
        <v>2.18125E-3</v>
      </c>
      <c r="BR11" s="221">
        <v>1.5765149999999999E-3</v>
      </c>
      <c r="BS11" s="221">
        <v>1.43872</v>
      </c>
      <c r="BT11" s="221">
        <v>9.9512066666666801</v>
      </c>
      <c r="BU11" s="221">
        <v>0.63197999999999799</v>
      </c>
      <c r="BV11" s="221">
        <v>19.767499999999998</v>
      </c>
      <c r="BW11" s="221">
        <v>1.58077333333334</v>
      </c>
      <c r="BX11" s="221">
        <v>15.1384666666667</v>
      </c>
      <c r="BY11" s="221">
        <v>2.1782560000000002</v>
      </c>
      <c r="BZ11" s="221">
        <v>8.23498666666665</v>
      </c>
      <c r="CA11" s="221">
        <v>0.85951999999999795</v>
      </c>
      <c r="CB11" s="221">
        <v>1.5044200000000001</v>
      </c>
      <c r="CC11" s="221">
        <v>0.37473333333333297</v>
      </c>
      <c r="CD11" s="221">
        <v>1.60768</v>
      </c>
      <c r="CE11" s="221">
        <v>0.39909666666666699</v>
      </c>
      <c r="CF11" s="221">
        <v>0.13059999999999999</v>
      </c>
      <c r="CG11" s="221">
        <v>0.53391999999999995</v>
      </c>
      <c r="CH11" s="221">
        <v>7.1760000000000004E-2</v>
      </c>
      <c r="CI11" s="221">
        <v>0.41958000000000001</v>
      </c>
      <c r="CJ11" s="221">
        <v>8.6071999999999996E-2</v>
      </c>
      <c r="CK11" s="221">
        <v>0.1988</v>
      </c>
      <c r="CL11" s="221">
        <v>3.03933333333333E-2</v>
      </c>
      <c r="CM11" s="221">
        <v>0.17595</v>
      </c>
      <c r="CN11" s="221">
        <v>3.0956000000000001E-2</v>
      </c>
      <c r="CO11" s="221">
        <v>0.39824666666666703</v>
      </c>
      <c r="CP11" s="221">
        <v>0.15421499999999999</v>
      </c>
      <c r="CQ11" s="221">
        <v>0.423120000000001</v>
      </c>
      <c r="CR11" s="221">
        <v>4.1673333333333402E-2</v>
      </c>
      <c r="CS11" s="224"/>
      <c r="CT11" s="224"/>
      <c r="CU11" s="224"/>
      <c r="CV11" s="224"/>
      <c r="CW11" s="224"/>
      <c r="CX11" s="224"/>
    </row>
    <row r="12" spans="1:102" ht="15" customHeight="1" x14ac:dyDescent="0.35">
      <c r="A12">
        <v>12</v>
      </c>
      <c r="B12">
        <v>3</v>
      </c>
      <c r="C12" s="219" t="s">
        <v>1246</v>
      </c>
      <c r="D12">
        <v>1959.9090000000001</v>
      </c>
      <c r="E12" s="220">
        <v>520</v>
      </c>
      <c r="F12" s="221"/>
      <c r="G12" s="221"/>
      <c r="H12" s="221"/>
      <c r="I12" s="221"/>
      <c r="J12" s="221"/>
      <c r="K12" s="221"/>
      <c r="L12" s="221"/>
      <c r="M12" s="221"/>
      <c r="N12" s="221"/>
      <c r="O12" s="221"/>
      <c r="P12" s="221"/>
      <c r="Q12" s="221"/>
      <c r="R12" s="221"/>
      <c r="S12" s="221"/>
      <c r="T12" s="221"/>
      <c r="U12" s="221"/>
      <c r="V12" s="223"/>
      <c r="W12" s="222">
        <v>8.9434703223863002E-2</v>
      </c>
      <c r="X12" s="221">
        <v>3.87238405483884</v>
      </c>
      <c r="Y12" s="221">
        <v>2.9581819651022898</v>
      </c>
      <c r="Z12" s="221">
        <v>30.47</v>
      </c>
      <c r="AA12" s="221">
        <v>323.5</v>
      </c>
      <c r="AB12" s="221">
        <v>11.723333333333301</v>
      </c>
      <c r="AC12" s="221">
        <v>390.54333333333301</v>
      </c>
      <c r="AD12" s="221">
        <v>23.003333333333298</v>
      </c>
      <c r="AE12" s="221">
        <v>156.34333333333299</v>
      </c>
      <c r="AF12" s="221">
        <v>16.436666666666699</v>
      </c>
      <c r="AG12" s="221">
        <v>147.46</v>
      </c>
      <c r="AH12" s="221">
        <v>17.216666666666701</v>
      </c>
      <c r="AI12" s="221">
        <v>39.51</v>
      </c>
      <c r="AJ12" s="221">
        <v>5.4033333333333298</v>
      </c>
      <c r="AK12" s="221">
        <v>25.2566666666667</v>
      </c>
      <c r="AL12" s="221">
        <v>6.0066666666666704</v>
      </c>
      <c r="AM12" s="221">
        <v>2.16</v>
      </c>
      <c r="AN12" s="221">
        <v>5.9933333333333296</v>
      </c>
      <c r="AO12" s="221">
        <v>0.94833333333333303</v>
      </c>
      <c r="AP12" s="221">
        <v>5.1033333333333299</v>
      </c>
      <c r="AQ12" s="221">
        <v>1.0229999999999999</v>
      </c>
      <c r="AR12" s="221">
        <v>2.3133333333333299</v>
      </c>
      <c r="AS12" s="221">
        <v>0.31933333333333302</v>
      </c>
      <c r="AT12" s="221">
        <v>2.0533333333333301</v>
      </c>
      <c r="AU12" s="221">
        <v>0.28799999999999998</v>
      </c>
      <c r="AV12" s="221">
        <v>4.29</v>
      </c>
      <c r="AW12" s="221">
        <v>1.0253333333333301</v>
      </c>
      <c r="AX12" s="221">
        <v>1.3333333333333299</v>
      </c>
      <c r="AY12" s="221">
        <v>0.38400000000000001</v>
      </c>
      <c r="AZ12" s="223"/>
      <c r="BA12" s="223"/>
      <c r="BB12" s="222"/>
      <c r="BC12" s="222">
        <v>4.4717351611931501E-3</v>
      </c>
      <c r="BD12" s="222">
        <v>7.3962535447421804E-2</v>
      </c>
      <c r="BE12" s="222">
        <v>0.31741292485547601</v>
      </c>
      <c r="BF12" s="221"/>
      <c r="BG12" s="221"/>
      <c r="BH12" s="221"/>
      <c r="BI12" s="221"/>
      <c r="BJ12" s="221"/>
      <c r="BK12" s="221"/>
      <c r="BL12" s="221"/>
      <c r="BM12" s="221"/>
      <c r="BN12" s="221"/>
      <c r="BO12" s="221"/>
      <c r="BP12" s="221"/>
      <c r="BQ12" s="221"/>
      <c r="BR12" s="221"/>
      <c r="BS12" s="221">
        <v>1.4625600000000001</v>
      </c>
      <c r="BT12" s="221">
        <v>10.028499999999999</v>
      </c>
      <c r="BU12" s="221">
        <v>0.63305999999999796</v>
      </c>
      <c r="BV12" s="221">
        <v>19.527166666666702</v>
      </c>
      <c r="BW12" s="221">
        <v>1.56422666666666</v>
      </c>
      <c r="BX12" s="221">
        <v>15.1653033333333</v>
      </c>
      <c r="BY12" s="221">
        <v>2.1499160000000002</v>
      </c>
      <c r="BZ12" s="221">
        <v>8.2577599999999993</v>
      </c>
      <c r="CA12" s="221">
        <v>0.878050000000002</v>
      </c>
      <c r="CB12" s="221">
        <v>1.5013799999999999</v>
      </c>
      <c r="CC12" s="221">
        <v>0.37823333333333298</v>
      </c>
      <c r="CD12" s="221">
        <v>1.61642666666667</v>
      </c>
      <c r="CE12" s="221">
        <v>0.40244666666666701</v>
      </c>
      <c r="CF12" s="221">
        <v>0.12959999999999999</v>
      </c>
      <c r="CG12" s="221">
        <v>0.56337333333333295</v>
      </c>
      <c r="CH12" s="221">
        <v>7.3969999999999994E-2</v>
      </c>
      <c r="CI12" s="221">
        <v>0.41337000000000002</v>
      </c>
      <c r="CJ12" s="221">
        <v>8.9000999999999997E-2</v>
      </c>
      <c r="CK12" s="221">
        <v>0.19431999999999999</v>
      </c>
      <c r="CL12" s="221">
        <v>3.0975333333333299E-2</v>
      </c>
      <c r="CM12" s="221">
        <v>0.17453333333333301</v>
      </c>
      <c r="CN12" s="221">
        <v>3.1392000000000003E-2</v>
      </c>
      <c r="CO12" s="221">
        <v>0.40326000000000001</v>
      </c>
      <c r="CP12" s="221">
        <v>0.152774666666666</v>
      </c>
      <c r="CQ12" s="221">
        <v>0.49199999999999899</v>
      </c>
      <c r="CR12" s="221">
        <v>3.6479999999999999E-2</v>
      </c>
      <c r="CS12" s="224"/>
      <c r="CT12" s="224"/>
      <c r="CU12" s="224"/>
      <c r="CV12" s="224"/>
      <c r="CW12" s="224"/>
      <c r="CX12" s="224"/>
    </row>
    <row r="13" spans="1:102" ht="15" customHeight="1" x14ac:dyDescent="0.35">
      <c r="A13" s="214">
        <v>13</v>
      </c>
      <c r="B13">
        <v>3</v>
      </c>
      <c r="C13" s="219" t="s">
        <v>1247</v>
      </c>
      <c r="D13">
        <v>1959.9090000000001</v>
      </c>
      <c r="E13" s="220">
        <v>520</v>
      </c>
      <c r="F13" s="221">
        <v>49.741700000000002</v>
      </c>
      <c r="G13" s="221">
        <v>2.96515</v>
      </c>
      <c r="H13" s="221">
        <v>13.193300000000001</v>
      </c>
      <c r="I13" s="222">
        <v>2.1149999999999999E-2</v>
      </c>
      <c r="J13" s="221">
        <v>11.4079</v>
      </c>
      <c r="K13" s="222">
        <v>0.15790000000000001</v>
      </c>
      <c r="L13" s="221">
        <v>7.3558000000000003</v>
      </c>
      <c r="M13" s="221">
        <v>11.4361</v>
      </c>
      <c r="N13" s="221">
        <v>2.5287999999999999</v>
      </c>
      <c r="O13" s="222">
        <v>2.2599999999999999E-2</v>
      </c>
      <c r="P13" s="221">
        <v>0.59094999999999998</v>
      </c>
      <c r="Q13" s="222">
        <v>0.2913</v>
      </c>
      <c r="R13" s="222">
        <v>6.6199999999999995E-2</v>
      </c>
      <c r="S13" s="222">
        <v>2.155E-2</v>
      </c>
      <c r="T13" s="222">
        <v>3.1300000000000001E-2</v>
      </c>
      <c r="U13" s="221">
        <v>99.831599999999995</v>
      </c>
      <c r="V13" s="223"/>
      <c r="W13" s="223"/>
      <c r="X13" s="223"/>
      <c r="Y13" s="223"/>
      <c r="Z13" s="221">
        <v>30.24</v>
      </c>
      <c r="AA13" s="221">
        <v>319.06</v>
      </c>
      <c r="AB13" s="221">
        <v>10.96</v>
      </c>
      <c r="AC13" s="221">
        <v>395.69333333333299</v>
      </c>
      <c r="AD13" s="221">
        <v>22.963333333333299</v>
      </c>
      <c r="AE13" s="221">
        <v>153.87333333333299</v>
      </c>
      <c r="AF13" s="221">
        <v>16.953333333333301</v>
      </c>
      <c r="AG13" s="221">
        <v>144.243333333333</v>
      </c>
      <c r="AH13" s="221">
        <v>16.8966666666667</v>
      </c>
      <c r="AI13" s="221">
        <v>39.173333333333296</v>
      </c>
      <c r="AJ13" s="221">
        <v>5.3333333333333304</v>
      </c>
      <c r="AK13" s="221">
        <v>24.6733333333333</v>
      </c>
      <c r="AL13" s="221">
        <v>6.3466666666666702</v>
      </c>
      <c r="AM13" s="221">
        <v>2.1133333333333302</v>
      </c>
      <c r="AN13" s="221">
        <v>5.58</v>
      </c>
      <c r="AO13" s="221">
        <v>0.918333333333333</v>
      </c>
      <c r="AP13" s="221">
        <v>4.9866666666666699</v>
      </c>
      <c r="AQ13" s="221">
        <v>0.96566666666666601</v>
      </c>
      <c r="AR13" s="221">
        <v>2.3033333333333301</v>
      </c>
      <c r="AS13" s="221">
        <v>0.28100000000000003</v>
      </c>
      <c r="AT13" s="221">
        <v>1.92333333333333</v>
      </c>
      <c r="AU13" s="221">
        <v>0.270666666666667</v>
      </c>
      <c r="AV13" s="221">
        <v>4.2</v>
      </c>
      <c r="AW13" s="221">
        <v>1.03266666666667</v>
      </c>
      <c r="AX13" s="221">
        <v>1.0266666666666699</v>
      </c>
      <c r="AY13" s="221">
        <v>0.44266666666666699</v>
      </c>
      <c r="AZ13" s="223">
        <v>1161.85158</v>
      </c>
      <c r="BA13" s="223">
        <v>56.094549999999998</v>
      </c>
      <c r="BB13" s="222"/>
      <c r="BC13" s="222"/>
      <c r="BD13" s="222"/>
      <c r="BE13" s="222"/>
      <c r="BF13" s="221">
        <v>0.60187457</v>
      </c>
      <c r="BG13" s="221">
        <v>7.5907840000000004E-2</v>
      </c>
      <c r="BH13" s="221">
        <v>0.26782399000000001</v>
      </c>
      <c r="BI13" s="221">
        <v>0.37760148999999998</v>
      </c>
      <c r="BJ13" s="221">
        <v>2.5200839999999999E-2</v>
      </c>
      <c r="BK13" s="221">
        <v>0.21478936000000001</v>
      </c>
      <c r="BL13" s="221">
        <v>0.26760474000000001</v>
      </c>
      <c r="BM13" s="221">
        <v>0.17828040000000001</v>
      </c>
      <c r="BN13" s="221">
        <v>8.5983224999999996E-2</v>
      </c>
      <c r="BO13" s="221">
        <v>8.5350900000000004E-3</v>
      </c>
      <c r="BP13" s="221">
        <v>1.3895380000000001E-2</v>
      </c>
      <c r="BQ13" s="221">
        <v>2.69375E-3</v>
      </c>
      <c r="BR13" s="221">
        <v>1.4491899999999999E-3</v>
      </c>
      <c r="BS13" s="221">
        <v>1.4515199999999999</v>
      </c>
      <c r="BT13" s="221">
        <v>9.89086</v>
      </c>
      <c r="BU13" s="221">
        <v>0.59184000000000003</v>
      </c>
      <c r="BV13" s="221">
        <v>19.784666666666698</v>
      </c>
      <c r="BW13" s="221">
        <v>1.5615066666666599</v>
      </c>
      <c r="BX13" s="221">
        <v>14.925713333333301</v>
      </c>
      <c r="BY13" s="221">
        <v>2.2174960000000001</v>
      </c>
      <c r="BZ13" s="221">
        <v>8.0776266666666494</v>
      </c>
      <c r="CA13" s="221">
        <v>0.86173000000000199</v>
      </c>
      <c r="CB13" s="221">
        <v>1.4885866666666701</v>
      </c>
      <c r="CC13" s="221">
        <v>0.37333333333333302</v>
      </c>
      <c r="CD13" s="221">
        <v>1.5790933333333299</v>
      </c>
      <c r="CE13" s="221">
        <v>0.42522666666666697</v>
      </c>
      <c r="CF13" s="221">
        <v>0.1268</v>
      </c>
      <c r="CG13" s="221">
        <v>0.52451999999999999</v>
      </c>
      <c r="CH13" s="221">
        <v>7.1629999999999999E-2</v>
      </c>
      <c r="CI13" s="221">
        <v>0.40392</v>
      </c>
      <c r="CJ13" s="221">
        <v>8.4013000000000004E-2</v>
      </c>
      <c r="CK13" s="221">
        <v>0.19348000000000001</v>
      </c>
      <c r="CL13" s="221">
        <v>2.7257E-2</v>
      </c>
      <c r="CM13" s="221">
        <v>0.16348333333333301</v>
      </c>
      <c r="CN13" s="221">
        <v>2.9502666666666701E-2</v>
      </c>
      <c r="CO13" s="221">
        <v>0.39479999999999998</v>
      </c>
      <c r="CP13" s="221">
        <v>0.15386733333333399</v>
      </c>
      <c r="CQ13" s="221">
        <v>0.37884000000000101</v>
      </c>
      <c r="CR13" s="221">
        <v>4.2053333333333401E-2</v>
      </c>
      <c r="CS13" s="224"/>
      <c r="CT13" s="224"/>
      <c r="CU13" s="224"/>
      <c r="CV13" s="224"/>
      <c r="CW13" s="224"/>
      <c r="CX13" s="224"/>
    </row>
    <row r="14" spans="1:102" ht="15" customHeight="1" x14ac:dyDescent="0.35">
      <c r="A14">
        <v>14</v>
      </c>
      <c r="B14">
        <v>5</v>
      </c>
      <c r="C14" s="219" t="s">
        <v>1248</v>
      </c>
      <c r="D14">
        <v>1959.933</v>
      </c>
      <c r="E14" s="220">
        <v>380</v>
      </c>
      <c r="F14" s="221">
        <v>49.556699999999999</v>
      </c>
      <c r="G14" s="221">
        <v>2.8632</v>
      </c>
      <c r="H14" s="221">
        <v>13.171799999999999</v>
      </c>
      <c r="I14" s="222">
        <v>4.5133333333333303E-2</v>
      </c>
      <c r="J14" s="221">
        <v>10.965199999999999</v>
      </c>
      <c r="K14" s="222">
        <v>0.169633333333333</v>
      </c>
      <c r="L14" s="221">
        <v>7.8684000000000003</v>
      </c>
      <c r="M14" s="221">
        <v>11.2221333333333</v>
      </c>
      <c r="N14" s="221">
        <v>2.3927999999999998</v>
      </c>
      <c r="O14" s="222">
        <v>2.73333333333333E-2</v>
      </c>
      <c r="P14" s="221">
        <v>0.60693333333333299</v>
      </c>
      <c r="Q14" s="222">
        <v>0.28603333333333297</v>
      </c>
      <c r="R14" s="222">
        <v>5.6599999999999998E-2</v>
      </c>
      <c r="S14" s="222">
        <v>1.50666666666667E-2</v>
      </c>
      <c r="T14" s="222">
        <v>3.1800000000000002E-2</v>
      </c>
      <c r="U14" s="221">
        <v>99.278800000000004</v>
      </c>
      <c r="V14" s="223"/>
      <c r="W14" s="222">
        <v>6.6357166099705295E-2</v>
      </c>
      <c r="X14" s="221">
        <v>3.2063233328192502</v>
      </c>
      <c r="Y14" s="221">
        <v>1.6213249192538099</v>
      </c>
      <c r="Z14" s="221">
        <v>30.97</v>
      </c>
      <c r="AA14" s="221">
        <v>316.06</v>
      </c>
      <c r="AB14" s="221">
        <v>10.7633333333333</v>
      </c>
      <c r="AC14" s="221">
        <v>372.446666666667</v>
      </c>
      <c r="AD14" s="221">
        <v>22.033333333333299</v>
      </c>
      <c r="AE14" s="221">
        <v>156.88999999999999</v>
      </c>
      <c r="AF14" s="221">
        <v>16.163333333333298</v>
      </c>
      <c r="AG14" s="221">
        <v>142.39666666666699</v>
      </c>
      <c r="AH14" s="221">
        <v>16.593333333333302</v>
      </c>
      <c r="AI14" s="221">
        <v>37.8333333333333</v>
      </c>
      <c r="AJ14" s="221">
        <v>5.1133333333333297</v>
      </c>
      <c r="AK14" s="221">
        <v>24.28</v>
      </c>
      <c r="AL14" s="221">
        <v>5.9266666666666703</v>
      </c>
      <c r="AM14" s="221">
        <v>2.1</v>
      </c>
      <c r="AN14" s="221">
        <v>5.5466666666666704</v>
      </c>
      <c r="AO14" s="221">
        <v>0.89866666666666695</v>
      </c>
      <c r="AP14" s="221">
        <v>5.0066666666666704</v>
      </c>
      <c r="AQ14" s="221">
        <v>0.94099999999999995</v>
      </c>
      <c r="AR14" s="221">
        <v>2.3266666666666702</v>
      </c>
      <c r="AS14" s="221">
        <v>0.29199999999999998</v>
      </c>
      <c r="AT14" s="221">
        <v>1.89333333333333</v>
      </c>
      <c r="AU14" s="221">
        <v>0.26266666666666699</v>
      </c>
      <c r="AV14" s="221">
        <v>4.1133333333333297</v>
      </c>
      <c r="AW14" s="221">
        <v>0.95599999999999996</v>
      </c>
      <c r="AX14" s="221">
        <v>1.2466666666666699</v>
      </c>
      <c r="AY14" s="221">
        <v>0.42499999999999999</v>
      </c>
      <c r="AZ14" s="223">
        <v>1172.1548399999999</v>
      </c>
      <c r="BA14" s="223">
        <v>58.624666666666698</v>
      </c>
      <c r="BB14" s="222"/>
      <c r="BC14" s="222">
        <v>3.3178583049852601E-3</v>
      </c>
      <c r="BD14" s="222">
        <v>6.1240775656847699E-2</v>
      </c>
      <c r="BE14" s="222">
        <v>0.173968163835934</v>
      </c>
      <c r="BF14" s="221">
        <v>0.59963606999999997</v>
      </c>
      <c r="BG14" s="221">
        <v>7.3297920000000003E-2</v>
      </c>
      <c r="BH14" s="221">
        <v>0.26738753999999998</v>
      </c>
      <c r="BI14" s="221">
        <v>0.36294811999999999</v>
      </c>
      <c r="BJ14" s="221">
        <v>2.707348E-2</v>
      </c>
      <c r="BK14" s="221">
        <v>0.22975728000000001</v>
      </c>
      <c r="BL14" s="221">
        <v>0.26259791999999899</v>
      </c>
      <c r="BM14" s="221">
        <v>0.16869239999999999</v>
      </c>
      <c r="BN14" s="221">
        <v>8.8308800000000007E-2</v>
      </c>
      <c r="BO14" s="221">
        <v>8.3807766666666606E-3</v>
      </c>
      <c r="BP14" s="221">
        <v>1.188034E-2</v>
      </c>
      <c r="BQ14" s="221">
        <v>1.8833333333333399E-3</v>
      </c>
      <c r="BR14" s="221">
        <v>1.4723399999999999E-3</v>
      </c>
      <c r="BS14" s="221">
        <v>1.4865600000000001</v>
      </c>
      <c r="BT14" s="221">
        <v>9.79786</v>
      </c>
      <c r="BU14" s="221">
        <v>0.58121999999999796</v>
      </c>
      <c r="BV14" s="221">
        <v>18.622333333333401</v>
      </c>
      <c r="BW14" s="221">
        <v>1.49826666666666</v>
      </c>
      <c r="BX14" s="221">
        <v>15.21833</v>
      </c>
      <c r="BY14" s="221">
        <v>2.1141640000000002</v>
      </c>
      <c r="BZ14" s="221">
        <v>7.97421333333335</v>
      </c>
      <c r="CA14" s="221">
        <v>0.84625999999999801</v>
      </c>
      <c r="CB14" s="221">
        <v>1.43766666666667</v>
      </c>
      <c r="CC14" s="221">
        <v>0.35793333333333299</v>
      </c>
      <c r="CD14" s="221">
        <v>1.55392</v>
      </c>
      <c r="CE14" s="221">
        <v>0.39708666666666698</v>
      </c>
      <c r="CF14" s="221">
        <v>0.126</v>
      </c>
      <c r="CG14" s="221">
        <v>0.521386666666667</v>
      </c>
      <c r="CH14" s="221">
        <v>7.0096000000000006E-2</v>
      </c>
      <c r="CI14" s="221">
        <v>0.40554000000000001</v>
      </c>
      <c r="CJ14" s="221">
        <v>8.1866999999999995E-2</v>
      </c>
      <c r="CK14" s="221">
        <v>0.19544</v>
      </c>
      <c r="CL14" s="221">
        <v>2.8323999999999998E-2</v>
      </c>
      <c r="CM14" s="221">
        <v>0.16093333333333301</v>
      </c>
      <c r="CN14" s="221">
        <v>2.86306666666667E-2</v>
      </c>
      <c r="CO14" s="221">
        <v>0.38665333333333302</v>
      </c>
      <c r="CP14" s="221">
        <v>0.14244399999999999</v>
      </c>
      <c r="CQ14" s="221">
        <v>0.46002000000000098</v>
      </c>
      <c r="CR14" s="221">
        <v>4.0375000000000001E-2</v>
      </c>
      <c r="CS14" s="224"/>
      <c r="CT14" s="224"/>
      <c r="CU14" s="224"/>
      <c r="CV14" s="224"/>
      <c r="CW14" s="224"/>
      <c r="CX14" s="224"/>
    </row>
    <row r="15" spans="1:102" ht="15" customHeight="1" x14ac:dyDescent="0.35">
      <c r="A15">
        <v>15</v>
      </c>
      <c r="B15">
        <v>5</v>
      </c>
      <c r="C15" s="219" t="s">
        <v>1249</v>
      </c>
      <c r="D15">
        <v>1959.933</v>
      </c>
      <c r="E15" s="220">
        <v>380</v>
      </c>
      <c r="F15" s="221">
        <v>49.896333333333303</v>
      </c>
      <c r="G15" s="221">
        <v>2.8672</v>
      </c>
      <c r="H15" s="221">
        <v>13.2268666666667</v>
      </c>
      <c r="I15" s="222">
        <v>4.5100000000000001E-2</v>
      </c>
      <c r="J15" s="221">
        <v>11.526199999999999</v>
      </c>
      <c r="K15" s="222">
        <v>0.17226666666666701</v>
      </c>
      <c r="L15" s="221">
        <v>7.6822666666666697</v>
      </c>
      <c r="M15" s="221">
        <v>11.4598</v>
      </c>
      <c r="N15" s="221">
        <v>2.41916666666667</v>
      </c>
      <c r="O15" s="222">
        <v>2.6833333333333299E-2</v>
      </c>
      <c r="P15" s="221">
        <v>0.59746666666666703</v>
      </c>
      <c r="Q15" s="222">
        <v>0.28593333333333298</v>
      </c>
      <c r="R15" s="222">
        <v>6.5366666666666698E-2</v>
      </c>
      <c r="S15" s="222">
        <v>1.41333333333333E-2</v>
      </c>
      <c r="T15" s="222">
        <v>2.02666666666667E-2</v>
      </c>
      <c r="U15" s="221">
        <v>100.305133333333</v>
      </c>
      <c r="V15" s="223"/>
      <c r="W15" s="223"/>
      <c r="X15" s="223"/>
      <c r="Y15" s="223"/>
      <c r="Z15" s="221">
        <v>30.8333333333333</v>
      </c>
      <c r="AA15" s="221">
        <v>322.82</v>
      </c>
      <c r="AB15" s="221">
        <v>11.046666666666701</v>
      </c>
      <c r="AC15" s="221">
        <v>392.52333333333303</v>
      </c>
      <c r="AD15" s="221">
        <v>23.196666666666701</v>
      </c>
      <c r="AE15" s="221">
        <v>157.52000000000001</v>
      </c>
      <c r="AF15" s="221">
        <v>16.866666666666699</v>
      </c>
      <c r="AG15" s="221">
        <v>144.92666666666699</v>
      </c>
      <c r="AH15" s="221">
        <v>16.723333333333301</v>
      </c>
      <c r="AI15" s="221">
        <v>39.700000000000003</v>
      </c>
      <c r="AJ15" s="221">
        <v>5.23</v>
      </c>
      <c r="AK15" s="221">
        <v>23.95</v>
      </c>
      <c r="AL15" s="221">
        <v>6.08</v>
      </c>
      <c r="AM15" s="221">
        <v>2.1866666666666701</v>
      </c>
      <c r="AN15" s="221">
        <v>5.3866666666666703</v>
      </c>
      <c r="AO15" s="221">
        <v>0.92766666666666697</v>
      </c>
      <c r="AP15" s="221">
        <v>5</v>
      </c>
      <c r="AQ15" s="221">
        <v>0.97133333333333305</v>
      </c>
      <c r="AR15" s="221">
        <v>2.3433333333333302</v>
      </c>
      <c r="AS15" s="221">
        <v>0.31333333333333302</v>
      </c>
      <c r="AT15" s="221">
        <v>1.9933333333333301</v>
      </c>
      <c r="AU15" s="221">
        <v>0.272666666666667</v>
      </c>
      <c r="AV15" s="221">
        <v>4.25</v>
      </c>
      <c r="AW15" s="221">
        <v>1.0453333333333299</v>
      </c>
      <c r="AX15" s="221">
        <v>1.0066666666666699</v>
      </c>
      <c r="AY15" s="221">
        <v>0.44566666666666699</v>
      </c>
      <c r="AZ15" s="223">
        <v>1168.41356</v>
      </c>
      <c r="BA15" s="223">
        <v>56.916400000000003</v>
      </c>
      <c r="BB15" s="222"/>
      <c r="BC15" s="222"/>
      <c r="BD15" s="222"/>
      <c r="BE15" s="222"/>
      <c r="BF15" s="221">
        <v>0.60374563333333298</v>
      </c>
      <c r="BG15" s="221">
        <v>7.3400320000000005E-2</v>
      </c>
      <c r="BH15" s="221">
        <v>0.26850539333333401</v>
      </c>
      <c r="BI15" s="221">
        <v>0.38151721999999999</v>
      </c>
      <c r="BJ15" s="221">
        <v>2.74937600000001E-2</v>
      </c>
      <c r="BK15" s="221">
        <v>0.22432218666666701</v>
      </c>
      <c r="BL15" s="221">
        <v>0.26815931999999998</v>
      </c>
      <c r="BM15" s="221">
        <v>0.17055124999999999</v>
      </c>
      <c r="BN15" s="221">
        <v>8.6931400000000103E-2</v>
      </c>
      <c r="BO15" s="221">
        <v>8.3778466666666607E-3</v>
      </c>
      <c r="BP15" s="221">
        <v>1.3720463333333301E-2</v>
      </c>
      <c r="BQ15" s="221">
        <v>1.7666666666666601E-3</v>
      </c>
      <c r="BR15" s="221">
        <v>9.38346666666668E-4</v>
      </c>
      <c r="BS15" s="221">
        <v>1.48</v>
      </c>
      <c r="BT15" s="221">
        <v>10.00742</v>
      </c>
      <c r="BU15" s="221">
        <v>0.59652000000000205</v>
      </c>
      <c r="BV15" s="221">
        <v>19.626166666666698</v>
      </c>
      <c r="BW15" s="221">
        <v>1.57737333333334</v>
      </c>
      <c r="BX15" s="221">
        <v>15.279439999999999</v>
      </c>
      <c r="BY15" s="221">
        <v>2.2061600000000001</v>
      </c>
      <c r="BZ15" s="221">
        <v>8.1158933333333501</v>
      </c>
      <c r="CA15" s="221">
        <v>0.85288999999999804</v>
      </c>
      <c r="CB15" s="221">
        <v>1.5085999999999999</v>
      </c>
      <c r="CC15" s="221">
        <v>0.36609999999999998</v>
      </c>
      <c r="CD15" s="221">
        <v>1.5327999999999999</v>
      </c>
      <c r="CE15" s="221">
        <v>0.40736</v>
      </c>
      <c r="CF15" s="221">
        <v>0.13120000000000001</v>
      </c>
      <c r="CG15" s="221">
        <v>0.50634666666666694</v>
      </c>
      <c r="CH15" s="221">
        <v>7.2358000000000006E-2</v>
      </c>
      <c r="CI15" s="221">
        <v>0.40500000000000003</v>
      </c>
      <c r="CJ15" s="221">
        <v>8.4505999999999998E-2</v>
      </c>
      <c r="CK15" s="221">
        <v>0.19683999999999999</v>
      </c>
      <c r="CL15" s="221">
        <v>3.03933333333333E-2</v>
      </c>
      <c r="CM15" s="221">
        <v>0.16943333333333299</v>
      </c>
      <c r="CN15" s="221">
        <v>2.9720666666666701E-2</v>
      </c>
      <c r="CO15" s="221">
        <v>0.39950000000000002</v>
      </c>
      <c r="CP15" s="221">
        <v>0.15575466666666599</v>
      </c>
      <c r="CQ15" s="221">
        <v>0.37146000000000101</v>
      </c>
      <c r="CR15" s="221">
        <v>4.2338333333333401E-2</v>
      </c>
      <c r="CS15" s="224"/>
      <c r="CT15" s="224"/>
      <c r="CU15" s="224"/>
      <c r="CV15" s="224"/>
      <c r="CW15" s="224"/>
      <c r="CX15" s="224"/>
    </row>
    <row r="16" spans="1:102" ht="15" customHeight="1" x14ac:dyDescent="0.35">
      <c r="A16" s="214">
        <v>16</v>
      </c>
      <c r="B16">
        <v>6</v>
      </c>
      <c r="C16" s="219" t="s">
        <v>1250</v>
      </c>
      <c r="D16">
        <v>1959.9349999999999</v>
      </c>
      <c r="E16" s="220">
        <v>245</v>
      </c>
      <c r="F16" s="221">
        <v>49.629550000000002</v>
      </c>
      <c r="G16" s="221">
        <v>2.8106</v>
      </c>
      <c r="H16" s="221">
        <v>13.29505</v>
      </c>
      <c r="I16" s="222">
        <v>4.4850000000000001E-2</v>
      </c>
      <c r="J16" s="221">
        <v>11.01905</v>
      </c>
      <c r="K16" s="222">
        <v>0.17835000000000001</v>
      </c>
      <c r="L16" s="221">
        <v>7.5479000000000003</v>
      </c>
      <c r="M16" s="221">
        <v>11.448700000000001</v>
      </c>
      <c r="N16" s="221">
        <v>2.4058999999999999</v>
      </c>
      <c r="O16" s="222">
        <v>1.9699999999999999E-2</v>
      </c>
      <c r="P16" s="221">
        <v>0.58720000000000006</v>
      </c>
      <c r="Q16" s="222">
        <v>0.28139999999999998</v>
      </c>
      <c r="R16" s="222">
        <v>6.1249999999999999E-2</v>
      </c>
      <c r="S16" s="222">
        <v>1.5350000000000001E-2</v>
      </c>
      <c r="T16" s="222">
        <v>2.93E-2</v>
      </c>
      <c r="U16" s="221">
        <v>99.374200000000002</v>
      </c>
      <c r="V16" s="223"/>
      <c r="W16" s="222">
        <v>7.2178317461774597E-2</v>
      </c>
      <c r="X16" s="221">
        <v>3.37418844821805</v>
      </c>
      <c r="Y16" s="221">
        <v>1.6667508850333099</v>
      </c>
      <c r="Z16" s="221">
        <v>26.97</v>
      </c>
      <c r="AA16" s="221">
        <v>311.136666666667</v>
      </c>
      <c r="AB16" s="221">
        <v>11.266666666666699</v>
      </c>
      <c r="AC16" s="221">
        <v>394.35</v>
      </c>
      <c r="AD16" s="221">
        <v>21.053333333333299</v>
      </c>
      <c r="AE16" s="221">
        <v>148.72</v>
      </c>
      <c r="AF16" s="221">
        <v>17.11</v>
      </c>
      <c r="AG16" s="221">
        <v>151.363333333333</v>
      </c>
      <c r="AH16" s="221">
        <v>18.059999999999999</v>
      </c>
      <c r="AI16" s="221">
        <v>41.926666666666698</v>
      </c>
      <c r="AJ16" s="221">
        <v>5.7366666666666699</v>
      </c>
      <c r="AK16" s="221">
        <v>26.383333333333301</v>
      </c>
      <c r="AL16" s="221">
        <v>6.35</v>
      </c>
      <c r="AM16" s="221">
        <v>2.3666666666666698</v>
      </c>
      <c r="AN16" s="221">
        <v>5.9733333333333301</v>
      </c>
      <c r="AO16" s="221">
        <v>0.954666666666667</v>
      </c>
      <c r="AP16" s="221">
        <v>5.10666666666667</v>
      </c>
      <c r="AQ16" s="221">
        <v>0.98633333333333295</v>
      </c>
      <c r="AR16" s="221">
        <v>2.41</v>
      </c>
      <c r="AS16" s="221">
        <v>0.311</v>
      </c>
      <c r="AT16" s="221">
        <v>2.04</v>
      </c>
      <c r="AU16" s="221">
        <v>0.29933333333333301</v>
      </c>
      <c r="AV16" s="221">
        <v>4.4733333333333301</v>
      </c>
      <c r="AW16" s="221">
        <v>1.0876666666666699</v>
      </c>
      <c r="AX16" s="221">
        <v>1.32666666666667</v>
      </c>
      <c r="AY16" s="221">
        <v>0.51300000000000001</v>
      </c>
      <c r="AZ16" s="223">
        <v>1165.71279</v>
      </c>
      <c r="BA16" s="223">
        <v>57.573749999999997</v>
      </c>
      <c r="BB16" s="222"/>
      <c r="BC16" s="222">
        <v>3.6089158730887301E-3</v>
      </c>
      <c r="BD16" s="222">
        <v>6.4446999360964805E-2</v>
      </c>
      <c r="BE16" s="222">
        <v>0.17884236996407399</v>
      </c>
      <c r="BF16" s="221">
        <v>0.60051755500000004</v>
      </c>
      <c r="BG16" s="221">
        <v>7.1951360000000006E-2</v>
      </c>
      <c r="BH16" s="221">
        <v>0.26988951500000002</v>
      </c>
      <c r="BI16" s="221">
        <v>0.36473055500000001</v>
      </c>
      <c r="BJ16" s="221">
        <v>2.8464659999999999E-2</v>
      </c>
      <c r="BK16" s="221">
        <v>0.22039868000000001</v>
      </c>
      <c r="BL16" s="221">
        <v>0.26789958000000003</v>
      </c>
      <c r="BM16" s="221">
        <v>0.16961594999999999</v>
      </c>
      <c r="BN16" s="221">
        <v>8.5437600000000002E-2</v>
      </c>
      <c r="BO16" s="221">
        <v>8.2450200000000005E-3</v>
      </c>
      <c r="BP16" s="221">
        <v>1.2856375E-2</v>
      </c>
      <c r="BQ16" s="221">
        <v>1.9187500000000001E-3</v>
      </c>
      <c r="BR16" s="221">
        <v>1.35659E-3</v>
      </c>
      <c r="BS16" s="221">
        <v>1.2945599999999999</v>
      </c>
      <c r="BT16" s="221">
        <v>9.6452366666666798</v>
      </c>
      <c r="BU16" s="221">
        <v>0.60840000000000205</v>
      </c>
      <c r="BV16" s="221">
        <v>19.717500000000001</v>
      </c>
      <c r="BW16" s="221">
        <v>1.4316266666666599</v>
      </c>
      <c r="BX16" s="221">
        <v>14.425840000000001</v>
      </c>
      <c r="BY16" s="221">
        <v>2.2379880000000001</v>
      </c>
      <c r="BZ16" s="221">
        <v>8.4763466666666503</v>
      </c>
      <c r="CA16" s="221">
        <v>0.92105999999999999</v>
      </c>
      <c r="CB16" s="221">
        <v>1.59321333333333</v>
      </c>
      <c r="CC16" s="221">
        <v>0.40156666666666702</v>
      </c>
      <c r="CD16" s="221">
        <v>1.6885333333333301</v>
      </c>
      <c r="CE16" s="221">
        <v>0.42544999999999999</v>
      </c>
      <c r="CF16" s="221">
        <v>0.14199999999999999</v>
      </c>
      <c r="CG16" s="221">
        <v>0.56149333333333296</v>
      </c>
      <c r="CH16" s="221">
        <v>7.4464000000000002E-2</v>
      </c>
      <c r="CI16" s="221">
        <v>0.41364000000000001</v>
      </c>
      <c r="CJ16" s="221">
        <v>8.5810999999999998E-2</v>
      </c>
      <c r="CK16" s="221">
        <v>0.20244000000000001</v>
      </c>
      <c r="CL16" s="221">
        <v>3.0166999999999999E-2</v>
      </c>
      <c r="CM16" s="221">
        <v>0.1734</v>
      </c>
      <c r="CN16" s="221">
        <v>3.26273333333333E-2</v>
      </c>
      <c r="CO16" s="221">
        <v>0.420493333333333</v>
      </c>
      <c r="CP16" s="221">
        <v>0.162062333333334</v>
      </c>
      <c r="CQ16" s="221">
        <v>0.48954000000000097</v>
      </c>
      <c r="CR16" s="221">
        <v>4.8735000000000001E-2</v>
      </c>
      <c r="CS16" s="224"/>
      <c r="CT16" s="224"/>
      <c r="CU16" s="224"/>
      <c r="CV16" s="224"/>
      <c r="CW16" s="224"/>
      <c r="CX16" s="224"/>
    </row>
    <row r="17" spans="1:102" ht="15" customHeight="1" x14ac:dyDescent="0.35">
      <c r="A17">
        <v>17</v>
      </c>
      <c r="B17">
        <v>6</v>
      </c>
      <c r="C17" s="219" t="s">
        <v>1251</v>
      </c>
      <c r="D17">
        <v>1959.9349999999999</v>
      </c>
      <c r="E17" s="220">
        <v>245</v>
      </c>
      <c r="F17" s="221">
        <v>49.89235</v>
      </c>
      <c r="G17" s="221">
        <v>2.8956</v>
      </c>
      <c r="H17" s="221">
        <v>13.24755</v>
      </c>
      <c r="I17" s="222">
        <v>3.805E-2</v>
      </c>
      <c r="J17" s="221">
        <v>11.380100000000001</v>
      </c>
      <c r="K17" s="222">
        <v>0.18275</v>
      </c>
      <c r="L17" s="221">
        <v>7.6700999999999997</v>
      </c>
      <c r="M17" s="221">
        <v>11.34305</v>
      </c>
      <c r="N17" s="221">
        <v>2.4727000000000001</v>
      </c>
      <c r="O17" s="222">
        <v>2.0999999999999999E-3</v>
      </c>
      <c r="P17" s="221">
        <v>0.62044999999999995</v>
      </c>
      <c r="Q17" s="222">
        <v>0.28705000000000003</v>
      </c>
      <c r="R17" s="222">
        <v>6.7599999999999993E-2</v>
      </c>
      <c r="S17" s="222">
        <v>1.6750000000000001E-2</v>
      </c>
      <c r="T17" s="222">
        <v>3.1949999999999999E-2</v>
      </c>
      <c r="U17" s="221">
        <v>100.14825</v>
      </c>
      <c r="V17" s="223"/>
      <c r="W17" s="222">
        <v>8.16502465667137E-2</v>
      </c>
      <c r="X17" s="221">
        <v>3.52792771179148</v>
      </c>
      <c r="Y17" s="221">
        <v>1.6054793545264601</v>
      </c>
      <c r="Z17" s="221">
        <v>29.1466666666667</v>
      </c>
      <c r="AA17" s="221">
        <v>324.63333333333298</v>
      </c>
      <c r="AB17" s="221">
        <v>11.49</v>
      </c>
      <c r="AC17" s="221">
        <v>395.94333333333299</v>
      </c>
      <c r="AD17" s="221">
        <v>20.723333333333301</v>
      </c>
      <c r="AE17" s="221">
        <v>146.21666666666701</v>
      </c>
      <c r="AF17" s="221">
        <v>17.106666666666701</v>
      </c>
      <c r="AG17" s="221">
        <v>149.68</v>
      </c>
      <c r="AH17" s="221">
        <v>17.026666666666699</v>
      </c>
      <c r="AI17" s="221">
        <v>40.893333333333302</v>
      </c>
      <c r="AJ17" s="221">
        <v>5.4666666666666703</v>
      </c>
      <c r="AK17" s="221">
        <v>25.726666666666699</v>
      </c>
      <c r="AL17" s="221">
        <v>6.08</v>
      </c>
      <c r="AM17" s="221">
        <v>2.1766666666666699</v>
      </c>
      <c r="AN17" s="221">
        <v>5.38</v>
      </c>
      <c r="AO17" s="221">
        <v>0.89600000000000002</v>
      </c>
      <c r="AP17" s="221">
        <v>4.9066666666666698</v>
      </c>
      <c r="AQ17" s="221">
        <v>0.92766666666666697</v>
      </c>
      <c r="AR17" s="221">
        <v>2.3266666666666702</v>
      </c>
      <c r="AS17" s="221">
        <v>0.29166666666666702</v>
      </c>
      <c r="AT17" s="221">
        <v>1.89</v>
      </c>
      <c r="AU17" s="221">
        <v>0.26133333333333297</v>
      </c>
      <c r="AV17" s="221">
        <v>3.99</v>
      </c>
      <c r="AW17" s="221">
        <v>1.0276666666666701</v>
      </c>
      <c r="AX17" s="221">
        <v>1.13333333333333</v>
      </c>
      <c r="AY17" s="221">
        <v>0.48366666666666702</v>
      </c>
      <c r="AZ17" s="223">
        <v>1168.1690100000001</v>
      </c>
      <c r="BA17" s="223">
        <v>57.182200000000002</v>
      </c>
      <c r="BB17" s="222"/>
      <c r="BC17" s="222">
        <v>4.0825123283356902E-3</v>
      </c>
      <c r="BD17" s="222">
        <v>6.7383419295217295E-2</v>
      </c>
      <c r="BE17" s="222">
        <v>0.17226793474068899</v>
      </c>
      <c r="BF17" s="221">
        <v>0.60369743499999995</v>
      </c>
      <c r="BG17" s="221">
        <v>7.4127360000000003E-2</v>
      </c>
      <c r="BH17" s="221">
        <v>0.26892526500000002</v>
      </c>
      <c r="BI17" s="221">
        <v>0.37668130999999999</v>
      </c>
      <c r="BJ17" s="221">
        <v>2.9166899999999999E-2</v>
      </c>
      <c r="BK17" s="221">
        <v>0.22396692000000001</v>
      </c>
      <c r="BL17" s="221">
        <v>0.26542737</v>
      </c>
      <c r="BM17" s="221">
        <v>0.17432534999999999</v>
      </c>
      <c r="BN17" s="221">
        <v>9.0275474999999994E-2</v>
      </c>
      <c r="BO17" s="221">
        <v>8.4105650000000001E-3</v>
      </c>
      <c r="BP17" s="221">
        <v>1.4189240000000001E-2</v>
      </c>
      <c r="BQ17" s="221">
        <v>2.0937500000000001E-3</v>
      </c>
      <c r="BR17" s="221">
        <v>1.4792850000000001E-3</v>
      </c>
      <c r="BS17" s="221">
        <v>1.3990400000000001</v>
      </c>
      <c r="BT17" s="221">
        <v>10.0636333333333</v>
      </c>
      <c r="BU17" s="221">
        <v>0.62046000000000001</v>
      </c>
      <c r="BV17" s="221">
        <v>19.797166666666701</v>
      </c>
      <c r="BW17" s="221">
        <v>1.4091866666666599</v>
      </c>
      <c r="BX17" s="221">
        <v>14.183016666666701</v>
      </c>
      <c r="BY17" s="221">
        <v>2.237552</v>
      </c>
      <c r="BZ17" s="221">
        <v>8.3820800000000002</v>
      </c>
      <c r="CA17" s="221">
        <v>0.86836000000000102</v>
      </c>
      <c r="CB17" s="221">
        <v>1.5539466666666699</v>
      </c>
      <c r="CC17" s="221">
        <v>0.38266666666666699</v>
      </c>
      <c r="CD17" s="221">
        <v>1.6465066666666699</v>
      </c>
      <c r="CE17" s="221">
        <v>0.40736</v>
      </c>
      <c r="CF17" s="221">
        <v>0.13059999999999999</v>
      </c>
      <c r="CG17" s="221">
        <v>0.50571999999999995</v>
      </c>
      <c r="CH17" s="221">
        <v>6.9888000000000006E-2</v>
      </c>
      <c r="CI17" s="221">
        <v>0.39744000000000002</v>
      </c>
      <c r="CJ17" s="221">
        <v>8.0707000000000001E-2</v>
      </c>
      <c r="CK17" s="221">
        <v>0.19544</v>
      </c>
      <c r="CL17" s="221">
        <v>2.8291666666666701E-2</v>
      </c>
      <c r="CM17" s="221">
        <v>0.16064999999999999</v>
      </c>
      <c r="CN17" s="221">
        <v>2.84853333333333E-2</v>
      </c>
      <c r="CO17" s="221">
        <v>0.37506</v>
      </c>
      <c r="CP17" s="221">
        <v>0.153122333333334</v>
      </c>
      <c r="CQ17" s="221">
        <v>0.41819999999999902</v>
      </c>
      <c r="CR17" s="221">
        <v>4.5948333333333397E-2</v>
      </c>
      <c r="CS17" s="224"/>
      <c r="CT17" s="224"/>
      <c r="CU17" s="224"/>
      <c r="CV17" s="224"/>
      <c r="CW17" s="224"/>
      <c r="CX17" s="224"/>
    </row>
    <row r="18" spans="1:102" ht="15" customHeight="1" x14ac:dyDescent="0.35">
      <c r="A18">
        <v>18</v>
      </c>
      <c r="B18">
        <v>7</v>
      </c>
      <c r="C18" s="219" t="s">
        <v>1252</v>
      </c>
      <c r="D18">
        <v>1959.9380000000001</v>
      </c>
      <c r="E18" s="220">
        <v>425</v>
      </c>
      <c r="F18" s="221">
        <v>49.247050000000002</v>
      </c>
      <c r="G18" s="221">
        <v>2.7978499999999999</v>
      </c>
      <c r="H18" s="221">
        <v>12.7918</v>
      </c>
      <c r="I18" s="222">
        <v>5.305E-2</v>
      </c>
      <c r="J18" s="221">
        <v>11.283049999999999</v>
      </c>
      <c r="K18" s="222">
        <v>0.16864999999999999</v>
      </c>
      <c r="L18" s="221">
        <v>8.5286000000000008</v>
      </c>
      <c r="M18" s="221">
        <v>11.2835</v>
      </c>
      <c r="N18" s="221">
        <v>2.3848500000000001</v>
      </c>
      <c r="O18" s="222">
        <v>2.5049999999999999E-2</v>
      </c>
      <c r="P18" s="221">
        <v>0.58050000000000002</v>
      </c>
      <c r="Q18" s="222">
        <v>0.28570000000000001</v>
      </c>
      <c r="R18" s="222">
        <v>5.7750000000000003E-2</v>
      </c>
      <c r="S18" s="222">
        <v>1.5599999999999999E-2</v>
      </c>
      <c r="T18" s="222">
        <v>2.7949999999999999E-2</v>
      </c>
      <c r="U18" s="221">
        <v>99.531099999999995</v>
      </c>
      <c r="V18" s="223"/>
      <c r="W18" s="223"/>
      <c r="X18" s="223"/>
      <c r="Y18" s="223"/>
      <c r="Z18" s="221">
        <v>27.956666666666699</v>
      </c>
      <c r="AA18" s="221">
        <v>305.66666666666703</v>
      </c>
      <c r="AB18" s="221">
        <v>10.133333333333301</v>
      </c>
      <c r="AC18" s="221">
        <v>369.55666666666701</v>
      </c>
      <c r="AD18" s="221">
        <v>20.49</v>
      </c>
      <c r="AE18" s="221">
        <v>143.69</v>
      </c>
      <c r="AF18" s="221">
        <v>15.796666666666701</v>
      </c>
      <c r="AG18" s="221">
        <v>132.446666666667</v>
      </c>
      <c r="AH18" s="221">
        <v>16.1733333333333</v>
      </c>
      <c r="AI18" s="221">
        <v>37.226666666666702</v>
      </c>
      <c r="AJ18" s="221">
        <v>5.0166666666666702</v>
      </c>
      <c r="AK18" s="221">
        <v>24.63</v>
      </c>
      <c r="AL18" s="221">
        <v>5.6033333333333299</v>
      </c>
      <c r="AM18" s="221">
        <v>1.9833333333333301</v>
      </c>
      <c r="AN18" s="221">
        <v>5.2033333333333296</v>
      </c>
      <c r="AO18" s="221">
        <v>0.796333333333333</v>
      </c>
      <c r="AP18" s="221">
        <v>4.41</v>
      </c>
      <c r="AQ18" s="221">
        <v>0.82933333333333303</v>
      </c>
      <c r="AR18" s="221">
        <v>2.04</v>
      </c>
      <c r="AS18" s="221">
        <v>0.267666666666667</v>
      </c>
      <c r="AT18" s="221">
        <v>1.7666666666666699</v>
      </c>
      <c r="AU18" s="221">
        <v>0.255</v>
      </c>
      <c r="AV18" s="221">
        <v>3.4233333333333298</v>
      </c>
      <c r="AW18" s="221">
        <v>0.92233333333333301</v>
      </c>
      <c r="AX18" s="221">
        <v>1.1866666666666701</v>
      </c>
      <c r="AY18" s="221">
        <v>0.43666666666666698</v>
      </c>
      <c r="AZ18" s="223">
        <v>1185.4248600000001</v>
      </c>
      <c r="BA18" s="223">
        <v>59.967799999999997</v>
      </c>
      <c r="BB18" s="222"/>
      <c r="BC18" s="222"/>
      <c r="BD18" s="222"/>
      <c r="BE18" s="222"/>
      <c r="BF18" s="221">
        <v>0.59588930500000004</v>
      </c>
      <c r="BG18" s="221">
        <v>7.1624960000000001E-2</v>
      </c>
      <c r="BH18" s="221">
        <v>0.25967353999999998</v>
      </c>
      <c r="BI18" s="221">
        <v>0.37346895499999999</v>
      </c>
      <c r="BJ18" s="221">
        <v>2.6916539999999999E-2</v>
      </c>
      <c r="BK18" s="221">
        <v>0.24903512</v>
      </c>
      <c r="BL18" s="221">
        <v>0.26403389999999999</v>
      </c>
      <c r="BM18" s="221">
        <v>0.16813192499999999</v>
      </c>
      <c r="BN18" s="221">
        <v>8.4462750000000003E-2</v>
      </c>
      <c r="BO18" s="221">
        <v>8.3710099999999999E-3</v>
      </c>
      <c r="BP18" s="221">
        <v>1.2121725E-2</v>
      </c>
      <c r="BQ18" s="221">
        <v>1.9499999999999999E-3</v>
      </c>
      <c r="BR18" s="221">
        <v>1.2940849999999999E-3</v>
      </c>
      <c r="BS18" s="221">
        <v>1.34192</v>
      </c>
      <c r="BT18" s="221">
        <v>9.4756666666666796</v>
      </c>
      <c r="BU18" s="221">
        <v>0.54719999999999802</v>
      </c>
      <c r="BV18" s="221">
        <v>18.4778333333334</v>
      </c>
      <c r="BW18" s="221">
        <v>1.3933199999999999</v>
      </c>
      <c r="BX18" s="221">
        <v>13.93793</v>
      </c>
      <c r="BY18" s="221">
        <v>2.0662039999999999</v>
      </c>
      <c r="BZ18" s="221">
        <v>7.4170133333333501</v>
      </c>
      <c r="CA18" s="221">
        <v>0.82483999999999802</v>
      </c>
      <c r="CB18" s="221">
        <v>1.4146133333333299</v>
      </c>
      <c r="CC18" s="221">
        <v>0.35116666666666702</v>
      </c>
      <c r="CD18" s="221">
        <v>1.5763199999999999</v>
      </c>
      <c r="CE18" s="221">
        <v>0.375423333333333</v>
      </c>
      <c r="CF18" s="221">
        <v>0.11899999999999999</v>
      </c>
      <c r="CG18" s="221">
        <v>0.48911333333333301</v>
      </c>
      <c r="CH18" s="221">
        <v>6.2114000000000003E-2</v>
      </c>
      <c r="CI18" s="221">
        <v>0.35721000000000003</v>
      </c>
      <c r="CJ18" s="221">
        <v>7.2151999999999994E-2</v>
      </c>
      <c r="CK18" s="221">
        <v>0.17136000000000001</v>
      </c>
      <c r="CL18" s="221">
        <v>2.5963666666666701E-2</v>
      </c>
      <c r="CM18" s="221">
        <v>0.150166666666667</v>
      </c>
      <c r="CN18" s="221">
        <v>2.7795E-2</v>
      </c>
      <c r="CO18" s="221">
        <v>0.32179333333333299</v>
      </c>
      <c r="CP18" s="221">
        <v>0.137427666666667</v>
      </c>
      <c r="CQ18" s="221">
        <v>0.43788000000000099</v>
      </c>
      <c r="CR18" s="221">
        <v>4.14833333333334E-2</v>
      </c>
      <c r="CS18" s="224"/>
      <c r="CT18" s="224"/>
      <c r="CU18" s="224"/>
      <c r="CV18" s="224"/>
      <c r="CW18" s="224"/>
      <c r="CX18" s="224"/>
    </row>
    <row r="19" spans="1:102" ht="15" customHeight="1" x14ac:dyDescent="0.35">
      <c r="A19" s="214">
        <v>19</v>
      </c>
      <c r="B19">
        <v>7</v>
      </c>
      <c r="C19" s="219" t="s">
        <v>1253</v>
      </c>
      <c r="D19">
        <v>1959.9380000000001</v>
      </c>
      <c r="E19" s="220">
        <v>425</v>
      </c>
      <c r="F19" s="221">
        <v>49.563850000000002</v>
      </c>
      <c r="G19" s="221">
        <v>2.7959749999999999</v>
      </c>
      <c r="H19" s="221">
        <v>12.91625</v>
      </c>
      <c r="I19" s="222">
        <v>6.565E-2</v>
      </c>
      <c r="J19" s="221">
        <v>11.111675</v>
      </c>
      <c r="K19" s="222">
        <v>0.16702500000000001</v>
      </c>
      <c r="L19" s="221">
        <v>8.4583999999999993</v>
      </c>
      <c r="M19" s="221">
        <v>11.2433</v>
      </c>
      <c r="N19" s="221">
        <v>2.31915</v>
      </c>
      <c r="O19" s="222">
        <v>1.7874999999999999E-2</v>
      </c>
      <c r="P19" s="221">
        <v>0.55364999999999998</v>
      </c>
      <c r="Q19" s="222">
        <v>0.28572500000000001</v>
      </c>
      <c r="R19" s="222">
        <v>5.4125E-2</v>
      </c>
      <c r="S19" s="222">
        <v>1.2725E-2</v>
      </c>
      <c r="T19" s="222">
        <v>1.2525E-2</v>
      </c>
      <c r="U19" s="221">
        <v>99.577875000000006</v>
      </c>
      <c r="V19" s="223"/>
      <c r="W19" s="222">
        <v>6.8078233578141703E-2</v>
      </c>
      <c r="X19" s="221">
        <v>3.3499598990022701</v>
      </c>
      <c r="Y19" s="221">
        <v>1.5079512500962899</v>
      </c>
      <c r="Z19" s="221">
        <v>27.48</v>
      </c>
      <c r="AA19" s="221">
        <v>308.67</v>
      </c>
      <c r="AB19" s="221">
        <v>10.515000000000001</v>
      </c>
      <c r="AC19" s="221">
        <v>371.49</v>
      </c>
      <c r="AD19" s="221">
        <v>19.715</v>
      </c>
      <c r="AE19" s="221">
        <v>141.04</v>
      </c>
      <c r="AF19" s="221">
        <v>15.89</v>
      </c>
      <c r="AG19" s="221">
        <v>137.875</v>
      </c>
      <c r="AH19" s="221">
        <v>15.975</v>
      </c>
      <c r="AI19" s="221">
        <v>37.755000000000003</v>
      </c>
      <c r="AJ19" s="221">
        <v>5.16</v>
      </c>
      <c r="AK19" s="221">
        <v>22.71</v>
      </c>
      <c r="AL19" s="221">
        <v>5.72</v>
      </c>
      <c r="AM19" s="221">
        <v>2.0150000000000001</v>
      </c>
      <c r="AN19" s="221">
        <v>4.7699999999999996</v>
      </c>
      <c r="AO19" s="221">
        <v>0.83950000000000002</v>
      </c>
      <c r="AP19" s="221">
        <v>4.68</v>
      </c>
      <c r="AQ19" s="221">
        <v>0.87649999999999995</v>
      </c>
      <c r="AR19" s="221">
        <v>1.98</v>
      </c>
      <c r="AS19" s="221">
        <v>0.26150000000000001</v>
      </c>
      <c r="AT19" s="221">
        <v>1.69</v>
      </c>
      <c r="AU19" s="221">
        <v>0.24099999999999999</v>
      </c>
      <c r="AV19" s="221">
        <v>3.585</v>
      </c>
      <c r="AW19" s="221">
        <v>0.95350000000000001</v>
      </c>
      <c r="AX19" s="221">
        <v>1.4750000000000001</v>
      </c>
      <c r="AY19" s="221">
        <v>0.4365</v>
      </c>
      <c r="AZ19" s="223">
        <v>1184.0138400000001</v>
      </c>
      <c r="BA19" s="223">
        <v>60.128050000000002</v>
      </c>
      <c r="BB19" s="222"/>
      <c r="BC19" s="222">
        <v>3.4039116789070902E-3</v>
      </c>
      <c r="BD19" s="222">
        <v>6.3984234070943294E-2</v>
      </c>
      <c r="BE19" s="222">
        <v>0.16180316913533199</v>
      </c>
      <c r="BF19" s="221">
        <v>0.59972258499999997</v>
      </c>
      <c r="BG19" s="221">
        <v>7.1576959999999995E-2</v>
      </c>
      <c r="BH19" s="221">
        <v>0.26219987500000003</v>
      </c>
      <c r="BI19" s="221">
        <v>0.36779644249999999</v>
      </c>
      <c r="BJ19" s="221">
        <v>2.6657190000000001E-2</v>
      </c>
      <c r="BK19" s="221">
        <v>0.24698528</v>
      </c>
      <c r="BL19" s="221">
        <v>0.26309322000000002</v>
      </c>
      <c r="BM19" s="221">
        <v>0.16350007499999999</v>
      </c>
      <c r="BN19" s="221">
        <v>8.0556075000000005E-2</v>
      </c>
      <c r="BO19" s="221">
        <v>8.3717424999999995E-3</v>
      </c>
      <c r="BP19" s="221">
        <v>1.13608375E-2</v>
      </c>
      <c r="BQ19" s="221">
        <v>1.590625E-3</v>
      </c>
      <c r="BR19" s="221">
        <v>5.7990750000000001E-4</v>
      </c>
      <c r="BS19" s="221">
        <v>1.31904</v>
      </c>
      <c r="BT19" s="221">
        <v>9.5687700000000007</v>
      </c>
      <c r="BU19" s="221">
        <v>0.56781000000000004</v>
      </c>
      <c r="BV19" s="221">
        <v>18.5745</v>
      </c>
      <c r="BW19" s="221">
        <v>1.3406199999999999</v>
      </c>
      <c r="BX19" s="221">
        <v>13.68088</v>
      </c>
      <c r="BY19" s="221">
        <v>2.0784120000000001</v>
      </c>
      <c r="BZ19" s="221">
        <v>7.7210000000000001</v>
      </c>
      <c r="CA19" s="221">
        <v>0.81472500000000003</v>
      </c>
      <c r="CB19" s="221">
        <v>1.43469</v>
      </c>
      <c r="CC19" s="221">
        <v>0.36120000000000002</v>
      </c>
      <c r="CD19" s="221">
        <v>1.4534400000000001</v>
      </c>
      <c r="CE19" s="221">
        <v>0.38324000000000003</v>
      </c>
      <c r="CF19" s="221">
        <v>0.12089999999999999</v>
      </c>
      <c r="CG19" s="221">
        <v>0.44838</v>
      </c>
      <c r="CH19" s="221">
        <v>6.5480999999999998E-2</v>
      </c>
      <c r="CI19" s="221">
        <v>0.37907999999999997</v>
      </c>
      <c r="CJ19" s="221">
        <v>7.6255500000000004E-2</v>
      </c>
      <c r="CK19" s="221">
        <v>0.16632</v>
      </c>
      <c r="CL19" s="221">
        <v>2.5365499999999999E-2</v>
      </c>
      <c r="CM19" s="221">
        <v>0.14365</v>
      </c>
      <c r="CN19" s="221">
        <v>2.6269000000000001E-2</v>
      </c>
      <c r="CO19" s="221">
        <v>0.33699000000000001</v>
      </c>
      <c r="CP19" s="221">
        <v>0.14207149999999999</v>
      </c>
      <c r="CQ19" s="221">
        <v>0.54427499999999995</v>
      </c>
      <c r="CR19" s="221">
        <v>4.1467499999999997E-2</v>
      </c>
      <c r="CS19" s="224"/>
      <c r="CT19" s="224"/>
      <c r="CU19" s="224"/>
      <c r="CV19" s="224"/>
      <c r="CW19" s="224"/>
      <c r="CX19" s="224"/>
    </row>
    <row r="20" spans="1:102" ht="15" customHeight="1" x14ac:dyDescent="0.35">
      <c r="A20">
        <v>20</v>
      </c>
      <c r="B20">
        <v>8</v>
      </c>
      <c r="C20" s="219" t="s">
        <v>1254</v>
      </c>
      <c r="D20">
        <v>1959.944</v>
      </c>
      <c r="E20" s="220">
        <v>335</v>
      </c>
      <c r="F20" s="221">
        <v>49.289549999999998</v>
      </c>
      <c r="G20" s="221">
        <v>2.7675999999999998</v>
      </c>
      <c r="H20" s="221">
        <v>12.977399999999999</v>
      </c>
      <c r="I20" s="222">
        <v>5.2850000000000001E-2</v>
      </c>
      <c r="J20" s="221">
        <v>11.6663</v>
      </c>
      <c r="K20" s="222">
        <v>0.17319999999999999</v>
      </c>
      <c r="L20" s="221">
        <v>8.3757000000000001</v>
      </c>
      <c r="M20" s="221">
        <v>10.9931</v>
      </c>
      <c r="N20" s="221">
        <v>2.3471000000000002</v>
      </c>
      <c r="O20" s="222">
        <v>1.84E-2</v>
      </c>
      <c r="P20" s="221">
        <v>0.58640000000000003</v>
      </c>
      <c r="Q20" s="222">
        <v>0.28694999999999998</v>
      </c>
      <c r="R20" s="222">
        <v>7.1349999999999997E-2</v>
      </c>
      <c r="S20" s="222">
        <v>1.72E-2</v>
      </c>
      <c r="T20" s="222">
        <v>1.975E-2</v>
      </c>
      <c r="U20" s="221">
        <v>99.642849999999996</v>
      </c>
      <c r="V20" s="223"/>
      <c r="W20" s="222">
        <v>6.3946901112148902E-2</v>
      </c>
      <c r="X20" s="221">
        <v>3.5184047717284601</v>
      </c>
      <c r="Y20" s="221">
        <v>1.67483845558949</v>
      </c>
      <c r="Z20" s="221">
        <v>29.823333333333299</v>
      </c>
      <c r="AA20" s="221">
        <v>303.14666666666699</v>
      </c>
      <c r="AB20" s="221">
        <v>9.75</v>
      </c>
      <c r="AC20" s="221">
        <v>350.83333333333297</v>
      </c>
      <c r="AD20" s="221">
        <v>20.1733333333333</v>
      </c>
      <c r="AE20" s="221">
        <v>131.97333333333299</v>
      </c>
      <c r="AF20" s="221">
        <v>14.813333333333301</v>
      </c>
      <c r="AG20" s="221">
        <v>128.81333333333299</v>
      </c>
      <c r="AH20" s="221">
        <v>14.81</v>
      </c>
      <c r="AI20" s="221">
        <v>35.18</v>
      </c>
      <c r="AJ20" s="221">
        <v>4.74</v>
      </c>
      <c r="AK20" s="221">
        <v>21.233333333333299</v>
      </c>
      <c r="AL20" s="221">
        <v>5.2266666666666701</v>
      </c>
      <c r="AM20" s="221">
        <v>1.92</v>
      </c>
      <c r="AN20" s="221">
        <v>4.7033333333333296</v>
      </c>
      <c r="AO20" s="221">
        <v>0.79866666666666697</v>
      </c>
      <c r="AP20" s="221">
        <v>4.59</v>
      </c>
      <c r="AQ20" s="221">
        <v>0.81033333333333302</v>
      </c>
      <c r="AR20" s="221">
        <v>2.0066666666666699</v>
      </c>
      <c r="AS20" s="221">
        <v>0.274666666666667</v>
      </c>
      <c r="AT20" s="221">
        <v>1.79666666666667</v>
      </c>
      <c r="AU20" s="221">
        <v>0.239666666666667</v>
      </c>
      <c r="AV20" s="221">
        <v>3.6166666666666698</v>
      </c>
      <c r="AW20" s="221">
        <v>0.90166666666666695</v>
      </c>
      <c r="AX20" s="221">
        <v>1.05</v>
      </c>
      <c r="AY20" s="221">
        <v>0.39600000000000002</v>
      </c>
      <c r="AZ20" s="223">
        <v>1182.35157</v>
      </c>
      <c r="BA20" s="223">
        <v>58.717199999999998</v>
      </c>
      <c r="BB20" s="222"/>
      <c r="BC20" s="222">
        <v>3.1973450556074499E-3</v>
      </c>
      <c r="BD20" s="222">
        <v>6.7201531140013607E-2</v>
      </c>
      <c r="BE20" s="222">
        <v>0.179710166284752</v>
      </c>
      <c r="BF20" s="221">
        <v>0.59640355499999997</v>
      </c>
      <c r="BG20" s="221">
        <v>7.0850560000000007E-2</v>
      </c>
      <c r="BH20" s="221">
        <v>0.26344121999999998</v>
      </c>
      <c r="BI20" s="221">
        <v>0.38615453</v>
      </c>
      <c r="BJ20" s="221">
        <v>2.7642719999999999E-2</v>
      </c>
      <c r="BK20" s="221">
        <v>0.24457044</v>
      </c>
      <c r="BL20" s="221">
        <v>0.25723854000000002</v>
      </c>
      <c r="BM20" s="221">
        <v>0.16547054999999999</v>
      </c>
      <c r="BN20" s="221">
        <v>8.53212E-2</v>
      </c>
      <c r="BO20" s="221">
        <v>8.4076350000000001E-3</v>
      </c>
      <c r="BP20" s="221">
        <v>1.4976365E-2</v>
      </c>
      <c r="BQ20" s="221">
        <v>2.15E-3</v>
      </c>
      <c r="BR20" s="221">
        <v>9.1442499999999996E-4</v>
      </c>
      <c r="BS20" s="221">
        <v>1.4315199999999999</v>
      </c>
      <c r="BT20" s="221">
        <v>9.3975466666666794</v>
      </c>
      <c r="BU20" s="221">
        <v>0.52649999999999997</v>
      </c>
      <c r="BV20" s="221">
        <v>17.5416666666667</v>
      </c>
      <c r="BW20" s="221">
        <v>1.37178666666666</v>
      </c>
      <c r="BX20" s="221">
        <v>12.801413333333301</v>
      </c>
      <c r="BY20" s="221">
        <v>1.937584</v>
      </c>
      <c r="BZ20" s="221">
        <v>7.2135466666666499</v>
      </c>
      <c r="CA20" s="221">
        <v>0.75531000000000004</v>
      </c>
      <c r="CB20" s="221">
        <v>1.33684</v>
      </c>
      <c r="CC20" s="221">
        <v>0.33179999999999998</v>
      </c>
      <c r="CD20" s="221">
        <v>1.35893333333333</v>
      </c>
      <c r="CE20" s="221">
        <v>0.35018666666666698</v>
      </c>
      <c r="CF20" s="221">
        <v>0.1152</v>
      </c>
      <c r="CG20" s="221">
        <v>0.44211333333333303</v>
      </c>
      <c r="CH20" s="221">
        <v>6.2295999999999997E-2</v>
      </c>
      <c r="CI20" s="221">
        <v>0.37179000000000001</v>
      </c>
      <c r="CJ20" s="221">
        <v>7.0499000000000006E-2</v>
      </c>
      <c r="CK20" s="221">
        <v>0.16855999999999999</v>
      </c>
      <c r="CL20" s="221">
        <v>2.66426666666667E-2</v>
      </c>
      <c r="CM20" s="221">
        <v>0.152716666666667</v>
      </c>
      <c r="CN20" s="221">
        <v>2.6123666666666701E-2</v>
      </c>
      <c r="CO20" s="221">
        <v>0.33996666666666697</v>
      </c>
      <c r="CP20" s="221">
        <v>0.13434833333333299</v>
      </c>
      <c r="CQ20" s="221">
        <v>0.38745000000000002</v>
      </c>
      <c r="CR20" s="221">
        <v>3.7620000000000001E-2</v>
      </c>
      <c r="CS20" s="224"/>
      <c r="CT20" s="224"/>
      <c r="CU20" s="224"/>
      <c r="CV20" s="224"/>
      <c r="CW20" s="224"/>
      <c r="CX20" s="224"/>
    </row>
    <row r="21" spans="1:102" ht="15" customHeight="1" x14ac:dyDescent="0.35">
      <c r="A21">
        <v>21</v>
      </c>
      <c r="B21">
        <v>8</v>
      </c>
      <c r="C21" s="219" t="s">
        <v>1255</v>
      </c>
      <c r="D21">
        <v>1959.944</v>
      </c>
      <c r="E21" s="220">
        <v>335</v>
      </c>
      <c r="F21" s="221">
        <v>49.665550000000003</v>
      </c>
      <c r="G21" s="221">
        <v>2.7896999999999998</v>
      </c>
      <c r="H21" s="221">
        <v>13.119350000000001</v>
      </c>
      <c r="I21" s="222">
        <v>4.5449999999999997E-2</v>
      </c>
      <c r="J21" s="221">
        <v>11.35575</v>
      </c>
      <c r="K21" s="222">
        <v>0.16125</v>
      </c>
      <c r="L21" s="221">
        <v>7.9370500000000002</v>
      </c>
      <c r="M21" s="221">
        <v>11.3462</v>
      </c>
      <c r="N21" s="221">
        <v>2.38185</v>
      </c>
      <c r="O21" s="222">
        <v>8.8000000000000005E-3</v>
      </c>
      <c r="P21" s="221">
        <v>0.61965000000000003</v>
      </c>
      <c r="Q21" s="222">
        <v>0.28599999999999998</v>
      </c>
      <c r="R21" s="222">
        <v>6.2950000000000006E-2</v>
      </c>
      <c r="S21" s="222">
        <v>1.4149999999999999E-2</v>
      </c>
      <c r="T21" s="222">
        <v>1.585E-2</v>
      </c>
      <c r="U21" s="221">
        <v>99.8095</v>
      </c>
      <c r="V21" s="223"/>
      <c r="W21" s="223"/>
      <c r="X21" s="223"/>
      <c r="Y21" s="223"/>
      <c r="Z21" s="221">
        <v>29.293333333333301</v>
      </c>
      <c r="AA21" s="221">
        <v>311.08</v>
      </c>
      <c r="AB21" s="221">
        <v>10.85</v>
      </c>
      <c r="AC21" s="221">
        <v>384.45333333333298</v>
      </c>
      <c r="AD21" s="221">
        <v>20.656666666666698</v>
      </c>
      <c r="AE21" s="221">
        <v>141.56333333333299</v>
      </c>
      <c r="AF21" s="221">
        <v>15.953333333333299</v>
      </c>
      <c r="AG21" s="221">
        <v>144.42666666666699</v>
      </c>
      <c r="AH21" s="221">
        <v>16.57</v>
      </c>
      <c r="AI21" s="221">
        <v>38.1933333333333</v>
      </c>
      <c r="AJ21" s="221">
        <v>5.0166666666666702</v>
      </c>
      <c r="AK21" s="221">
        <v>24.043333333333301</v>
      </c>
      <c r="AL21" s="221">
        <v>5.6866666666666701</v>
      </c>
      <c r="AM21" s="221">
        <v>2.1766666666666699</v>
      </c>
      <c r="AN21" s="221">
        <v>4.9133333333333304</v>
      </c>
      <c r="AO21" s="221">
        <v>0.88666666666666705</v>
      </c>
      <c r="AP21" s="221">
        <v>4.6233333333333304</v>
      </c>
      <c r="AQ21" s="221">
        <v>0.91600000000000004</v>
      </c>
      <c r="AR21" s="221">
        <v>2.0699999999999998</v>
      </c>
      <c r="AS21" s="221">
        <v>0.25666666666666699</v>
      </c>
      <c r="AT21" s="221">
        <v>1.92</v>
      </c>
      <c r="AU21" s="221">
        <v>0.247</v>
      </c>
      <c r="AV21" s="221">
        <v>3.79666666666667</v>
      </c>
      <c r="AW21" s="221">
        <v>1.0026666666666699</v>
      </c>
      <c r="AX21" s="221">
        <v>0.96666666666666701</v>
      </c>
      <c r="AY21" s="221">
        <v>0.40866666666666701</v>
      </c>
      <c r="AZ21" s="223">
        <v>1173.534705</v>
      </c>
      <c r="BA21" s="223">
        <v>58.066049999999997</v>
      </c>
      <c r="BB21" s="222"/>
      <c r="BC21" s="222"/>
      <c r="BD21" s="222"/>
      <c r="BE21" s="222"/>
      <c r="BF21" s="221">
        <v>0.60095315500000002</v>
      </c>
      <c r="BG21" s="221">
        <v>7.1416320000000005E-2</v>
      </c>
      <c r="BH21" s="221">
        <v>0.266322805</v>
      </c>
      <c r="BI21" s="221">
        <v>0.37587532499999998</v>
      </c>
      <c r="BJ21" s="221">
        <v>2.5735500000000001E-2</v>
      </c>
      <c r="BK21" s="221">
        <v>0.23176185999999999</v>
      </c>
      <c r="BL21" s="221">
        <v>0.26550108</v>
      </c>
      <c r="BM21" s="221">
        <v>0.16792042500000001</v>
      </c>
      <c r="BN21" s="221">
        <v>9.0159075000000005E-2</v>
      </c>
      <c r="BO21" s="221">
        <v>8.3797999999999997E-3</v>
      </c>
      <c r="BP21" s="221">
        <v>1.3213205E-2</v>
      </c>
      <c r="BQ21" s="221">
        <v>1.7687499999999999E-3</v>
      </c>
      <c r="BR21" s="221">
        <v>7.3385500000000005E-4</v>
      </c>
      <c r="BS21" s="221">
        <v>1.40608</v>
      </c>
      <c r="BT21" s="221">
        <v>9.6434800000000003</v>
      </c>
      <c r="BU21" s="221">
        <v>0.58589999999999998</v>
      </c>
      <c r="BV21" s="221">
        <v>19.222666666666701</v>
      </c>
      <c r="BW21" s="221">
        <v>1.40465333333334</v>
      </c>
      <c r="BX21" s="221">
        <v>13.731643333333301</v>
      </c>
      <c r="BY21" s="221">
        <v>2.0866959999999999</v>
      </c>
      <c r="BZ21" s="221">
        <v>8.0878933333333496</v>
      </c>
      <c r="CA21" s="221">
        <v>0.84506999999999999</v>
      </c>
      <c r="CB21" s="221">
        <v>1.4513466666666699</v>
      </c>
      <c r="CC21" s="221">
        <v>0.35116666666666702</v>
      </c>
      <c r="CD21" s="221">
        <v>1.53877333333333</v>
      </c>
      <c r="CE21" s="221">
        <v>0.38100666666666699</v>
      </c>
      <c r="CF21" s="221">
        <v>0.13059999999999999</v>
      </c>
      <c r="CG21" s="221">
        <v>0.461853333333333</v>
      </c>
      <c r="CH21" s="221">
        <v>6.9159999999999999E-2</v>
      </c>
      <c r="CI21" s="221">
        <v>0.37448999999999999</v>
      </c>
      <c r="CJ21" s="221">
        <v>7.9691999999999999E-2</v>
      </c>
      <c r="CK21" s="221">
        <v>0.17388000000000001</v>
      </c>
      <c r="CL21" s="221">
        <v>2.4896666666666699E-2</v>
      </c>
      <c r="CM21" s="221">
        <v>0.16320000000000001</v>
      </c>
      <c r="CN21" s="221">
        <v>2.6922999999999999E-2</v>
      </c>
      <c r="CO21" s="221">
        <v>0.35688666666666702</v>
      </c>
      <c r="CP21" s="221">
        <v>0.14939733333333399</v>
      </c>
      <c r="CQ21" s="221">
        <v>0.35670000000000002</v>
      </c>
      <c r="CR21" s="221">
        <v>3.8823333333333397E-2</v>
      </c>
      <c r="CS21" s="224"/>
      <c r="CT21" s="224"/>
      <c r="CU21" s="224"/>
      <c r="CV21" s="224"/>
      <c r="CW21" s="224"/>
      <c r="CX21" s="224"/>
    </row>
    <row r="22" spans="1:102" ht="15" customHeight="1" x14ac:dyDescent="0.35">
      <c r="A22" s="214">
        <v>22</v>
      </c>
      <c r="B22">
        <v>10</v>
      </c>
      <c r="C22" s="219" t="s">
        <v>1256</v>
      </c>
      <c r="D22">
        <v>1959.954</v>
      </c>
      <c r="E22" s="220">
        <v>335</v>
      </c>
      <c r="F22" s="221">
        <v>49.560699999999997</v>
      </c>
      <c r="G22" s="221">
        <v>2.7768999999999999</v>
      </c>
      <c r="H22" s="221">
        <v>12.849</v>
      </c>
      <c r="I22" s="222">
        <v>6.4699999999999994E-2</v>
      </c>
      <c r="J22" s="221">
        <v>11.2562</v>
      </c>
      <c r="K22" s="222">
        <v>0.17280000000000001</v>
      </c>
      <c r="L22" s="221">
        <v>8.6157000000000004</v>
      </c>
      <c r="M22" s="221">
        <v>11.170199999999999</v>
      </c>
      <c r="N22" s="221">
        <v>2.2907000000000002</v>
      </c>
      <c r="O22" s="222">
        <v>8.8000000000000005E-3</v>
      </c>
      <c r="P22" s="221">
        <v>0.56640000000000001</v>
      </c>
      <c r="Q22" s="222">
        <v>0.27510000000000001</v>
      </c>
      <c r="R22" s="222">
        <v>5.8900000000000001E-2</v>
      </c>
      <c r="S22" s="222">
        <v>1.77E-2</v>
      </c>
      <c r="T22" s="222">
        <v>2.52E-2</v>
      </c>
      <c r="U22" s="221">
        <v>99.709000000000003</v>
      </c>
      <c r="V22" s="223"/>
      <c r="W22" s="222">
        <v>6.8227270374065493E-2</v>
      </c>
      <c r="X22" s="221">
        <v>3.2457683092190899</v>
      </c>
      <c r="Y22" s="221">
        <v>1.55866162111072</v>
      </c>
      <c r="Z22" s="221">
        <v>28.38</v>
      </c>
      <c r="AA22" s="221">
        <v>305.71333333333303</v>
      </c>
      <c r="AB22" s="221">
        <v>10.553333333333301</v>
      </c>
      <c r="AC22" s="221">
        <v>364.15333333333302</v>
      </c>
      <c r="AD22" s="221">
        <v>19.476666666666699</v>
      </c>
      <c r="AE22" s="221">
        <v>133.023333333333</v>
      </c>
      <c r="AF22" s="221">
        <v>16.079999999999998</v>
      </c>
      <c r="AG22" s="221">
        <v>131.55000000000001</v>
      </c>
      <c r="AH22" s="221">
        <v>15.95</v>
      </c>
      <c r="AI22" s="221">
        <v>37.373333333333299</v>
      </c>
      <c r="AJ22" s="221">
        <v>4.9433333333333298</v>
      </c>
      <c r="AK22" s="221">
        <v>22.776666666666699</v>
      </c>
      <c r="AL22" s="221">
        <v>5.7733333333333299</v>
      </c>
      <c r="AM22" s="221">
        <v>2.0766666666666702</v>
      </c>
      <c r="AN22" s="221">
        <v>4.8866666666666703</v>
      </c>
      <c r="AO22" s="221">
        <v>0.83033333333333303</v>
      </c>
      <c r="AP22" s="221">
        <v>4.2633333333333301</v>
      </c>
      <c r="AQ22" s="221">
        <v>0.84733333333333305</v>
      </c>
      <c r="AR22" s="221">
        <v>2.0533333333333301</v>
      </c>
      <c r="AS22" s="221">
        <v>0.26733333333333298</v>
      </c>
      <c r="AT22" s="221">
        <v>1.83</v>
      </c>
      <c r="AU22" s="221">
        <v>0.24199999999999999</v>
      </c>
      <c r="AV22" s="221">
        <v>3.7266666666666701</v>
      </c>
      <c r="AW22" s="221">
        <v>0.913333333333333</v>
      </c>
      <c r="AX22" s="221">
        <v>1.1000000000000001</v>
      </c>
      <c r="AY22" s="221">
        <v>0.421333333333333</v>
      </c>
      <c r="AZ22" s="223">
        <v>1187.1755700000001</v>
      </c>
      <c r="BA22" s="223">
        <v>60.261299999999999</v>
      </c>
      <c r="BB22" s="222"/>
      <c r="BC22" s="222">
        <v>3.4113635187032702E-3</v>
      </c>
      <c r="BD22" s="222">
        <v>6.19941747060846E-2</v>
      </c>
      <c r="BE22" s="222">
        <v>0.16724439194518001</v>
      </c>
      <c r="BF22" s="221">
        <v>0.59968447000000003</v>
      </c>
      <c r="BG22" s="221">
        <v>7.1088639999999995E-2</v>
      </c>
      <c r="BH22" s="221">
        <v>0.26083469999999997</v>
      </c>
      <c r="BI22" s="221">
        <v>0.37258022000000002</v>
      </c>
      <c r="BJ22" s="221">
        <v>2.757888E-2</v>
      </c>
      <c r="BK22" s="221">
        <v>0.25157844000000001</v>
      </c>
      <c r="BL22" s="221">
        <v>0.26138267999999998</v>
      </c>
      <c r="BM22" s="221">
        <v>0.16149435000000001</v>
      </c>
      <c r="BN22" s="221">
        <v>8.2411200000000004E-2</v>
      </c>
      <c r="BO22" s="221">
        <v>8.0604300000000004E-3</v>
      </c>
      <c r="BP22" s="221">
        <v>1.236311E-2</v>
      </c>
      <c r="BQ22" s="221">
        <v>2.2125000000000001E-3</v>
      </c>
      <c r="BR22" s="221">
        <v>1.16676E-3</v>
      </c>
      <c r="BS22" s="221">
        <v>1.3622399999999999</v>
      </c>
      <c r="BT22" s="221">
        <v>9.4771133333333193</v>
      </c>
      <c r="BU22" s="221">
        <v>0.56987999999999805</v>
      </c>
      <c r="BV22" s="221">
        <v>18.2076666666667</v>
      </c>
      <c r="BW22" s="221">
        <v>1.3244133333333401</v>
      </c>
      <c r="BX22" s="221">
        <v>12.9032633333333</v>
      </c>
      <c r="BY22" s="221">
        <v>2.1032639999999998</v>
      </c>
      <c r="BZ22" s="221">
        <v>7.3667999999999996</v>
      </c>
      <c r="CA22" s="221">
        <v>0.81345000000000001</v>
      </c>
      <c r="CB22" s="221">
        <v>1.42018666666667</v>
      </c>
      <c r="CC22" s="221">
        <v>0.34603333333333303</v>
      </c>
      <c r="CD22" s="221">
        <v>1.45770666666667</v>
      </c>
      <c r="CE22" s="221">
        <v>0.38681333333333301</v>
      </c>
      <c r="CF22" s="221">
        <v>0.1246</v>
      </c>
      <c r="CG22" s="221">
        <v>0.45934666666666701</v>
      </c>
      <c r="CH22" s="221">
        <v>6.4766000000000004E-2</v>
      </c>
      <c r="CI22" s="221">
        <v>0.34533000000000003</v>
      </c>
      <c r="CJ22" s="221">
        <v>7.3718000000000006E-2</v>
      </c>
      <c r="CK22" s="221">
        <v>0.17247999999999999</v>
      </c>
      <c r="CL22" s="221">
        <v>2.5931333333333299E-2</v>
      </c>
      <c r="CM22" s="221">
        <v>0.15554999999999999</v>
      </c>
      <c r="CN22" s="221">
        <v>2.6377999999999999E-2</v>
      </c>
      <c r="CO22" s="221">
        <v>0.35030666666666699</v>
      </c>
      <c r="CP22" s="221">
        <v>0.13608666666666699</v>
      </c>
      <c r="CQ22" s="221">
        <v>0.40589999999999998</v>
      </c>
      <c r="CR22" s="221">
        <v>4.0026666666666599E-2</v>
      </c>
      <c r="CS22" s="224"/>
      <c r="CT22" s="224"/>
      <c r="CU22" s="224"/>
      <c r="CV22" s="224"/>
      <c r="CW22" s="224"/>
      <c r="CX22" s="224"/>
    </row>
    <row r="23" spans="1:102" ht="15" customHeight="1" x14ac:dyDescent="0.35">
      <c r="A23">
        <v>23</v>
      </c>
      <c r="B23">
        <v>10</v>
      </c>
      <c r="C23" s="219" t="s">
        <v>1257</v>
      </c>
      <c r="D23">
        <v>1959.954</v>
      </c>
      <c r="E23" s="220">
        <v>335</v>
      </c>
      <c r="F23" s="221">
        <v>49.87435</v>
      </c>
      <c r="G23" s="221">
        <v>2.8027500000000001</v>
      </c>
      <c r="H23" s="221">
        <v>12.753349999999999</v>
      </c>
      <c r="I23" s="222">
        <v>5.2449999999999997E-2</v>
      </c>
      <c r="J23" s="221">
        <v>11.13725</v>
      </c>
      <c r="K23" s="222">
        <v>0.15740000000000001</v>
      </c>
      <c r="L23" s="221">
        <v>8.7039000000000009</v>
      </c>
      <c r="M23" s="221">
        <v>11.094849999999999</v>
      </c>
      <c r="N23" s="221">
        <v>2.3212000000000002</v>
      </c>
      <c r="O23" s="222">
        <v>4.0050000000000002E-2</v>
      </c>
      <c r="P23" s="221">
        <v>0.59440000000000004</v>
      </c>
      <c r="Q23" s="222">
        <v>0.28415000000000001</v>
      </c>
      <c r="R23" s="222">
        <v>5.765E-2</v>
      </c>
      <c r="S23" s="222">
        <v>1.575E-2</v>
      </c>
      <c r="T23" s="222">
        <v>2.58E-2</v>
      </c>
      <c r="U23" s="221">
        <v>99.915300000000002</v>
      </c>
      <c r="V23" s="223"/>
      <c r="W23" s="223"/>
      <c r="X23" s="223"/>
      <c r="Y23" s="223"/>
      <c r="Z23" s="221">
        <v>27.023333333333301</v>
      </c>
      <c r="AA23" s="221">
        <v>311.23666666666702</v>
      </c>
      <c r="AB23" s="221">
        <v>10.4066666666667</v>
      </c>
      <c r="AC23" s="221">
        <v>371.40333333333302</v>
      </c>
      <c r="AD23" s="221">
        <v>19.516666666666701</v>
      </c>
      <c r="AE23" s="221">
        <v>129.38</v>
      </c>
      <c r="AF23" s="221">
        <v>16.003333333333298</v>
      </c>
      <c r="AG23" s="221">
        <v>132.196666666667</v>
      </c>
      <c r="AH23" s="221">
        <v>15.606666666666699</v>
      </c>
      <c r="AI23" s="221">
        <v>36.896666666666697</v>
      </c>
      <c r="AJ23" s="221">
        <v>4.96</v>
      </c>
      <c r="AK23" s="221">
        <v>21.976666666666699</v>
      </c>
      <c r="AL23" s="221">
        <v>5.7133333333333303</v>
      </c>
      <c r="AM23" s="221">
        <v>2.0333333333333301</v>
      </c>
      <c r="AN23" s="221">
        <v>4.84</v>
      </c>
      <c r="AO23" s="221">
        <v>0.74966666666666704</v>
      </c>
      <c r="AP23" s="221">
        <v>4.31666666666667</v>
      </c>
      <c r="AQ23" s="221">
        <v>0.81033333333333302</v>
      </c>
      <c r="AR23" s="221">
        <v>2.0533333333333301</v>
      </c>
      <c r="AS23" s="221">
        <v>0.28866666666666702</v>
      </c>
      <c r="AT23" s="221">
        <v>1.6966666666666701</v>
      </c>
      <c r="AU23" s="221">
        <v>0.21466666666666701</v>
      </c>
      <c r="AV23" s="221">
        <v>3.46</v>
      </c>
      <c r="AW23" s="221">
        <v>0.90666666666666695</v>
      </c>
      <c r="AX23" s="221">
        <v>1.1200000000000001</v>
      </c>
      <c r="AY23" s="221">
        <v>0.401666666666667</v>
      </c>
      <c r="AZ23" s="223">
        <v>1188.94839</v>
      </c>
      <c r="BA23" s="223">
        <v>60.758749999999999</v>
      </c>
      <c r="BB23" s="222"/>
      <c r="BC23" s="222"/>
      <c r="BD23" s="222"/>
      <c r="BE23" s="222"/>
      <c r="BF23" s="221">
        <v>0.60347963500000001</v>
      </c>
      <c r="BG23" s="221">
        <v>7.1750400000000006E-2</v>
      </c>
      <c r="BH23" s="221">
        <v>0.25889300500000001</v>
      </c>
      <c r="BI23" s="221">
        <v>0.36864297499999998</v>
      </c>
      <c r="BJ23" s="221">
        <v>2.5121040000000001E-2</v>
      </c>
      <c r="BK23" s="221">
        <v>0.25415388</v>
      </c>
      <c r="BL23" s="221">
        <v>0.25961949000000001</v>
      </c>
      <c r="BM23" s="221">
        <v>0.1636446</v>
      </c>
      <c r="BN23" s="221">
        <v>8.6485199999999998E-2</v>
      </c>
      <c r="BO23" s="221">
        <v>8.3255949999999999E-3</v>
      </c>
      <c r="BP23" s="221">
        <v>1.2100735E-2</v>
      </c>
      <c r="BQ23" s="221">
        <v>1.96875E-3</v>
      </c>
      <c r="BR23" s="221">
        <v>1.19454E-3</v>
      </c>
      <c r="BS23" s="221">
        <v>1.2971200000000001</v>
      </c>
      <c r="BT23" s="221">
        <v>9.6483366666666797</v>
      </c>
      <c r="BU23" s="221">
        <v>0.56196000000000201</v>
      </c>
      <c r="BV23" s="221">
        <v>18.570166666666701</v>
      </c>
      <c r="BW23" s="221">
        <v>1.3271333333333399</v>
      </c>
      <c r="BX23" s="221">
        <v>12.549860000000001</v>
      </c>
      <c r="BY23" s="221">
        <v>2.0932360000000001</v>
      </c>
      <c r="BZ23" s="221">
        <v>7.4030133333333499</v>
      </c>
      <c r="CA23" s="221">
        <v>0.79594000000000198</v>
      </c>
      <c r="CB23" s="221">
        <v>1.40207333333333</v>
      </c>
      <c r="CC23" s="221">
        <v>0.34720000000000001</v>
      </c>
      <c r="CD23" s="221">
        <v>1.4065066666666699</v>
      </c>
      <c r="CE23" s="221">
        <v>0.38279333333333299</v>
      </c>
      <c r="CF23" s="221">
        <v>0.122</v>
      </c>
      <c r="CG23" s="221">
        <v>0.45495999999999998</v>
      </c>
      <c r="CH23" s="221">
        <v>5.8473999999999998E-2</v>
      </c>
      <c r="CI23" s="221">
        <v>0.34965000000000002</v>
      </c>
      <c r="CJ23" s="221">
        <v>7.0499000000000006E-2</v>
      </c>
      <c r="CK23" s="221">
        <v>0.17247999999999999</v>
      </c>
      <c r="CL23" s="221">
        <v>2.8000666666666701E-2</v>
      </c>
      <c r="CM23" s="221">
        <v>0.14421666666666699</v>
      </c>
      <c r="CN23" s="221">
        <v>2.33986666666667E-2</v>
      </c>
      <c r="CO23" s="221">
        <v>0.32523999999999997</v>
      </c>
      <c r="CP23" s="221">
        <v>0.13509333333333301</v>
      </c>
      <c r="CQ23" s="221">
        <v>0.41327999999999998</v>
      </c>
      <c r="CR23" s="221">
        <v>3.8158333333333398E-2</v>
      </c>
      <c r="CS23" s="224"/>
      <c r="CT23" s="224"/>
      <c r="CU23" s="224"/>
      <c r="CV23" s="224"/>
      <c r="CW23" s="224"/>
      <c r="CX23" s="224"/>
    </row>
    <row r="24" spans="1:102" ht="15" customHeight="1" x14ac:dyDescent="0.35">
      <c r="A24">
        <v>24</v>
      </c>
      <c r="B24">
        <v>15</v>
      </c>
      <c r="C24" s="219" t="s">
        <v>1258</v>
      </c>
      <c r="D24">
        <v>1959.962</v>
      </c>
      <c r="E24" s="220">
        <v>580</v>
      </c>
      <c r="F24" s="221">
        <v>50.129399999999997</v>
      </c>
      <c r="G24" s="221">
        <v>2.7909000000000002</v>
      </c>
      <c r="H24" s="221">
        <v>12.8742</v>
      </c>
      <c r="I24" s="222">
        <v>5.595E-2</v>
      </c>
      <c r="J24" s="221">
        <v>10.956300000000001</v>
      </c>
      <c r="K24" s="222">
        <v>0.17519999999999999</v>
      </c>
      <c r="L24" s="221">
        <v>8.6413499999999992</v>
      </c>
      <c r="M24" s="221">
        <v>11.498200000000001</v>
      </c>
      <c r="N24" s="221">
        <v>2.4363999999999999</v>
      </c>
      <c r="O24" s="222">
        <v>3.1699999999999999E-2</v>
      </c>
      <c r="P24" s="221">
        <v>0.59450000000000003</v>
      </c>
      <c r="Q24" s="222">
        <v>0.27555000000000002</v>
      </c>
      <c r="R24" s="222">
        <v>6.7349999999999993E-2</v>
      </c>
      <c r="S24" s="222">
        <v>2.6749999999999999E-2</v>
      </c>
      <c r="T24" s="222">
        <v>2.4E-2</v>
      </c>
      <c r="U24" s="221">
        <v>100.57769999999999</v>
      </c>
      <c r="V24" s="223"/>
      <c r="W24" s="222">
        <v>6.7049951864739901E-2</v>
      </c>
      <c r="X24" s="221">
        <v>3.8292402727661301</v>
      </c>
      <c r="Y24" s="221">
        <v>3.02325841748624</v>
      </c>
      <c r="Z24" s="221">
        <v>30.67</v>
      </c>
      <c r="AA24" s="221">
        <v>319.66666666666703</v>
      </c>
      <c r="AB24" s="221">
        <v>10.796666666666701</v>
      </c>
      <c r="AC24" s="221">
        <v>398.65</v>
      </c>
      <c r="AD24" s="221">
        <v>22.623333333333299</v>
      </c>
      <c r="AE24" s="221">
        <v>146.65666666666701</v>
      </c>
      <c r="AF24" s="221">
        <v>16.373333333333299</v>
      </c>
      <c r="AG24" s="221">
        <v>139.90333333333299</v>
      </c>
      <c r="AH24" s="221">
        <v>16.023333333333301</v>
      </c>
      <c r="AI24" s="221">
        <v>38.553333333333299</v>
      </c>
      <c r="AJ24" s="221">
        <v>5.2533333333333303</v>
      </c>
      <c r="AK24" s="221">
        <v>24.48</v>
      </c>
      <c r="AL24" s="221">
        <v>6.10666666666667</v>
      </c>
      <c r="AM24" s="221">
        <v>2.1466666666666701</v>
      </c>
      <c r="AN24" s="221">
        <v>5.2633333333333301</v>
      </c>
      <c r="AO24" s="221">
        <v>0.93300000000000005</v>
      </c>
      <c r="AP24" s="221">
        <v>4.6533333333333298</v>
      </c>
      <c r="AQ24" s="221">
        <v>0.94166666666666698</v>
      </c>
      <c r="AR24" s="221">
        <v>2.1766666666666699</v>
      </c>
      <c r="AS24" s="221">
        <v>0.30333333333333301</v>
      </c>
      <c r="AT24" s="221">
        <v>1.9166666666666701</v>
      </c>
      <c r="AU24" s="221">
        <v>0.276666666666667</v>
      </c>
      <c r="AV24" s="221">
        <v>4.0833333333333304</v>
      </c>
      <c r="AW24" s="221">
        <v>1.00233333333333</v>
      </c>
      <c r="AX24" s="221">
        <v>1.1033333333333299</v>
      </c>
      <c r="AY24" s="221">
        <v>0.411333333333333</v>
      </c>
      <c r="AZ24" s="223">
        <v>1187.691135</v>
      </c>
      <c r="BA24" s="223">
        <v>60.976700000000001</v>
      </c>
      <c r="BB24" s="222"/>
      <c r="BC24" s="222">
        <v>3.3524975932370002E-3</v>
      </c>
      <c r="BD24" s="222">
        <v>7.3138489209833096E-2</v>
      </c>
      <c r="BE24" s="222">
        <v>0.32439562819627399</v>
      </c>
      <c r="BF24" s="221">
        <v>0.60656573999999996</v>
      </c>
      <c r="BG24" s="221">
        <v>7.1447040000000003E-2</v>
      </c>
      <c r="BH24" s="221">
        <v>0.26134626</v>
      </c>
      <c r="BI24" s="221">
        <v>0.36265353</v>
      </c>
      <c r="BJ24" s="221">
        <v>2.7961920000000001E-2</v>
      </c>
      <c r="BK24" s="221">
        <v>0.25232742000000002</v>
      </c>
      <c r="BL24" s="221">
        <v>0.26905788000000003</v>
      </c>
      <c r="BM24" s="221">
        <v>0.17176620000000001</v>
      </c>
      <c r="BN24" s="221">
        <v>8.649975E-2</v>
      </c>
      <c r="BO24" s="221">
        <v>8.0736149999999993E-3</v>
      </c>
      <c r="BP24" s="221">
        <v>1.4136765000000001E-2</v>
      </c>
      <c r="BQ24" s="221">
        <v>3.3437499999999999E-3</v>
      </c>
      <c r="BR24" s="221">
        <v>1.1111999999999999E-3</v>
      </c>
      <c r="BS24" s="221">
        <v>1.4721599999999999</v>
      </c>
      <c r="BT24" s="221">
        <v>9.9096666666666806</v>
      </c>
      <c r="BU24" s="221">
        <v>0.58302000000000198</v>
      </c>
      <c r="BV24" s="221">
        <v>19.932500000000001</v>
      </c>
      <c r="BW24" s="221">
        <v>1.5383866666666599</v>
      </c>
      <c r="BX24" s="221">
        <v>14.2256966666667</v>
      </c>
      <c r="BY24" s="221">
        <v>2.141632</v>
      </c>
      <c r="BZ24" s="221">
        <v>7.8345866666666497</v>
      </c>
      <c r="CA24" s="221">
        <v>0.81718999999999797</v>
      </c>
      <c r="CB24" s="221">
        <v>1.46502666666667</v>
      </c>
      <c r="CC24" s="221">
        <v>0.36773333333333302</v>
      </c>
      <c r="CD24" s="221">
        <v>1.5667199999999999</v>
      </c>
      <c r="CE24" s="221">
        <v>0.40914666666666699</v>
      </c>
      <c r="CF24" s="221">
        <v>0.1288</v>
      </c>
      <c r="CG24" s="221">
        <v>0.49475333333333299</v>
      </c>
      <c r="CH24" s="221">
        <v>7.2774000000000005E-2</v>
      </c>
      <c r="CI24" s="221">
        <v>0.37691999999999998</v>
      </c>
      <c r="CJ24" s="221">
        <v>8.1924999999999998E-2</v>
      </c>
      <c r="CK24" s="221">
        <v>0.18284</v>
      </c>
      <c r="CL24" s="221">
        <v>2.9423333333333301E-2</v>
      </c>
      <c r="CM24" s="221">
        <v>0.16291666666666699</v>
      </c>
      <c r="CN24" s="221">
        <v>3.01566666666667E-2</v>
      </c>
      <c r="CO24" s="221">
        <v>0.38383333333333303</v>
      </c>
      <c r="CP24" s="221">
        <v>0.14934766666666599</v>
      </c>
      <c r="CQ24" s="221">
        <v>0.40712999999999899</v>
      </c>
      <c r="CR24" s="221">
        <v>3.90766666666666E-2</v>
      </c>
      <c r="CS24" s="224"/>
      <c r="CT24" s="224"/>
      <c r="CU24" s="224"/>
      <c r="CV24" s="224"/>
      <c r="CW24" s="224"/>
      <c r="CX24" s="224"/>
    </row>
    <row r="25" spans="1:102" ht="15" customHeight="1" x14ac:dyDescent="0.35">
      <c r="A25" s="214">
        <v>25</v>
      </c>
      <c r="B25">
        <v>15</v>
      </c>
      <c r="C25" s="219" t="s">
        <v>1259</v>
      </c>
      <c r="D25">
        <v>1959.962</v>
      </c>
      <c r="E25" s="220">
        <v>580</v>
      </c>
      <c r="F25" s="221">
        <v>50.001874999999998</v>
      </c>
      <c r="G25" s="221">
        <v>2.7968250000000001</v>
      </c>
      <c r="H25" s="221">
        <v>12.813775</v>
      </c>
      <c r="I25" s="222">
        <v>5.4199999999999998E-2</v>
      </c>
      <c r="J25" s="221">
        <v>11.046775</v>
      </c>
      <c r="K25" s="222">
        <v>0.1663</v>
      </c>
      <c r="L25" s="221">
        <v>8.672625</v>
      </c>
      <c r="M25" s="221">
        <v>11.296525000000001</v>
      </c>
      <c r="N25" s="221">
        <v>2.3788</v>
      </c>
      <c r="O25" s="222">
        <v>3.5874999999999997E-2</v>
      </c>
      <c r="P25" s="221">
        <v>0.59445000000000003</v>
      </c>
      <c r="Q25" s="222">
        <v>0.27984999999999999</v>
      </c>
      <c r="R25" s="222">
        <v>6.25E-2</v>
      </c>
      <c r="S25" s="222">
        <v>2.1250000000000002E-2</v>
      </c>
      <c r="T25" s="222">
        <v>2.4899999999999999E-2</v>
      </c>
      <c r="U25" s="221">
        <v>100.2465</v>
      </c>
      <c r="V25" s="223"/>
      <c r="W25" s="222">
        <v>8.6534655061257695E-2</v>
      </c>
      <c r="X25" s="221">
        <v>3.80187267867649</v>
      </c>
      <c r="Y25" s="221">
        <v>3.1010173257415401</v>
      </c>
      <c r="Z25" s="221">
        <v>29.503333333333298</v>
      </c>
      <c r="AA25" s="221">
        <v>316.56333333333299</v>
      </c>
      <c r="AB25" s="221">
        <v>11.2266666666667</v>
      </c>
      <c r="AC25" s="221">
        <v>384.67333333333301</v>
      </c>
      <c r="AD25" s="221">
        <v>22.776666666666699</v>
      </c>
      <c r="AE25" s="221">
        <v>153.80666666666701</v>
      </c>
      <c r="AF25" s="221">
        <v>16.746666666666702</v>
      </c>
      <c r="AG25" s="221">
        <v>143.16999999999999</v>
      </c>
      <c r="AH25" s="221">
        <v>16.203333333333301</v>
      </c>
      <c r="AI25" s="221">
        <v>38.5</v>
      </c>
      <c r="AJ25" s="221">
        <v>5.21</v>
      </c>
      <c r="AK25" s="221">
        <v>24.3466666666667</v>
      </c>
      <c r="AL25" s="221">
        <v>6.14</v>
      </c>
      <c r="AM25" s="221">
        <v>2.0433333333333299</v>
      </c>
      <c r="AN25" s="221">
        <v>5.52</v>
      </c>
      <c r="AO25" s="221">
        <v>0.86499999999999999</v>
      </c>
      <c r="AP25" s="221">
        <v>5.1033333333333299</v>
      </c>
      <c r="AQ25" s="221">
        <v>0.95633333333333304</v>
      </c>
      <c r="AR25" s="221">
        <v>2.29</v>
      </c>
      <c r="AS25" s="221">
        <v>0.29933333333333301</v>
      </c>
      <c r="AT25" s="221">
        <v>1.85</v>
      </c>
      <c r="AU25" s="221">
        <v>0.26800000000000002</v>
      </c>
      <c r="AV25" s="221">
        <v>4.16</v>
      </c>
      <c r="AW25" s="221">
        <v>1.0429999999999999</v>
      </c>
      <c r="AX25" s="221">
        <v>0.88066666666666704</v>
      </c>
      <c r="AY25" s="221">
        <v>0.42066666666666702</v>
      </c>
      <c r="AZ25" s="223">
        <v>1188.3197625</v>
      </c>
      <c r="BA25" s="223">
        <v>60.867725</v>
      </c>
      <c r="BB25" s="222"/>
      <c r="BC25" s="222">
        <v>4.3267327530628896E-3</v>
      </c>
      <c r="BD25" s="222">
        <v>7.2615768162721001E-2</v>
      </c>
      <c r="BE25" s="222">
        <v>0.33273915905206702</v>
      </c>
      <c r="BF25" s="221">
        <v>0.60502268749999999</v>
      </c>
      <c r="BG25" s="221">
        <v>7.1598720000000005E-2</v>
      </c>
      <c r="BH25" s="221">
        <v>0.26011963249999998</v>
      </c>
      <c r="BI25" s="221">
        <v>0.36564825249999999</v>
      </c>
      <c r="BJ25" s="221">
        <v>2.6541479999999999E-2</v>
      </c>
      <c r="BK25" s="221">
        <v>0.25324065000000001</v>
      </c>
      <c r="BL25" s="221">
        <v>0.26433868500000002</v>
      </c>
      <c r="BM25" s="221">
        <v>0.1677054</v>
      </c>
      <c r="BN25" s="221">
        <v>8.6492474999999999E-2</v>
      </c>
      <c r="BO25" s="221">
        <v>8.1996050000000004E-3</v>
      </c>
      <c r="BP25" s="221">
        <v>1.311875E-2</v>
      </c>
      <c r="BQ25" s="221">
        <v>2.6562500000000002E-3</v>
      </c>
      <c r="BR25" s="221">
        <v>1.1528700000000001E-3</v>
      </c>
      <c r="BS25" s="221">
        <v>1.4161600000000001</v>
      </c>
      <c r="BT25" s="221">
        <v>9.8134633333333205</v>
      </c>
      <c r="BU25" s="221">
        <v>0.606240000000002</v>
      </c>
      <c r="BV25" s="221">
        <v>19.2336666666667</v>
      </c>
      <c r="BW25" s="221">
        <v>1.54881333333334</v>
      </c>
      <c r="BX25" s="221">
        <v>14.9192466666667</v>
      </c>
      <c r="BY25" s="221">
        <v>2.190464</v>
      </c>
      <c r="BZ25" s="221">
        <v>8.0175199999999993</v>
      </c>
      <c r="CA25" s="221">
        <v>0.82636999999999805</v>
      </c>
      <c r="CB25" s="221">
        <v>1.4630000000000001</v>
      </c>
      <c r="CC25" s="221">
        <v>0.36470000000000002</v>
      </c>
      <c r="CD25" s="221">
        <v>1.5581866666666699</v>
      </c>
      <c r="CE25" s="221">
        <v>0.41138000000000002</v>
      </c>
      <c r="CF25" s="221">
        <v>0.1226</v>
      </c>
      <c r="CG25" s="221">
        <v>0.51888000000000001</v>
      </c>
      <c r="CH25" s="221">
        <v>6.7470000000000002E-2</v>
      </c>
      <c r="CI25" s="221">
        <v>0.41337000000000002</v>
      </c>
      <c r="CJ25" s="221">
        <v>8.3200999999999997E-2</v>
      </c>
      <c r="CK25" s="221">
        <v>0.19236</v>
      </c>
      <c r="CL25" s="221">
        <v>2.9035333333333298E-2</v>
      </c>
      <c r="CM25" s="221">
        <v>0.15725</v>
      </c>
      <c r="CN25" s="221">
        <v>2.9211999999999998E-2</v>
      </c>
      <c r="CO25" s="221">
        <v>0.39104</v>
      </c>
      <c r="CP25" s="221">
        <v>0.15540699999999999</v>
      </c>
      <c r="CQ25" s="221">
        <v>0.32496599999999998</v>
      </c>
      <c r="CR25" s="221">
        <v>3.9963333333333399E-2</v>
      </c>
      <c r="CS25" s="224"/>
      <c r="CT25" s="224"/>
      <c r="CU25" s="224"/>
      <c r="CV25" s="224"/>
      <c r="CW25" s="224"/>
      <c r="CX25" s="224"/>
    </row>
    <row r="26" spans="1:102" ht="15" customHeight="1" x14ac:dyDescent="0.35">
      <c r="A26">
        <v>26</v>
      </c>
      <c r="C26" s="219" t="s">
        <v>1260</v>
      </c>
      <c r="D26">
        <v>1959.3510000000001</v>
      </c>
      <c r="E26" s="220">
        <v>-1</v>
      </c>
      <c r="F26" s="221">
        <v>50.282550000000001</v>
      </c>
      <c r="G26" s="221">
        <v>2.8582000000000001</v>
      </c>
      <c r="H26" s="221">
        <v>13.374599999999999</v>
      </c>
      <c r="I26" s="222">
        <v>3.9699999999999999E-2</v>
      </c>
      <c r="J26" s="221">
        <v>11.359299999999999</v>
      </c>
      <c r="K26" s="222">
        <v>0.17549999999999999</v>
      </c>
      <c r="L26" s="221">
        <v>7.3072999999999997</v>
      </c>
      <c r="M26" s="221">
        <v>11.246</v>
      </c>
      <c r="N26" s="221">
        <v>2.2401499999999999</v>
      </c>
      <c r="O26" s="222">
        <v>5.3E-3</v>
      </c>
      <c r="P26" s="221">
        <v>0.59255000000000002</v>
      </c>
      <c r="Q26" s="222">
        <v>0.28844999999999998</v>
      </c>
      <c r="R26" s="222">
        <v>5.985E-2</v>
      </c>
      <c r="S26" s="222">
        <v>1.24E-2</v>
      </c>
      <c r="T26" s="222">
        <v>2.545E-2</v>
      </c>
      <c r="U26" s="221">
        <v>99.867249999999999</v>
      </c>
      <c r="V26" s="223"/>
      <c r="W26" s="222">
        <v>9.3290106684052104E-2</v>
      </c>
      <c r="X26" s="221">
        <v>5.0063689832283398</v>
      </c>
      <c r="Y26" s="221">
        <v>2.2982553180766399</v>
      </c>
      <c r="Z26" s="221">
        <v>30.133333333333301</v>
      </c>
      <c r="AA26" s="221">
        <v>349.20333333333298</v>
      </c>
      <c r="AB26" s="221">
        <v>14.8466666666667</v>
      </c>
      <c r="AC26" s="221">
        <v>562.80999999999995</v>
      </c>
      <c r="AD26" s="221">
        <v>30.343333333333302</v>
      </c>
      <c r="AE26" s="221">
        <v>214.25333333333299</v>
      </c>
      <c r="AF26" s="221">
        <v>30.706666666666699</v>
      </c>
      <c r="AG26" s="221">
        <v>264.06</v>
      </c>
      <c r="AH26" s="221">
        <v>28.0066666666667</v>
      </c>
      <c r="AI26" s="221">
        <v>68.226666666666702</v>
      </c>
      <c r="AJ26" s="221">
        <v>9.8000000000000007</v>
      </c>
      <c r="AK26" s="221">
        <v>44.2366666666667</v>
      </c>
      <c r="AL26" s="221">
        <v>10.963333333333299</v>
      </c>
      <c r="AM26" s="221">
        <v>3.6766666666666699</v>
      </c>
      <c r="AN26" s="221">
        <v>10.44</v>
      </c>
      <c r="AO26" s="221">
        <v>1.54666666666667</v>
      </c>
      <c r="AP26" s="221">
        <v>8.02</v>
      </c>
      <c r="AQ26" s="221">
        <v>1.68</v>
      </c>
      <c r="AR26" s="221">
        <v>4.2699999999999996</v>
      </c>
      <c r="AS26" s="221">
        <v>0.53400000000000003</v>
      </c>
      <c r="AT26" s="221">
        <v>3.64</v>
      </c>
      <c r="AU26" s="221">
        <v>0.46100000000000002</v>
      </c>
      <c r="AV26" s="221">
        <v>7.5866666666666696</v>
      </c>
      <c r="AW26" s="221">
        <v>2.5</v>
      </c>
      <c r="AX26" s="221">
        <v>2.8133333333333299</v>
      </c>
      <c r="AY26" s="221">
        <v>1</v>
      </c>
      <c r="AZ26" s="223">
        <v>1160.87673</v>
      </c>
      <c r="BA26" s="223">
        <v>56.043199999999999</v>
      </c>
      <c r="BB26" s="222"/>
      <c r="BC26" s="222">
        <v>4.6645053342026102E-3</v>
      </c>
      <c r="BD26" s="222">
        <v>9.5621647579661295E-2</v>
      </c>
      <c r="BE26" s="222">
        <v>0.24660279562962301</v>
      </c>
      <c r="BF26" s="221">
        <v>0.60841885500000004</v>
      </c>
      <c r="BG26" s="221">
        <v>7.3169919999999999E-2</v>
      </c>
      <c r="BH26" s="221">
        <v>0.27150437999999999</v>
      </c>
      <c r="BI26" s="221">
        <v>0.37599283</v>
      </c>
      <c r="BJ26" s="221">
        <v>2.8009800000000001E-2</v>
      </c>
      <c r="BK26" s="221">
        <v>0.21337316000000001</v>
      </c>
      <c r="BL26" s="221">
        <v>0.26315640000000001</v>
      </c>
      <c r="BM26" s="221">
        <v>0.15793057499999999</v>
      </c>
      <c r="BN26" s="221">
        <v>8.6216025000000002E-2</v>
      </c>
      <c r="BO26" s="221">
        <v>8.4515849999999993E-3</v>
      </c>
      <c r="BP26" s="221">
        <v>1.2562515E-2</v>
      </c>
      <c r="BQ26" s="221">
        <v>1.5499999999999999E-3</v>
      </c>
      <c r="BR26" s="221">
        <v>1.178335E-3</v>
      </c>
      <c r="BS26" s="221">
        <v>1.4463999999999999</v>
      </c>
      <c r="BT26" s="221">
        <v>10.8253033333333</v>
      </c>
      <c r="BU26" s="221">
        <v>0.80172000000000199</v>
      </c>
      <c r="BV26" s="221">
        <v>28.140499999999999</v>
      </c>
      <c r="BW26" s="221">
        <v>2.0633466666666598</v>
      </c>
      <c r="BX26" s="221">
        <v>20.7825733333333</v>
      </c>
      <c r="BY26" s="221">
        <v>4.016432</v>
      </c>
      <c r="BZ26" s="221">
        <v>14.78736</v>
      </c>
      <c r="CA26" s="221">
        <v>1.4283399999999999</v>
      </c>
      <c r="CB26" s="221">
        <v>2.5926133333333299</v>
      </c>
      <c r="CC26" s="221">
        <v>0.68600000000000005</v>
      </c>
      <c r="CD26" s="221">
        <v>2.8311466666666698</v>
      </c>
      <c r="CE26" s="221">
        <v>0.73454333333333099</v>
      </c>
      <c r="CF26" s="221">
        <v>0.22059999999999999</v>
      </c>
      <c r="CG26" s="221">
        <v>0.98136000000000001</v>
      </c>
      <c r="CH26" s="221">
        <v>0.12064</v>
      </c>
      <c r="CI26" s="221">
        <v>0.64961999999999998</v>
      </c>
      <c r="CJ26" s="221">
        <v>0.14616000000000001</v>
      </c>
      <c r="CK26" s="221">
        <v>0.35868</v>
      </c>
      <c r="CL26" s="221">
        <v>5.1797999999999997E-2</v>
      </c>
      <c r="CM26" s="221">
        <v>0.30940000000000001</v>
      </c>
      <c r="CN26" s="221">
        <v>5.0249000000000002E-2</v>
      </c>
      <c r="CO26" s="221">
        <v>0.71314666666666704</v>
      </c>
      <c r="CP26" s="221">
        <v>0.3725</v>
      </c>
      <c r="CQ26" s="221">
        <v>1.0381199999999999</v>
      </c>
      <c r="CR26" s="221">
        <v>9.5000000000000001E-2</v>
      </c>
      <c r="CS26" s="224"/>
      <c r="CT26" s="224"/>
      <c r="CU26" s="224"/>
      <c r="CV26" s="224"/>
      <c r="CW26" s="224"/>
      <c r="CX26" s="224"/>
    </row>
    <row r="27" spans="1:102" ht="15" customHeight="1" x14ac:dyDescent="0.35">
      <c r="A27">
        <v>27</v>
      </c>
      <c r="C27" s="219" t="s">
        <v>1261</v>
      </c>
      <c r="D27">
        <v>1959.3510000000001</v>
      </c>
      <c r="E27" s="220">
        <v>-1</v>
      </c>
      <c r="F27" s="221">
        <v>49.845649999999999</v>
      </c>
      <c r="G27" s="221">
        <v>2.8014999999999999</v>
      </c>
      <c r="H27" s="221">
        <v>13.2934</v>
      </c>
      <c r="I27" s="222">
        <v>3.4450000000000001E-2</v>
      </c>
      <c r="J27" s="221">
        <v>11.6717</v>
      </c>
      <c r="K27" s="222">
        <v>0.18354999999999999</v>
      </c>
      <c r="L27" s="221">
        <v>7.1241500000000002</v>
      </c>
      <c r="M27" s="221">
        <v>11.452249999999999</v>
      </c>
      <c r="N27" s="221">
        <v>2.4890500000000002</v>
      </c>
      <c r="O27" s="222">
        <v>1.4800000000000001E-2</v>
      </c>
      <c r="P27" s="221">
        <v>0.59440000000000004</v>
      </c>
      <c r="Q27" s="222">
        <v>0.26889999999999997</v>
      </c>
      <c r="R27" s="222">
        <v>6.0749999999999998E-2</v>
      </c>
      <c r="S27" s="222">
        <v>1.55E-2</v>
      </c>
      <c r="T27" s="222">
        <v>2.4899999999999999E-2</v>
      </c>
      <c r="U27" s="221">
        <v>99.875050000000002</v>
      </c>
      <c r="V27" s="223"/>
      <c r="W27" s="223"/>
      <c r="X27" s="223"/>
      <c r="Y27" s="223"/>
      <c r="Z27" s="221">
        <v>29.906666666666698</v>
      </c>
      <c r="AA27" s="221">
        <v>329.89333333333298</v>
      </c>
      <c r="AB27" s="221">
        <v>14.196666666666699</v>
      </c>
      <c r="AC27" s="221">
        <v>509.33333333333297</v>
      </c>
      <c r="AD27" s="221">
        <v>29.323333333333299</v>
      </c>
      <c r="AE27" s="221">
        <v>208.76</v>
      </c>
      <c r="AF27" s="221">
        <v>28.976666666666699</v>
      </c>
      <c r="AG27" s="221">
        <v>225.553333333333</v>
      </c>
      <c r="AH27" s="221">
        <v>24.456666666666699</v>
      </c>
      <c r="AI27" s="221">
        <v>59.866666666666703</v>
      </c>
      <c r="AJ27" s="221">
        <v>8.59</v>
      </c>
      <c r="AK27" s="221">
        <v>38.7366666666667</v>
      </c>
      <c r="AL27" s="221">
        <v>9.1966666666666708</v>
      </c>
      <c r="AM27" s="221">
        <v>3.1366666666666698</v>
      </c>
      <c r="AN27" s="221">
        <v>8.33</v>
      </c>
      <c r="AO27" s="221">
        <v>1.2933333333333299</v>
      </c>
      <c r="AP27" s="221">
        <v>7.3766666666666696</v>
      </c>
      <c r="AQ27" s="221">
        <v>1.43</v>
      </c>
      <c r="AR27" s="221">
        <v>3.70333333333333</v>
      </c>
      <c r="AS27" s="221">
        <v>0.496</v>
      </c>
      <c r="AT27" s="221">
        <v>3.0733333333333301</v>
      </c>
      <c r="AU27" s="221">
        <v>0.41966666666666702</v>
      </c>
      <c r="AV27" s="221">
        <v>6.52</v>
      </c>
      <c r="AW27" s="221">
        <v>2.1333333333333302</v>
      </c>
      <c r="AX27" s="221">
        <v>2.21</v>
      </c>
      <c r="AY27" s="221">
        <v>0.790333333333333</v>
      </c>
      <c r="AZ27" s="223">
        <v>1157.1954149999999</v>
      </c>
      <c r="BA27" s="223">
        <v>54.744349999999997</v>
      </c>
      <c r="BB27" s="222"/>
      <c r="BC27" s="222"/>
      <c r="BD27" s="222"/>
      <c r="BE27" s="222"/>
      <c r="BF27" s="221">
        <v>0.603132365</v>
      </c>
      <c r="BG27" s="221">
        <v>7.1718400000000002E-2</v>
      </c>
      <c r="BH27" s="221">
        <v>0.26985601999999997</v>
      </c>
      <c r="BI27" s="221">
        <v>0.38633327000000001</v>
      </c>
      <c r="BJ27" s="221">
        <v>2.9294580000000001E-2</v>
      </c>
      <c r="BK27" s="221">
        <v>0.20802518</v>
      </c>
      <c r="BL27" s="221">
        <v>0.26798264999999999</v>
      </c>
      <c r="BM27" s="221">
        <v>0.17547802500000001</v>
      </c>
      <c r="BN27" s="221">
        <v>8.6485199999999998E-2</v>
      </c>
      <c r="BO27" s="221">
        <v>7.8787700000000002E-3</v>
      </c>
      <c r="BP27" s="221">
        <v>1.2751425E-2</v>
      </c>
      <c r="BQ27" s="221">
        <v>1.9375E-3</v>
      </c>
      <c r="BR27" s="221">
        <v>1.1528700000000001E-3</v>
      </c>
      <c r="BS27" s="221">
        <v>1.4355199999999999</v>
      </c>
      <c r="BT27" s="221">
        <v>10.2266933333333</v>
      </c>
      <c r="BU27" s="221">
        <v>0.76662000000000197</v>
      </c>
      <c r="BV27" s="221">
        <v>25.466666666666601</v>
      </c>
      <c r="BW27" s="221">
        <v>1.9939866666666599</v>
      </c>
      <c r="BX27" s="221">
        <v>20.24972</v>
      </c>
      <c r="BY27" s="221">
        <v>3.7901479999999999</v>
      </c>
      <c r="BZ27" s="221">
        <v>12.630986666666599</v>
      </c>
      <c r="CA27" s="221">
        <v>1.24729</v>
      </c>
      <c r="CB27" s="221">
        <v>2.2749333333333301</v>
      </c>
      <c r="CC27" s="221">
        <v>0.60129999999999995</v>
      </c>
      <c r="CD27" s="221">
        <v>2.4791466666666699</v>
      </c>
      <c r="CE27" s="221">
        <v>0.61617666666666704</v>
      </c>
      <c r="CF27" s="221">
        <v>0.18820000000000001</v>
      </c>
      <c r="CG27" s="221">
        <v>0.78302000000000005</v>
      </c>
      <c r="CH27" s="221">
        <v>0.10088</v>
      </c>
      <c r="CI27" s="221">
        <v>0.59750999999999999</v>
      </c>
      <c r="CJ27" s="221">
        <v>0.12441000000000001</v>
      </c>
      <c r="CK27" s="221">
        <v>0.31108000000000002</v>
      </c>
      <c r="CL27" s="221">
        <v>4.8112000000000002E-2</v>
      </c>
      <c r="CM27" s="221">
        <v>0.26123333333333298</v>
      </c>
      <c r="CN27" s="221">
        <v>4.5743666666666703E-2</v>
      </c>
      <c r="CO27" s="221">
        <v>0.61287999999999998</v>
      </c>
      <c r="CP27" s="221">
        <v>0.31786666666666602</v>
      </c>
      <c r="CQ27" s="221">
        <v>0.81549000000000005</v>
      </c>
      <c r="CR27" s="221">
        <v>7.5081666666666602E-2</v>
      </c>
      <c r="CS27" s="224"/>
      <c r="CT27" s="224"/>
      <c r="CU27" s="224"/>
      <c r="CV27" s="224"/>
      <c r="CW27" s="224"/>
      <c r="CX27" s="224"/>
    </row>
    <row r="28" spans="1:102" ht="15" customHeight="1" x14ac:dyDescent="0.35">
      <c r="A28" s="214">
        <v>28</v>
      </c>
      <c r="C28" s="219" t="s">
        <v>1262</v>
      </c>
      <c r="D28">
        <v>1959.3510000000001</v>
      </c>
      <c r="E28" s="220">
        <v>-1</v>
      </c>
      <c r="F28" s="221">
        <v>50.307549999999999</v>
      </c>
      <c r="G28" s="221">
        <v>2.9181499999999998</v>
      </c>
      <c r="H28" s="221">
        <v>13.484450000000001</v>
      </c>
      <c r="I28" s="222">
        <v>3.065E-2</v>
      </c>
      <c r="J28" s="221">
        <v>11.74235</v>
      </c>
      <c r="K28" s="222">
        <v>0.11955</v>
      </c>
      <c r="L28" s="221">
        <v>7.1563499999999998</v>
      </c>
      <c r="M28" s="221">
        <v>11.412000000000001</v>
      </c>
      <c r="N28" s="221">
        <v>2.3942000000000001</v>
      </c>
      <c r="O28" s="222">
        <v>2.7099999999999999E-2</v>
      </c>
      <c r="P28" s="221">
        <v>0.59609999999999996</v>
      </c>
      <c r="Q28" s="222">
        <v>0.30109999999999998</v>
      </c>
      <c r="R28" s="222">
        <v>5.0999999999999997E-2</v>
      </c>
      <c r="S28" s="222">
        <v>1.9949999999999999E-2</v>
      </c>
      <c r="T28" s="222">
        <v>2.0921579999999999E-2</v>
      </c>
      <c r="U28" s="221">
        <v>100.57455</v>
      </c>
      <c r="V28" s="223"/>
      <c r="W28" s="223"/>
      <c r="X28" s="223"/>
      <c r="Y28" s="223"/>
      <c r="Z28" s="221">
        <v>29.32</v>
      </c>
      <c r="AA28" s="221">
        <v>315.33999999999997</v>
      </c>
      <c r="AB28" s="221">
        <v>10.41</v>
      </c>
      <c r="AC28" s="221">
        <v>367.70333333333298</v>
      </c>
      <c r="AD28" s="221">
        <v>22.366666666666699</v>
      </c>
      <c r="AE28" s="221">
        <v>163.93666666666701</v>
      </c>
      <c r="AF28" s="221">
        <v>16.5766666666667</v>
      </c>
      <c r="AG28" s="221">
        <v>131.85333333333301</v>
      </c>
      <c r="AH28" s="221">
        <v>15.95</v>
      </c>
      <c r="AI28" s="221">
        <v>37.426666666666698</v>
      </c>
      <c r="AJ28" s="221">
        <v>4.8099999999999996</v>
      </c>
      <c r="AK28" s="221">
        <v>23.516666666666701</v>
      </c>
      <c r="AL28" s="221">
        <v>5.51</v>
      </c>
      <c r="AM28" s="221">
        <v>1.98</v>
      </c>
      <c r="AN28" s="221">
        <v>5.1966666666666699</v>
      </c>
      <c r="AO28" s="221">
        <v>0.84866666666666701</v>
      </c>
      <c r="AP28" s="221">
        <v>4.54</v>
      </c>
      <c r="AQ28" s="221">
        <v>0.86899999999999999</v>
      </c>
      <c r="AR28" s="221">
        <v>2.1133333333333302</v>
      </c>
      <c r="AS28" s="221">
        <v>0.26633333333333298</v>
      </c>
      <c r="AT28" s="221">
        <v>1.8433333333333299</v>
      </c>
      <c r="AU28" s="221">
        <v>0.22966666666666699</v>
      </c>
      <c r="AV28" s="221">
        <v>3.9233333333333298</v>
      </c>
      <c r="AW28" s="221">
        <v>1.0026666666666699</v>
      </c>
      <c r="AX28" s="221">
        <v>0.85</v>
      </c>
      <c r="AY28" s="221">
        <v>0.42566666666666703</v>
      </c>
      <c r="AZ28" s="223">
        <v>1157.842635</v>
      </c>
      <c r="BA28" s="223">
        <v>54.702950000000001</v>
      </c>
      <c r="BB28" s="222"/>
      <c r="BC28" s="222"/>
      <c r="BD28" s="222"/>
      <c r="BE28" s="222"/>
      <c r="BF28" s="221">
        <v>0.60872135500000002</v>
      </c>
      <c r="BG28" s="221">
        <v>7.4704640000000003E-2</v>
      </c>
      <c r="BH28" s="221">
        <v>0.273734335</v>
      </c>
      <c r="BI28" s="221">
        <v>0.38867178499999999</v>
      </c>
      <c r="BJ28" s="221">
        <v>1.9080179999999999E-2</v>
      </c>
      <c r="BK28" s="221">
        <v>0.20896542000000001</v>
      </c>
      <c r="BL28" s="221">
        <v>0.26704080000000002</v>
      </c>
      <c r="BM28" s="221">
        <v>0.1687911</v>
      </c>
      <c r="BN28" s="221">
        <v>8.6732550000000005E-2</v>
      </c>
      <c r="BO28" s="221">
        <v>8.8222300000000003E-3</v>
      </c>
      <c r="BP28" s="221">
        <v>1.07049E-2</v>
      </c>
      <c r="BQ28" s="221">
        <v>2.4937499999999999E-3</v>
      </c>
      <c r="BR28" s="221">
        <v>9.6866915400000005E-4</v>
      </c>
      <c r="BS28" s="221">
        <v>1.4073599999999999</v>
      </c>
      <c r="BT28" s="221">
        <v>9.7755399999999995</v>
      </c>
      <c r="BU28" s="221">
        <v>0.56213999999999997</v>
      </c>
      <c r="BV28" s="221">
        <v>18.385166666666599</v>
      </c>
      <c r="BW28" s="221">
        <v>1.5209333333333399</v>
      </c>
      <c r="BX28" s="221">
        <v>15.901856666666699</v>
      </c>
      <c r="BY28" s="221">
        <v>2.168228</v>
      </c>
      <c r="BZ28" s="221">
        <v>7.3837866666666496</v>
      </c>
      <c r="CA28" s="221">
        <v>0.81345000000000001</v>
      </c>
      <c r="CB28" s="221">
        <v>1.42221333333333</v>
      </c>
      <c r="CC28" s="221">
        <v>0.3367</v>
      </c>
      <c r="CD28" s="221">
        <v>1.5050666666666701</v>
      </c>
      <c r="CE28" s="221">
        <v>0.36917</v>
      </c>
      <c r="CF28" s="221">
        <v>0.1188</v>
      </c>
      <c r="CG28" s="221">
        <v>0.48848666666666701</v>
      </c>
      <c r="CH28" s="221">
        <v>6.6196000000000005E-2</v>
      </c>
      <c r="CI28" s="221">
        <v>0.36774000000000001</v>
      </c>
      <c r="CJ28" s="221">
        <v>7.5603000000000004E-2</v>
      </c>
      <c r="CK28" s="221">
        <v>0.17752000000000001</v>
      </c>
      <c r="CL28" s="221">
        <v>2.5834333333333299E-2</v>
      </c>
      <c r="CM28" s="221">
        <v>0.15668333333333301</v>
      </c>
      <c r="CN28" s="221">
        <v>2.5033666666666701E-2</v>
      </c>
      <c r="CO28" s="221">
        <v>0.36879333333333297</v>
      </c>
      <c r="CP28" s="221">
        <v>0.14939733333333399</v>
      </c>
      <c r="CQ28" s="221">
        <v>0.31364999999999998</v>
      </c>
      <c r="CR28" s="221">
        <v>4.0438333333333402E-2</v>
      </c>
      <c r="CS28" s="224"/>
      <c r="CT28" s="224"/>
      <c r="CU28" s="224"/>
      <c r="CV28" s="224"/>
      <c r="CW28" s="224"/>
      <c r="CX28" s="224"/>
    </row>
    <row r="29" spans="1:102" ht="15" customHeight="1" x14ac:dyDescent="0.35">
      <c r="A29">
        <v>29</v>
      </c>
      <c r="B29">
        <v>16</v>
      </c>
      <c r="C29" s="219" t="s">
        <v>1263</v>
      </c>
      <c r="D29">
        <v>1959.9680000000001</v>
      </c>
      <c r="E29" s="220">
        <v>455</v>
      </c>
      <c r="F29" s="221">
        <v>48.487699999999997</v>
      </c>
      <c r="G29" s="221">
        <v>2.9775</v>
      </c>
      <c r="H29" s="221">
        <v>13.1165</v>
      </c>
      <c r="I29" s="222">
        <v>4.7800000000000002E-2</v>
      </c>
      <c r="J29" s="221">
        <v>12.559900000000001</v>
      </c>
      <c r="K29" s="222">
        <v>0.19589999999999999</v>
      </c>
      <c r="L29" s="221">
        <v>7.8567999999999998</v>
      </c>
      <c r="M29" s="221">
        <v>12.1439</v>
      </c>
      <c r="N29" s="221">
        <v>2.1778</v>
      </c>
      <c r="O29" s="222">
        <v>3.3000000000000002E-2</v>
      </c>
      <c r="P29" s="221">
        <v>0.46379999999999999</v>
      </c>
      <c r="Q29" s="222">
        <v>0.29189999999999999</v>
      </c>
      <c r="R29" s="222">
        <v>5.5800000000000002E-2</v>
      </c>
      <c r="S29" s="222">
        <v>1.11E-2</v>
      </c>
      <c r="T29" s="222">
        <v>7.0000000000000001E-3</v>
      </c>
      <c r="U29" s="221">
        <v>100.4263</v>
      </c>
      <c r="V29" s="223"/>
      <c r="W29" s="223"/>
      <c r="X29" s="223"/>
      <c r="Y29" s="223"/>
      <c r="Z29" s="221">
        <v>30.94</v>
      </c>
      <c r="AA29" s="221">
        <v>352.85750000000002</v>
      </c>
      <c r="AB29" s="221">
        <v>11.68</v>
      </c>
      <c r="AC29" s="221">
        <v>415.93</v>
      </c>
      <c r="AD29" s="221">
        <v>22.637499999999999</v>
      </c>
      <c r="AE29" s="221">
        <v>162.1525</v>
      </c>
      <c r="AF29" s="221">
        <v>18.155000000000001</v>
      </c>
      <c r="AG29" s="221">
        <v>154.655</v>
      </c>
      <c r="AH29" s="221">
        <v>17.7575</v>
      </c>
      <c r="AI29" s="221">
        <v>41.734999999999999</v>
      </c>
      <c r="AJ29" s="221">
        <v>5.68</v>
      </c>
      <c r="AK29" s="221">
        <v>26.627500000000001</v>
      </c>
      <c r="AL29" s="221">
        <v>6.36</v>
      </c>
      <c r="AM29" s="221">
        <v>2.2974999999999999</v>
      </c>
      <c r="AN29" s="221">
        <v>5.56</v>
      </c>
      <c r="AO29" s="221">
        <v>0.88449999999999995</v>
      </c>
      <c r="AP29" s="221">
        <v>4.96</v>
      </c>
      <c r="AQ29" s="221">
        <v>0.96199999999999997</v>
      </c>
      <c r="AR29" s="221">
        <v>2.38</v>
      </c>
      <c r="AS29" s="221">
        <v>0.29549999999999998</v>
      </c>
      <c r="AT29" s="221">
        <v>1.93</v>
      </c>
      <c r="AU29" s="221">
        <v>0.25750000000000001</v>
      </c>
      <c r="AV29" s="221">
        <v>4.0599999999999996</v>
      </c>
      <c r="AW29" s="221">
        <v>1.0827500000000001</v>
      </c>
      <c r="AX29" s="221">
        <v>1.1325000000000001</v>
      </c>
      <c r="AY29" s="221">
        <v>0.4335</v>
      </c>
      <c r="AZ29" s="223">
        <v>1171.9216799999999</v>
      </c>
      <c r="BA29" s="223">
        <v>55.343699999999998</v>
      </c>
      <c r="BB29" s="222"/>
      <c r="BC29" s="222"/>
      <c r="BD29" s="222"/>
      <c r="BE29" s="222"/>
      <c r="BF29" s="221">
        <v>0.58670116999999999</v>
      </c>
      <c r="BG29" s="221">
        <v>7.6224E-2</v>
      </c>
      <c r="BH29" s="221">
        <v>0.26626495</v>
      </c>
      <c r="BI29" s="221">
        <v>0.41573269000000002</v>
      </c>
      <c r="BJ29" s="221">
        <v>3.1265639999999997E-2</v>
      </c>
      <c r="BK29" s="221">
        <v>0.22941855999999999</v>
      </c>
      <c r="BL29" s="221">
        <v>0.28416725999999998</v>
      </c>
      <c r="BM29" s="221">
        <v>0.1535349</v>
      </c>
      <c r="BN29" s="221">
        <v>6.7482899999999998E-2</v>
      </c>
      <c r="BO29" s="221">
        <v>8.5526700000000001E-3</v>
      </c>
      <c r="BP29" s="221">
        <v>1.1712419999999999E-2</v>
      </c>
      <c r="BQ29" s="221">
        <v>1.3875000000000001E-3</v>
      </c>
      <c r="BR29" s="221">
        <v>3.2410000000000002E-4</v>
      </c>
      <c r="BS29" s="221">
        <v>1.48512</v>
      </c>
      <c r="BT29" s="221">
        <v>10.938582500000001</v>
      </c>
      <c r="BU29" s="221">
        <v>0.63071999999999995</v>
      </c>
      <c r="BV29" s="221">
        <v>20.796500000000002</v>
      </c>
      <c r="BW29" s="221">
        <v>1.53935</v>
      </c>
      <c r="BX29" s="221">
        <v>15.728792500000001</v>
      </c>
      <c r="BY29" s="221">
        <v>2.3746740000000002</v>
      </c>
      <c r="BZ29" s="221">
        <v>8.6606799999999993</v>
      </c>
      <c r="CA29" s="221">
        <v>0.90563249999999995</v>
      </c>
      <c r="CB29" s="221">
        <v>1.5859300000000001</v>
      </c>
      <c r="CC29" s="221">
        <v>0.39760000000000001</v>
      </c>
      <c r="CD29" s="221">
        <v>1.7041599999999999</v>
      </c>
      <c r="CE29" s="221">
        <v>0.42612</v>
      </c>
      <c r="CF29" s="221">
        <v>0.13785</v>
      </c>
      <c r="CG29" s="221">
        <v>0.52263999999999999</v>
      </c>
      <c r="CH29" s="221">
        <v>6.8990999999999997E-2</v>
      </c>
      <c r="CI29" s="221">
        <v>0.40176000000000001</v>
      </c>
      <c r="CJ29" s="221">
        <v>8.3694000000000005E-2</v>
      </c>
      <c r="CK29" s="221">
        <v>0.19991999999999999</v>
      </c>
      <c r="CL29" s="221">
        <v>2.8663500000000001E-2</v>
      </c>
      <c r="CM29" s="221">
        <v>0.16405</v>
      </c>
      <c r="CN29" s="221">
        <v>2.8067499999999999E-2</v>
      </c>
      <c r="CO29" s="221">
        <v>0.38163999999999998</v>
      </c>
      <c r="CP29" s="221">
        <v>0.16132974999999999</v>
      </c>
      <c r="CQ29" s="221">
        <v>0.4178925</v>
      </c>
      <c r="CR29" s="221">
        <v>4.1182499999999997E-2</v>
      </c>
      <c r="CS29" s="224"/>
      <c r="CT29" s="224"/>
      <c r="CU29" s="224"/>
      <c r="CV29" s="224"/>
      <c r="CW29" s="224"/>
      <c r="CX29" s="224"/>
    </row>
    <row r="30" spans="1:102" ht="15" customHeight="1" x14ac:dyDescent="0.35">
      <c r="A30">
        <v>30</v>
      </c>
      <c r="B30">
        <v>16</v>
      </c>
      <c r="C30" s="219" t="s">
        <v>1264</v>
      </c>
      <c r="D30">
        <v>1959.9680000000001</v>
      </c>
      <c r="E30" s="220">
        <v>455</v>
      </c>
      <c r="F30" s="221">
        <v>50.142666666666699</v>
      </c>
      <c r="G30" s="221">
        <v>2.8684333333333298</v>
      </c>
      <c r="H30" s="221">
        <v>13.387</v>
      </c>
      <c r="I30" s="222">
        <v>4.3266666666666703E-2</v>
      </c>
      <c r="J30" s="221">
        <v>11.3307</v>
      </c>
      <c r="K30" s="222">
        <v>0.162033333333333</v>
      </c>
      <c r="L30" s="221">
        <v>7.24616666666667</v>
      </c>
      <c r="M30" s="221">
        <v>11.497666666666699</v>
      </c>
      <c r="N30" s="221">
        <v>2.4702333333333302</v>
      </c>
      <c r="O30" s="222">
        <v>1.2666666666666701E-3</v>
      </c>
      <c r="P30" s="221">
        <v>0.62733333333333396</v>
      </c>
      <c r="Q30" s="222">
        <v>0.29523333333333301</v>
      </c>
      <c r="R30" s="222">
        <v>6.44666666666667E-2</v>
      </c>
      <c r="S30" s="222">
        <v>1.7666666666666699E-2</v>
      </c>
      <c r="T30" s="222">
        <v>2.6966666666666701E-2</v>
      </c>
      <c r="U30" s="221">
        <v>100.1831</v>
      </c>
      <c r="V30" s="223"/>
      <c r="W30" s="222">
        <v>7.5270873900797494E-2</v>
      </c>
      <c r="X30" s="221">
        <v>3.5297083543718002</v>
      </c>
      <c r="Y30" s="221">
        <v>1.5714832714664499</v>
      </c>
      <c r="Z30" s="221">
        <v>28.82</v>
      </c>
      <c r="AA30" s="221">
        <v>322.58499999999998</v>
      </c>
      <c r="AB30" s="221">
        <v>10.75</v>
      </c>
      <c r="AC30" s="221">
        <v>372.83499999999998</v>
      </c>
      <c r="AD30" s="221">
        <v>22.495000000000001</v>
      </c>
      <c r="AE30" s="221">
        <v>148.52000000000001</v>
      </c>
      <c r="AF30" s="221">
        <v>16.655000000000001</v>
      </c>
      <c r="AG30" s="221">
        <v>142.43</v>
      </c>
      <c r="AH30" s="221">
        <v>15.58</v>
      </c>
      <c r="AI30" s="221">
        <v>37.854999999999997</v>
      </c>
      <c r="AJ30" s="221">
        <v>5.13</v>
      </c>
      <c r="AK30" s="221">
        <v>23.84</v>
      </c>
      <c r="AL30" s="221">
        <v>5.7450000000000001</v>
      </c>
      <c r="AM30" s="221">
        <v>2.0950000000000002</v>
      </c>
      <c r="AN30" s="221">
        <v>5.38</v>
      </c>
      <c r="AO30" s="221">
        <v>0.82850000000000001</v>
      </c>
      <c r="AP30" s="221">
        <v>4.59</v>
      </c>
      <c r="AQ30" s="221">
        <v>0.88600000000000001</v>
      </c>
      <c r="AR30" s="221">
        <v>2.0350000000000001</v>
      </c>
      <c r="AS30" s="221">
        <v>0.31</v>
      </c>
      <c r="AT30" s="221">
        <v>1.9550000000000001</v>
      </c>
      <c r="AU30" s="221">
        <v>0.23949999999999999</v>
      </c>
      <c r="AV30" s="221">
        <v>3.915</v>
      </c>
      <c r="AW30" s="221">
        <v>1.0069999999999999</v>
      </c>
      <c r="AX30" s="221">
        <v>0.98</v>
      </c>
      <c r="AY30" s="221">
        <v>0.39550000000000002</v>
      </c>
      <c r="AZ30" s="223">
        <v>1159.64795</v>
      </c>
      <c r="BA30" s="223">
        <v>55.889499999999998</v>
      </c>
      <c r="BB30" s="222"/>
      <c r="BC30" s="222">
        <v>3.7635436950398701E-3</v>
      </c>
      <c r="BD30" s="222">
        <v>6.74174295685014E-2</v>
      </c>
      <c r="BE30" s="222">
        <v>0.16862015502835001</v>
      </c>
      <c r="BF30" s="221">
        <v>0.60672626666666696</v>
      </c>
      <c r="BG30" s="221">
        <v>7.3431893333333206E-2</v>
      </c>
      <c r="BH30" s="221">
        <v>0.2717561</v>
      </c>
      <c r="BI30" s="221">
        <v>0.37504617000000001</v>
      </c>
      <c r="BJ30" s="221">
        <v>2.5860519999999901E-2</v>
      </c>
      <c r="BK30" s="221">
        <v>0.21158806666666699</v>
      </c>
      <c r="BL30" s="221">
        <v>0.26904540000000099</v>
      </c>
      <c r="BM30" s="221">
        <v>0.17415145000000001</v>
      </c>
      <c r="BN30" s="221">
        <v>9.1277000000000094E-2</v>
      </c>
      <c r="BO30" s="221">
        <v>8.6503366666666592E-3</v>
      </c>
      <c r="BP30" s="221">
        <v>1.35315533333333E-2</v>
      </c>
      <c r="BQ30" s="221">
        <v>2.2083333333333399E-3</v>
      </c>
      <c r="BR30" s="221">
        <v>1.2485566666666701E-3</v>
      </c>
      <c r="BS30" s="221">
        <v>1.3833599999999999</v>
      </c>
      <c r="BT30" s="221">
        <v>10.000135</v>
      </c>
      <c r="BU30" s="221">
        <v>0.58050000000000002</v>
      </c>
      <c r="BV30" s="221">
        <v>18.641749999999998</v>
      </c>
      <c r="BW30" s="221">
        <v>1.52966</v>
      </c>
      <c r="BX30" s="221">
        <v>14.40644</v>
      </c>
      <c r="BY30" s="221">
        <v>2.178474</v>
      </c>
      <c r="BZ30" s="221">
        <v>7.9760799999999996</v>
      </c>
      <c r="CA30" s="221">
        <v>0.79457999999999995</v>
      </c>
      <c r="CB30" s="221">
        <v>1.43849</v>
      </c>
      <c r="CC30" s="221">
        <v>0.35909999999999997</v>
      </c>
      <c r="CD30" s="221">
        <v>1.52576</v>
      </c>
      <c r="CE30" s="221">
        <v>0.38491500000000001</v>
      </c>
      <c r="CF30" s="221">
        <v>0.12570000000000001</v>
      </c>
      <c r="CG30" s="221">
        <v>0.50571999999999995</v>
      </c>
      <c r="CH30" s="221">
        <v>6.4623E-2</v>
      </c>
      <c r="CI30" s="221">
        <v>0.37179000000000001</v>
      </c>
      <c r="CJ30" s="221">
        <v>7.7081999999999998E-2</v>
      </c>
      <c r="CK30" s="221">
        <v>0.17094000000000001</v>
      </c>
      <c r="CL30" s="221">
        <v>3.007E-2</v>
      </c>
      <c r="CM30" s="221">
        <v>0.16617499999999999</v>
      </c>
      <c r="CN30" s="221">
        <v>2.61055E-2</v>
      </c>
      <c r="CO30" s="221">
        <v>0.36801</v>
      </c>
      <c r="CP30" s="221">
        <v>0.15004300000000001</v>
      </c>
      <c r="CQ30" s="221">
        <v>0.36162</v>
      </c>
      <c r="CR30" s="221">
        <v>3.7572500000000002E-2</v>
      </c>
      <c r="CS30" s="224"/>
      <c r="CT30" s="224"/>
      <c r="CU30" s="224"/>
      <c r="CV30" s="224"/>
      <c r="CW30" s="224"/>
      <c r="CX30" s="224"/>
    </row>
    <row r="31" spans="1:102" ht="15" customHeight="1" x14ac:dyDescent="0.35">
      <c r="A31" s="214">
        <v>31</v>
      </c>
      <c r="C31" s="219" t="s">
        <v>1265</v>
      </c>
      <c r="D31">
        <v>1959</v>
      </c>
      <c r="E31" s="220">
        <v>-1</v>
      </c>
      <c r="F31" s="221">
        <v>49.719650000000001</v>
      </c>
      <c r="G31" s="221">
        <v>2.8967000000000001</v>
      </c>
      <c r="H31" s="221">
        <v>13.069100000000001</v>
      </c>
      <c r="I31" s="222">
        <v>5.3100000000000001E-2</v>
      </c>
      <c r="J31" s="221">
        <v>11.0694</v>
      </c>
      <c r="K31" s="222">
        <v>0.17494999999999999</v>
      </c>
      <c r="L31" s="221">
        <v>7.3276500000000002</v>
      </c>
      <c r="M31" s="221">
        <v>11.229100000000001</v>
      </c>
      <c r="N31" s="221">
        <v>2.4224999999999999</v>
      </c>
      <c r="O31" s="222">
        <v>1.545E-2</v>
      </c>
      <c r="P31" s="221">
        <v>0.61709999999999998</v>
      </c>
      <c r="Q31" s="222">
        <v>0.28835</v>
      </c>
      <c r="R31" s="222">
        <v>6.1650000000000003E-2</v>
      </c>
      <c r="S31" s="222">
        <v>1.345E-2</v>
      </c>
      <c r="T31" s="222">
        <v>1.805E-2</v>
      </c>
      <c r="U31" s="221">
        <v>98.976200000000006</v>
      </c>
      <c r="V31" s="223"/>
      <c r="W31" s="222">
        <v>0.11206180561234801</v>
      </c>
      <c r="X31" s="221">
        <v>5.3378361749534102</v>
      </c>
      <c r="Y31" s="221">
        <v>2.9608664669863298</v>
      </c>
      <c r="Z31" s="221">
        <v>30.516666666666701</v>
      </c>
      <c r="AA31" s="221">
        <v>323.23</v>
      </c>
      <c r="AB31" s="221">
        <v>11.483333333333301</v>
      </c>
      <c r="AC31" s="221">
        <v>414.43</v>
      </c>
      <c r="AD31" s="221">
        <v>24.656666666666698</v>
      </c>
      <c r="AE31" s="221">
        <v>173.41333333333299</v>
      </c>
      <c r="AF31" s="221">
        <v>21.863333333333301</v>
      </c>
      <c r="AG31" s="221">
        <v>167.993333333333</v>
      </c>
      <c r="AH31" s="221">
        <v>18.296666666666699</v>
      </c>
      <c r="AI31" s="221">
        <v>43.983333333333299</v>
      </c>
      <c r="AJ31" s="221">
        <v>6.46</v>
      </c>
      <c r="AK31" s="221">
        <v>29.866666666666699</v>
      </c>
      <c r="AL31" s="221">
        <v>6.83</v>
      </c>
      <c r="AM31" s="221">
        <v>2.1733333333333298</v>
      </c>
      <c r="AN31" s="221">
        <v>6.06</v>
      </c>
      <c r="AO31" s="221">
        <v>0.92666666666666697</v>
      </c>
      <c r="AP31" s="221">
        <v>5.14333333333333</v>
      </c>
      <c r="AQ31" s="221">
        <v>1.06666666666667</v>
      </c>
      <c r="AR31" s="221">
        <v>2.57</v>
      </c>
      <c r="AS31" s="221">
        <v>0.36933333333333301</v>
      </c>
      <c r="AT31" s="221">
        <v>2.15</v>
      </c>
      <c r="AU31" s="221">
        <v>0.308</v>
      </c>
      <c r="AV31" s="221">
        <v>4.5066666666666704</v>
      </c>
      <c r="AW31" s="221">
        <v>1.42333333333333</v>
      </c>
      <c r="AX31" s="221">
        <v>1.4833333333333301</v>
      </c>
      <c r="AY31" s="221">
        <v>0.50233333333333297</v>
      </c>
      <c r="AZ31" s="223">
        <v>1161.2857650000001</v>
      </c>
      <c r="BA31" s="223">
        <v>56.730849999999997</v>
      </c>
      <c r="BB31" s="222"/>
      <c r="BC31" s="222">
        <v>5.6030902806173998E-3</v>
      </c>
      <c r="BD31" s="222">
        <v>0.10195267094160999</v>
      </c>
      <c r="BE31" s="222">
        <v>0.31770097190763302</v>
      </c>
      <c r="BF31" s="221">
        <v>0.60160776500000002</v>
      </c>
      <c r="BG31" s="221">
        <v>7.4155520000000003E-2</v>
      </c>
      <c r="BH31" s="221">
        <v>0.26530272999999999</v>
      </c>
      <c r="BI31" s="221">
        <v>0.36639714000000001</v>
      </c>
      <c r="BJ31" s="221">
        <v>2.7922019999999999E-2</v>
      </c>
      <c r="BK31" s="221">
        <v>0.21396738000000001</v>
      </c>
      <c r="BL31" s="221">
        <v>0.26276094</v>
      </c>
      <c r="BM31" s="221">
        <v>0.17078625</v>
      </c>
      <c r="BN31" s="221">
        <v>8.9788049999999994E-2</v>
      </c>
      <c r="BO31" s="221">
        <v>8.4486549999999994E-3</v>
      </c>
      <c r="BP31" s="221">
        <v>1.2940335000000001E-2</v>
      </c>
      <c r="BQ31" s="221">
        <v>1.68125E-3</v>
      </c>
      <c r="BR31" s="221">
        <v>8.35715E-4</v>
      </c>
      <c r="BS31" s="221">
        <v>1.4648000000000001</v>
      </c>
      <c r="BT31" s="221">
        <v>10.02013</v>
      </c>
      <c r="BU31" s="221">
        <v>0.62009999999999799</v>
      </c>
      <c r="BV31" s="221">
        <v>20.721499999999999</v>
      </c>
      <c r="BW31" s="221">
        <v>1.67665333333334</v>
      </c>
      <c r="BX31" s="221">
        <v>16.821093333333302</v>
      </c>
      <c r="BY31" s="221">
        <v>2.8597239999999999</v>
      </c>
      <c r="BZ31" s="221">
        <v>9.4076266666666495</v>
      </c>
      <c r="CA31" s="221">
        <v>0.93313000000000201</v>
      </c>
      <c r="CB31" s="221">
        <v>1.67136666666667</v>
      </c>
      <c r="CC31" s="221">
        <v>0.45219999999999999</v>
      </c>
      <c r="CD31" s="221">
        <v>1.91146666666667</v>
      </c>
      <c r="CE31" s="221">
        <v>0.45761000000000002</v>
      </c>
      <c r="CF31" s="221">
        <v>0.13039999999999999</v>
      </c>
      <c r="CG31" s="221">
        <v>0.56964000000000004</v>
      </c>
      <c r="CH31" s="221">
        <v>7.2279999999999997E-2</v>
      </c>
      <c r="CI31" s="221">
        <v>0.41660999999999998</v>
      </c>
      <c r="CJ31" s="221">
        <v>9.2800000000000299E-2</v>
      </c>
      <c r="CK31" s="221">
        <v>0.21587999999999999</v>
      </c>
      <c r="CL31" s="221">
        <v>3.5825333333333299E-2</v>
      </c>
      <c r="CM31" s="221">
        <v>0.18275</v>
      </c>
      <c r="CN31" s="221">
        <v>3.3571999999999998E-2</v>
      </c>
      <c r="CO31" s="221">
        <v>0.42362666666666698</v>
      </c>
      <c r="CP31" s="221">
        <v>0.212076666666666</v>
      </c>
      <c r="CQ31" s="221">
        <v>0.547349999999999</v>
      </c>
      <c r="CR31" s="221">
        <v>4.77216666666666E-2</v>
      </c>
      <c r="CS31" s="224"/>
      <c r="CT31" s="224"/>
      <c r="CU31" s="224"/>
      <c r="CV31" s="224"/>
      <c r="CW31" s="224"/>
      <c r="CX31" s="224"/>
    </row>
    <row r="32" spans="1:102" ht="15" customHeight="1" x14ac:dyDescent="0.35">
      <c r="A32">
        <v>32</v>
      </c>
      <c r="C32" s="219" t="s">
        <v>1266</v>
      </c>
      <c r="D32">
        <v>1959</v>
      </c>
      <c r="E32" s="220">
        <v>-1</v>
      </c>
      <c r="F32" s="221">
        <v>49.369599999999998</v>
      </c>
      <c r="G32" s="221">
        <v>2.9159000000000002</v>
      </c>
      <c r="H32" s="221">
        <v>13.173</v>
      </c>
      <c r="I32" s="222">
        <v>4.1500000000000002E-2</v>
      </c>
      <c r="J32" s="221">
        <v>11.536</v>
      </c>
      <c r="K32" s="222">
        <v>0.1673</v>
      </c>
      <c r="L32" s="221">
        <v>7.2451499999999998</v>
      </c>
      <c r="M32" s="221">
        <v>11.268050000000001</v>
      </c>
      <c r="N32" s="221">
        <v>2.4857499999999999</v>
      </c>
      <c r="O32" s="222">
        <v>2.6349999999999998E-2</v>
      </c>
      <c r="P32" s="221">
        <v>0.61155000000000004</v>
      </c>
      <c r="Q32" s="222">
        <v>0.29585</v>
      </c>
      <c r="R32" s="222">
        <v>6.2649999999999997E-2</v>
      </c>
      <c r="S32" s="222">
        <v>1.4800000000000001E-2</v>
      </c>
      <c r="T32" s="222">
        <v>3.4500000000000003E-2</v>
      </c>
      <c r="U32" s="221">
        <v>99.24785</v>
      </c>
      <c r="V32" s="223"/>
      <c r="W32" s="223"/>
      <c r="X32" s="223"/>
      <c r="Y32" s="223"/>
      <c r="Z32" s="221">
        <v>31.086666666666702</v>
      </c>
      <c r="AA32" s="221">
        <v>331.636666666667</v>
      </c>
      <c r="AB32" s="221">
        <v>11.73</v>
      </c>
      <c r="AC32" s="221">
        <v>441.10666666666702</v>
      </c>
      <c r="AD32" s="221">
        <v>25.703333333333301</v>
      </c>
      <c r="AE32" s="221">
        <v>172.07</v>
      </c>
      <c r="AF32" s="221">
        <v>22.483333333333299</v>
      </c>
      <c r="AG32" s="221">
        <v>165.12</v>
      </c>
      <c r="AH32" s="221">
        <v>17.59</v>
      </c>
      <c r="AI32" s="221">
        <v>42.5833333333333</v>
      </c>
      <c r="AJ32" s="221">
        <v>6.1933333333333298</v>
      </c>
      <c r="AK32" s="221">
        <v>27.036666666666701</v>
      </c>
      <c r="AL32" s="221">
        <v>6.6133333333333297</v>
      </c>
      <c r="AM32" s="221">
        <v>2.1533333333333302</v>
      </c>
      <c r="AN32" s="221">
        <v>6.0066666666666704</v>
      </c>
      <c r="AO32" s="221">
        <v>0.93</v>
      </c>
      <c r="AP32" s="221">
        <v>5.6233333333333304</v>
      </c>
      <c r="AQ32" s="221">
        <v>1.0533333333333299</v>
      </c>
      <c r="AR32" s="221">
        <v>2.4500000000000002</v>
      </c>
      <c r="AS32" s="221">
        <v>0.34133333333333299</v>
      </c>
      <c r="AT32" s="221">
        <v>2.0433333333333299</v>
      </c>
      <c r="AU32" s="221">
        <v>0.26433333333333298</v>
      </c>
      <c r="AV32" s="221">
        <v>4.9666666666666703</v>
      </c>
      <c r="AW32" s="221">
        <v>1.33666666666667</v>
      </c>
      <c r="AX32" s="221">
        <v>1.71333333333333</v>
      </c>
      <c r="AY32" s="221">
        <v>0.58933333333333304</v>
      </c>
      <c r="AZ32" s="223">
        <v>1159.6275149999999</v>
      </c>
      <c r="BA32" s="223">
        <v>55.444000000000003</v>
      </c>
      <c r="BB32" s="222"/>
      <c r="BC32" s="222"/>
      <c r="BD32" s="222"/>
      <c r="BE32" s="222"/>
      <c r="BF32" s="221">
        <v>0.59737216000000004</v>
      </c>
      <c r="BG32" s="221">
        <v>7.4647039999999998E-2</v>
      </c>
      <c r="BH32" s="221">
        <v>0.26741189999999998</v>
      </c>
      <c r="BI32" s="221">
        <v>0.3818416</v>
      </c>
      <c r="BJ32" s="221">
        <v>2.6701079999999999E-2</v>
      </c>
      <c r="BK32" s="221">
        <v>0.21155837999999999</v>
      </c>
      <c r="BL32" s="221">
        <v>0.26367236999999999</v>
      </c>
      <c r="BM32" s="221">
        <v>0.17524537500000001</v>
      </c>
      <c r="BN32" s="221">
        <v>8.8980525000000005E-2</v>
      </c>
      <c r="BO32" s="221">
        <v>8.6684050000000006E-3</v>
      </c>
      <c r="BP32" s="221">
        <v>1.3150235E-2</v>
      </c>
      <c r="BQ32" s="221">
        <v>1.8500000000000001E-3</v>
      </c>
      <c r="BR32" s="221">
        <v>1.59735E-3</v>
      </c>
      <c r="BS32" s="221">
        <v>1.4921599999999999</v>
      </c>
      <c r="BT32" s="221">
        <v>10.2807366666667</v>
      </c>
      <c r="BU32" s="221">
        <v>0.63341999999999998</v>
      </c>
      <c r="BV32" s="221">
        <v>22.055333333333401</v>
      </c>
      <c r="BW32" s="221">
        <v>1.74782666666666</v>
      </c>
      <c r="BX32" s="221">
        <v>16.69079</v>
      </c>
      <c r="BY32" s="221">
        <v>2.94082</v>
      </c>
      <c r="BZ32" s="221">
        <v>9.2467199999999998</v>
      </c>
      <c r="CA32" s="221">
        <v>0.89709000000000005</v>
      </c>
      <c r="CB32" s="221">
        <v>1.6181666666666701</v>
      </c>
      <c r="CC32" s="221">
        <v>0.43353333333333299</v>
      </c>
      <c r="CD32" s="221">
        <v>1.73034666666667</v>
      </c>
      <c r="CE32" s="221">
        <v>0.44309333333333301</v>
      </c>
      <c r="CF32" s="221">
        <v>0.12920000000000001</v>
      </c>
      <c r="CG32" s="221">
        <v>0.56462666666666705</v>
      </c>
      <c r="CH32" s="221">
        <v>7.2539999999999993E-2</v>
      </c>
      <c r="CI32" s="221">
        <v>0.45549000000000001</v>
      </c>
      <c r="CJ32" s="221">
        <v>9.1639999999999694E-2</v>
      </c>
      <c r="CK32" s="221">
        <v>0.20580000000000001</v>
      </c>
      <c r="CL32" s="221">
        <v>3.3109333333333303E-2</v>
      </c>
      <c r="CM32" s="221">
        <v>0.173683333333333</v>
      </c>
      <c r="CN32" s="221">
        <v>2.8812333333333301E-2</v>
      </c>
      <c r="CO32" s="221">
        <v>0.46686666666666699</v>
      </c>
      <c r="CP32" s="221">
        <v>0.199163333333334</v>
      </c>
      <c r="CQ32" s="221">
        <v>0.632219999999999</v>
      </c>
      <c r="CR32" s="221">
        <v>5.5986666666666601E-2</v>
      </c>
      <c r="CS32" s="224"/>
      <c r="CT32" s="224"/>
      <c r="CU32" s="224"/>
      <c r="CV32" s="224"/>
      <c r="CW32" s="224"/>
      <c r="CX32" s="224"/>
    </row>
    <row r="33" spans="1:1010" ht="15" customHeight="1" x14ac:dyDescent="0.35">
      <c r="A33">
        <v>33</v>
      </c>
      <c r="C33" s="219" t="s">
        <v>1267</v>
      </c>
      <c r="D33">
        <v>1959</v>
      </c>
      <c r="E33" s="220">
        <v>-1</v>
      </c>
      <c r="F33" s="221">
        <v>49.818100000000001</v>
      </c>
      <c r="G33" s="221">
        <v>2.8186</v>
      </c>
      <c r="H33" s="221">
        <v>13.104900000000001</v>
      </c>
      <c r="I33" s="222">
        <v>6.25E-2</v>
      </c>
      <c r="J33" s="221">
        <v>10.935750000000001</v>
      </c>
      <c r="K33" s="222">
        <v>0.15215000000000001</v>
      </c>
      <c r="L33" s="221">
        <v>8.3186499999999999</v>
      </c>
      <c r="M33" s="221">
        <v>11.180249999999999</v>
      </c>
      <c r="N33" s="221">
        <v>2.2964500000000001</v>
      </c>
      <c r="O33" s="222">
        <v>3.7650000000000003E-2</v>
      </c>
      <c r="P33" s="221">
        <v>0.55825000000000002</v>
      </c>
      <c r="Q33" s="222">
        <v>0.27565000000000001</v>
      </c>
      <c r="R33" s="222">
        <v>3.95E-2</v>
      </c>
      <c r="S33" s="222">
        <v>1.6150000000000001E-2</v>
      </c>
      <c r="T33" s="222">
        <v>7.4931900000000003E-3</v>
      </c>
      <c r="U33" s="221">
        <v>99.619550000000004</v>
      </c>
      <c r="V33" s="223"/>
      <c r="W33" s="223"/>
      <c r="X33" s="223"/>
      <c r="Y33" s="223"/>
      <c r="Z33" s="221">
        <v>29.893333333333299</v>
      </c>
      <c r="AA33" s="221">
        <v>314.05</v>
      </c>
      <c r="AB33" s="221">
        <v>10.5066666666667</v>
      </c>
      <c r="AC33" s="221">
        <v>351.54333333333301</v>
      </c>
      <c r="AD33" s="221">
        <v>21.16</v>
      </c>
      <c r="AE33" s="221">
        <v>149.36666666666699</v>
      </c>
      <c r="AF33" s="221">
        <v>15.79</v>
      </c>
      <c r="AG33" s="221">
        <v>126.523333333333</v>
      </c>
      <c r="AH33" s="221">
        <v>15.2</v>
      </c>
      <c r="AI33" s="221">
        <v>35.26</v>
      </c>
      <c r="AJ33" s="221">
        <v>4.7300000000000004</v>
      </c>
      <c r="AK33" s="221">
        <v>22.39</v>
      </c>
      <c r="AL33" s="221">
        <v>5.7733333333333299</v>
      </c>
      <c r="AM33" s="221">
        <v>1.9766666666666699</v>
      </c>
      <c r="AN33" s="221">
        <v>5.2033333333333296</v>
      </c>
      <c r="AO33" s="221">
        <v>0.76766666666666705</v>
      </c>
      <c r="AP33" s="221">
        <v>4.6166666666666698</v>
      </c>
      <c r="AQ33" s="221">
        <v>0.88733333333333297</v>
      </c>
      <c r="AR33" s="221">
        <v>2.2400000000000002</v>
      </c>
      <c r="AS33" s="221">
        <v>0.28299999999999997</v>
      </c>
      <c r="AT33" s="221">
        <v>1.6966666666666701</v>
      </c>
      <c r="AU33" s="221">
        <v>0.26100000000000001</v>
      </c>
      <c r="AV33" s="221">
        <v>3.99</v>
      </c>
      <c r="AW33" s="221">
        <v>0.86266666666666703</v>
      </c>
      <c r="AX33" s="221">
        <v>0.97666666666666702</v>
      </c>
      <c r="AY33" s="221">
        <v>0.34033333333333299</v>
      </c>
      <c r="AZ33" s="223">
        <v>1181.2048649999999</v>
      </c>
      <c r="BA33" s="223">
        <v>60.096049999999998</v>
      </c>
      <c r="BB33" s="222"/>
      <c r="BC33" s="222"/>
      <c r="BD33" s="222"/>
      <c r="BE33" s="222"/>
      <c r="BF33" s="221">
        <v>0.60279901000000002</v>
      </c>
      <c r="BG33" s="221">
        <v>7.2156159999999997E-2</v>
      </c>
      <c r="BH33" s="221">
        <v>0.26602946999999999</v>
      </c>
      <c r="BI33" s="221">
        <v>0.36197332500000001</v>
      </c>
      <c r="BJ33" s="221">
        <v>2.4283140000000002E-2</v>
      </c>
      <c r="BK33" s="221">
        <v>0.24290458000000001</v>
      </c>
      <c r="BL33" s="221">
        <v>0.26161784999999999</v>
      </c>
      <c r="BM33" s="221">
        <v>0.16189972499999999</v>
      </c>
      <c r="BN33" s="221">
        <v>8.1225375000000002E-2</v>
      </c>
      <c r="BO33" s="221">
        <v>8.0765449999999992E-3</v>
      </c>
      <c r="BP33" s="221">
        <v>8.2910499999999995E-3</v>
      </c>
      <c r="BQ33" s="221">
        <v>2.0187500000000001E-3</v>
      </c>
      <c r="BR33" s="221">
        <v>3.46934697E-4</v>
      </c>
      <c r="BS33" s="221">
        <v>1.4348799999999999</v>
      </c>
      <c r="BT33" s="221">
        <v>9.7355499999999999</v>
      </c>
      <c r="BU33" s="221">
        <v>0.56736000000000197</v>
      </c>
      <c r="BV33" s="221">
        <v>17.577166666666699</v>
      </c>
      <c r="BW33" s="221">
        <v>1.4388799999999999</v>
      </c>
      <c r="BX33" s="221">
        <v>14.488566666666699</v>
      </c>
      <c r="BY33" s="221">
        <v>2.0653320000000002</v>
      </c>
      <c r="BZ33" s="221">
        <v>7.08530666666665</v>
      </c>
      <c r="CA33" s="221">
        <v>0.7752</v>
      </c>
      <c r="CB33" s="221">
        <v>1.33988</v>
      </c>
      <c r="CC33" s="221">
        <v>0.33110000000000001</v>
      </c>
      <c r="CD33" s="221">
        <v>1.43296</v>
      </c>
      <c r="CE33" s="221">
        <v>0.38681333333333301</v>
      </c>
      <c r="CF33" s="221">
        <v>0.1186</v>
      </c>
      <c r="CG33" s="221">
        <v>0.48911333333333301</v>
      </c>
      <c r="CH33" s="221">
        <v>5.9878000000000001E-2</v>
      </c>
      <c r="CI33" s="221">
        <v>0.37395</v>
      </c>
      <c r="CJ33" s="221">
        <v>7.7198000000000003E-2</v>
      </c>
      <c r="CK33" s="221">
        <v>0.18815999999999999</v>
      </c>
      <c r="CL33" s="221">
        <v>2.7451E-2</v>
      </c>
      <c r="CM33" s="221">
        <v>0.14421666666666699</v>
      </c>
      <c r="CN33" s="221">
        <v>2.8448999999999999E-2</v>
      </c>
      <c r="CO33" s="221">
        <v>0.37506</v>
      </c>
      <c r="CP33" s="221">
        <v>0.128537333333333</v>
      </c>
      <c r="CQ33" s="221">
        <v>0.36038999999999999</v>
      </c>
      <c r="CR33" s="221">
        <v>3.2331666666666599E-2</v>
      </c>
      <c r="CS33" s="224"/>
      <c r="CT33" s="224"/>
      <c r="CU33" s="224"/>
      <c r="CV33" s="224"/>
      <c r="CW33" s="224"/>
      <c r="CX33" s="224"/>
    </row>
    <row r="34" spans="1:1010" ht="15" customHeight="1" x14ac:dyDescent="0.35">
      <c r="A34" s="214">
        <v>34</v>
      </c>
      <c r="C34" s="219" t="s">
        <v>1268</v>
      </c>
      <c r="D34">
        <v>1959</v>
      </c>
      <c r="E34" s="220">
        <v>-1</v>
      </c>
      <c r="F34" s="221">
        <v>49.667749999999998</v>
      </c>
      <c r="G34" s="221">
        <v>2.8441999999999998</v>
      </c>
      <c r="H34" s="221">
        <v>12.97725</v>
      </c>
      <c r="I34" s="222">
        <v>6.7799999999999999E-2</v>
      </c>
      <c r="J34" s="221">
        <v>11.361499999999999</v>
      </c>
      <c r="K34" s="222">
        <v>0.16835</v>
      </c>
      <c r="L34" s="221">
        <v>8.3271999999999995</v>
      </c>
      <c r="M34" s="221">
        <v>11.25235</v>
      </c>
      <c r="N34" s="221">
        <v>2.3011499999999998</v>
      </c>
      <c r="O34" s="222">
        <v>6.1500000000000001E-3</v>
      </c>
      <c r="P34" s="221">
        <v>0.56040000000000001</v>
      </c>
      <c r="Q34" s="222">
        <v>0.2717</v>
      </c>
      <c r="R34" s="222">
        <v>4.8300000000000003E-2</v>
      </c>
      <c r="S34" s="222">
        <v>1.44E-2</v>
      </c>
      <c r="T34" s="222">
        <v>1.0015649999999999E-2</v>
      </c>
      <c r="U34" s="221">
        <v>99.883700000000005</v>
      </c>
      <c r="V34" s="223"/>
      <c r="W34" s="223"/>
      <c r="X34" s="223"/>
      <c r="Y34" s="223"/>
      <c r="Z34" s="221">
        <v>29.68</v>
      </c>
      <c r="AA34" s="221">
        <v>312.04000000000002</v>
      </c>
      <c r="AB34" s="221">
        <v>9.68</v>
      </c>
      <c r="AC34" s="221">
        <v>355.45</v>
      </c>
      <c r="AD34" s="221">
        <v>21.18</v>
      </c>
      <c r="AE34" s="221">
        <v>152.07666666666699</v>
      </c>
      <c r="AF34" s="221">
        <v>15.4033333333333</v>
      </c>
      <c r="AG34" s="221">
        <v>127.883333333333</v>
      </c>
      <c r="AH34" s="221">
        <v>15.016666666666699</v>
      </c>
      <c r="AI34" s="221">
        <v>35.1933333333333</v>
      </c>
      <c r="AJ34" s="221">
        <v>4.7533333333333303</v>
      </c>
      <c r="AK34" s="221">
        <v>21.96</v>
      </c>
      <c r="AL34" s="221">
        <v>5.4233333333333302</v>
      </c>
      <c r="AM34" s="221">
        <v>1.86</v>
      </c>
      <c r="AN34" s="221">
        <v>5.2133333333333303</v>
      </c>
      <c r="AO34" s="221">
        <v>0.81133333333333302</v>
      </c>
      <c r="AP34" s="221">
        <v>4.5966666666666702</v>
      </c>
      <c r="AQ34" s="221">
        <v>0.84599999999999997</v>
      </c>
      <c r="AR34" s="221">
        <v>2.06666666666667</v>
      </c>
      <c r="AS34" s="221">
        <v>0.27600000000000002</v>
      </c>
      <c r="AT34" s="221">
        <v>1.92</v>
      </c>
      <c r="AU34" s="221">
        <v>0.23933333333333301</v>
      </c>
      <c r="AV34" s="221">
        <v>3.5966666666666698</v>
      </c>
      <c r="AW34" s="221">
        <v>0.85733333333333295</v>
      </c>
      <c r="AX34" s="221">
        <v>1.1466666666666701</v>
      </c>
      <c r="AY34" s="221">
        <v>0.37466666666666698</v>
      </c>
      <c r="AZ34" s="223">
        <v>1181.37672</v>
      </c>
      <c r="BA34" s="223">
        <v>59.200449999999996</v>
      </c>
      <c r="BB34" s="222"/>
      <c r="BC34" s="222"/>
      <c r="BD34" s="222"/>
      <c r="BE34" s="222"/>
      <c r="BF34" s="221">
        <v>0.60097977499999999</v>
      </c>
      <c r="BG34" s="221">
        <v>7.2811520000000005E-2</v>
      </c>
      <c r="BH34" s="221">
        <v>0.263438175</v>
      </c>
      <c r="BI34" s="221">
        <v>0.37606564999999997</v>
      </c>
      <c r="BJ34" s="221">
        <v>2.6868659999999999E-2</v>
      </c>
      <c r="BK34" s="221">
        <v>0.24315423999999999</v>
      </c>
      <c r="BL34" s="221">
        <v>0.26330499000000002</v>
      </c>
      <c r="BM34" s="221">
        <v>0.162231075</v>
      </c>
      <c r="BN34" s="221">
        <v>8.1538200000000005E-2</v>
      </c>
      <c r="BO34" s="221">
        <v>7.9608100000000005E-3</v>
      </c>
      <c r="BP34" s="221">
        <v>1.013817E-2</v>
      </c>
      <c r="BQ34" s="221">
        <v>1.8E-3</v>
      </c>
      <c r="BR34" s="221">
        <v>4.63724595E-4</v>
      </c>
      <c r="BS34" s="221">
        <v>1.4246399999999999</v>
      </c>
      <c r="BT34" s="221">
        <v>9.6732399999999998</v>
      </c>
      <c r="BU34" s="221">
        <v>0.52271999999999996</v>
      </c>
      <c r="BV34" s="221">
        <v>17.772500000000001</v>
      </c>
      <c r="BW34" s="221">
        <v>1.44024</v>
      </c>
      <c r="BX34" s="221">
        <v>14.751436666666701</v>
      </c>
      <c r="BY34" s="221">
        <v>2.0147560000000002</v>
      </c>
      <c r="BZ34" s="221">
        <v>7.1614666666666498</v>
      </c>
      <c r="CA34" s="221">
        <v>0.76585000000000203</v>
      </c>
      <c r="CB34" s="221">
        <v>1.33734666666667</v>
      </c>
      <c r="CC34" s="221">
        <v>0.33273333333333299</v>
      </c>
      <c r="CD34" s="221">
        <v>1.40544</v>
      </c>
      <c r="CE34" s="221">
        <v>0.36336333333333298</v>
      </c>
      <c r="CF34" s="221">
        <v>0.1116</v>
      </c>
      <c r="CG34" s="221">
        <v>0.49005333333333301</v>
      </c>
      <c r="CH34" s="221">
        <v>6.3284000000000007E-2</v>
      </c>
      <c r="CI34" s="221">
        <v>0.37232999999999999</v>
      </c>
      <c r="CJ34" s="221">
        <v>7.3602000000000001E-2</v>
      </c>
      <c r="CK34" s="221">
        <v>0.1736</v>
      </c>
      <c r="CL34" s="221">
        <v>2.6772000000000001E-2</v>
      </c>
      <c r="CM34" s="221">
        <v>0.16320000000000001</v>
      </c>
      <c r="CN34" s="221">
        <v>2.6087333333333299E-2</v>
      </c>
      <c r="CO34" s="221">
        <v>0.33808666666666698</v>
      </c>
      <c r="CP34" s="221">
        <v>0.127742666666667</v>
      </c>
      <c r="CQ34" s="221">
        <v>0.423120000000001</v>
      </c>
      <c r="CR34" s="221">
        <v>3.55933333333334E-2</v>
      </c>
      <c r="CS34" s="224"/>
      <c r="CT34" s="224"/>
      <c r="CU34" s="224"/>
      <c r="CV34" s="224"/>
      <c r="CW34" s="224"/>
      <c r="CX34" s="224"/>
    </row>
    <row r="35" spans="1:1010" ht="15" customHeight="1" x14ac:dyDescent="0.35">
      <c r="A35">
        <v>35</v>
      </c>
      <c r="C35" s="219" t="s">
        <v>1269</v>
      </c>
      <c r="D35">
        <v>1959</v>
      </c>
      <c r="E35" s="220">
        <v>-1</v>
      </c>
      <c r="F35" s="221">
        <v>50.341099999999997</v>
      </c>
      <c r="G35" s="221">
        <v>2.8083999999999998</v>
      </c>
      <c r="H35" s="221">
        <v>12.7631</v>
      </c>
      <c r="I35" s="222">
        <v>6.4500000000000002E-2</v>
      </c>
      <c r="J35" s="221">
        <v>11.769</v>
      </c>
      <c r="K35" s="222">
        <v>0.1855</v>
      </c>
      <c r="L35" s="221">
        <v>8.2239000000000004</v>
      </c>
      <c r="M35" s="221">
        <v>11.270799999999999</v>
      </c>
      <c r="N35" s="221">
        <v>2.1528999999999998</v>
      </c>
      <c r="O35" s="222">
        <v>3.2899999999999999E-2</v>
      </c>
      <c r="P35" s="221">
        <v>0.58520000000000005</v>
      </c>
      <c r="Q35" s="222">
        <v>0.2681</v>
      </c>
      <c r="R35" s="222">
        <v>3.6400000000000002E-2</v>
      </c>
      <c r="S35" s="222">
        <v>1.01E-2</v>
      </c>
      <c r="T35" s="222"/>
      <c r="U35" s="221">
        <v>100.5121</v>
      </c>
      <c r="V35" s="223"/>
      <c r="W35" s="223"/>
      <c r="X35" s="223"/>
      <c r="Y35" s="223"/>
      <c r="Z35" s="221">
        <v>28.64</v>
      </c>
      <c r="AA35" s="221">
        <v>299.49</v>
      </c>
      <c r="AB35" s="221">
        <v>8.92</v>
      </c>
      <c r="AC35" s="221">
        <v>356.14</v>
      </c>
      <c r="AD35" s="221">
        <v>19.72</v>
      </c>
      <c r="AE35" s="221">
        <v>140.55000000000001</v>
      </c>
      <c r="AF35" s="221">
        <v>14.8</v>
      </c>
      <c r="AG35" s="221">
        <v>129.72999999999999</v>
      </c>
      <c r="AH35" s="221">
        <v>15.72</v>
      </c>
      <c r="AI35" s="221">
        <v>35.43</v>
      </c>
      <c r="AJ35" s="221">
        <v>4.47</v>
      </c>
      <c r="AK35" s="221">
        <v>24.23</v>
      </c>
      <c r="AL35" s="221">
        <v>5.31</v>
      </c>
      <c r="AM35" s="221">
        <v>1.84</v>
      </c>
      <c r="AN35" s="221">
        <v>5.12</v>
      </c>
      <c r="AO35" s="221">
        <v>0.77900000000000003</v>
      </c>
      <c r="AP35" s="221">
        <v>4.38</v>
      </c>
      <c r="AQ35" s="221">
        <v>0.79500000000000004</v>
      </c>
      <c r="AR35" s="221">
        <v>1.88</v>
      </c>
      <c r="AS35" s="221">
        <v>0.28499999999999998</v>
      </c>
      <c r="AT35" s="221">
        <v>1.93</v>
      </c>
      <c r="AU35" s="221">
        <v>0.246</v>
      </c>
      <c r="AV35" s="221">
        <v>3.81</v>
      </c>
      <c r="AW35" s="221">
        <v>0.95299999999999996</v>
      </c>
      <c r="AX35" s="221">
        <v>0.82</v>
      </c>
      <c r="AY35" s="221">
        <v>0.314</v>
      </c>
      <c r="AZ35" s="223">
        <v>1179.3003900000001</v>
      </c>
      <c r="BA35" s="223">
        <v>58.0473</v>
      </c>
      <c r="BB35" s="222"/>
      <c r="BC35" s="222"/>
      <c r="BD35" s="222"/>
      <c r="BE35" s="222"/>
      <c r="BF35" s="221">
        <v>0.60912730999999998</v>
      </c>
      <c r="BG35" s="221">
        <v>7.1895039999999993E-2</v>
      </c>
      <c r="BH35" s="221">
        <v>0.25909093</v>
      </c>
      <c r="BI35" s="221">
        <v>0.38955390000000001</v>
      </c>
      <c r="BJ35" s="221">
        <v>2.9605800000000002E-2</v>
      </c>
      <c r="BK35" s="221">
        <v>0.24013788</v>
      </c>
      <c r="BL35" s="221">
        <v>0.26373671999999998</v>
      </c>
      <c r="BM35" s="221">
        <v>0.15177945000000001</v>
      </c>
      <c r="BN35" s="221">
        <v>8.5146600000000003E-2</v>
      </c>
      <c r="BO35" s="221">
        <v>7.8553300000000006E-3</v>
      </c>
      <c r="BP35" s="221">
        <v>7.6403599999999997E-3</v>
      </c>
      <c r="BQ35" s="221">
        <v>1.2625E-3</v>
      </c>
      <c r="BR35" s="221">
        <v>0</v>
      </c>
      <c r="BS35" s="221">
        <v>1.3747199999999999</v>
      </c>
      <c r="BT35" s="221">
        <v>9.2841900000000006</v>
      </c>
      <c r="BU35" s="221">
        <v>0.48168</v>
      </c>
      <c r="BV35" s="221">
        <v>17.806999999999999</v>
      </c>
      <c r="BW35" s="221">
        <v>1.3409599999999999</v>
      </c>
      <c r="BX35" s="221">
        <v>13.63335</v>
      </c>
      <c r="BY35" s="221">
        <v>1.93584</v>
      </c>
      <c r="BZ35" s="221">
        <v>7.2648799999999998</v>
      </c>
      <c r="CA35" s="221">
        <v>0.80171999999999999</v>
      </c>
      <c r="CB35" s="221">
        <v>1.3463400000000001</v>
      </c>
      <c r="CC35" s="221">
        <v>0.31290000000000001</v>
      </c>
      <c r="CD35" s="221">
        <v>1.5507200000000001</v>
      </c>
      <c r="CE35" s="221">
        <v>0.35576999999999998</v>
      </c>
      <c r="CF35" s="221">
        <v>0.1104</v>
      </c>
      <c r="CG35" s="221">
        <v>0.48127999999999999</v>
      </c>
      <c r="CH35" s="221">
        <v>6.0761999999999997E-2</v>
      </c>
      <c r="CI35" s="221">
        <v>0.35477999999999998</v>
      </c>
      <c r="CJ35" s="221">
        <v>6.9165000000000004E-2</v>
      </c>
      <c r="CK35" s="221">
        <v>0.15792</v>
      </c>
      <c r="CL35" s="221">
        <v>2.7644999999999999E-2</v>
      </c>
      <c r="CM35" s="221">
        <v>0.16405</v>
      </c>
      <c r="CN35" s="221">
        <v>2.6814000000000001E-2</v>
      </c>
      <c r="CO35" s="221">
        <v>0.35814000000000001</v>
      </c>
      <c r="CP35" s="221">
        <v>0.14199700000000001</v>
      </c>
      <c r="CQ35" s="221">
        <v>0.30258000000000002</v>
      </c>
      <c r="CR35" s="221">
        <v>2.9829999999999999E-2</v>
      </c>
      <c r="CS35" s="224"/>
      <c r="CT35" s="224"/>
      <c r="CU35" s="224"/>
      <c r="CV35" s="224"/>
      <c r="CW35" s="224"/>
      <c r="CX35" s="224"/>
    </row>
    <row r="36" spans="1:1010" ht="15" customHeight="1" x14ac:dyDescent="0.35">
      <c r="A36">
        <v>36</v>
      </c>
      <c r="B36">
        <v>1960</v>
      </c>
      <c r="C36" s="219" t="s">
        <v>1270</v>
      </c>
      <c r="D36">
        <v>1960.027</v>
      </c>
      <c r="E36" s="220">
        <v>427</v>
      </c>
      <c r="F36" s="221">
        <v>50.878</v>
      </c>
      <c r="G36" s="221">
        <v>3.1703000000000001</v>
      </c>
      <c r="H36" s="221">
        <v>13.818300000000001</v>
      </c>
      <c r="I36" s="222">
        <v>3.2500000000000001E-2</v>
      </c>
      <c r="J36" s="221">
        <v>10.741400000000001</v>
      </c>
      <c r="K36" s="222">
        <v>0.1767</v>
      </c>
      <c r="L36" s="221">
        <v>6.2660999999999998</v>
      </c>
      <c r="M36" s="221">
        <v>10.0619</v>
      </c>
      <c r="N36" s="221">
        <v>3.09</v>
      </c>
      <c r="O36" s="222">
        <v>4.3E-3</v>
      </c>
      <c r="P36" s="221">
        <v>0.71140000000000003</v>
      </c>
      <c r="Q36" s="222">
        <v>0.36359999999999998</v>
      </c>
      <c r="R36" s="222">
        <v>6.9099999999999995E-2</v>
      </c>
      <c r="S36" s="222">
        <v>1.54E-2</v>
      </c>
      <c r="T36" s="222">
        <v>3.1399999999999997E-2</v>
      </c>
      <c r="U36" s="221">
        <v>99.430400000000006</v>
      </c>
      <c r="V36" s="223"/>
      <c r="W36" s="222">
        <v>6.8035885948280195E-2</v>
      </c>
      <c r="X36" s="221">
        <v>4.4828194833838104</v>
      </c>
      <c r="Y36" s="221">
        <v>1.87088780015417</v>
      </c>
      <c r="Z36" s="221">
        <v>24.3333333333333</v>
      </c>
      <c r="AA36" s="221">
        <v>302.72666666666697</v>
      </c>
      <c r="AB36" s="221">
        <v>11.04</v>
      </c>
      <c r="AC36" s="221">
        <v>363.37666666666701</v>
      </c>
      <c r="AD36" s="221">
        <v>24.063333333333301</v>
      </c>
      <c r="AE36" s="221">
        <v>161.273333333333</v>
      </c>
      <c r="AF36" s="221">
        <v>16.350000000000001</v>
      </c>
      <c r="AG36" s="221">
        <v>141.46666666666701</v>
      </c>
      <c r="AH36" s="221">
        <v>17.21</v>
      </c>
      <c r="AI36" s="221">
        <v>39.58</v>
      </c>
      <c r="AJ36" s="221">
        <v>5.5333333333333297</v>
      </c>
      <c r="AK36" s="221">
        <v>24.25</v>
      </c>
      <c r="AL36" s="221">
        <v>6.4066666666666698</v>
      </c>
      <c r="AM36" s="221">
        <v>2.29</v>
      </c>
      <c r="AN36" s="221">
        <v>5.5433333333333303</v>
      </c>
      <c r="AO36" s="221">
        <v>0.92633333333333301</v>
      </c>
      <c r="AP36" s="221">
        <v>5.22</v>
      </c>
      <c r="AQ36" s="221">
        <v>0.93633333333333302</v>
      </c>
      <c r="AR36" s="221">
        <v>2.43333333333333</v>
      </c>
      <c r="AS36" s="221">
        <v>0.36533333333333301</v>
      </c>
      <c r="AT36" s="221">
        <v>2.1333333333333302</v>
      </c>
      <c r="AU36" s="221">
        <v>0.28533333333333299</v>
      </c>
      <c r="AV36" s="221">
        <v>4.0966666666666702</v>
      </c>
      <c r="AW36" s="221">
        <v>0.91366666666666696</v>
      </c>
      <c r="AX36" s="221">
        <v>2.0033333333333299</v>
      </c>
      <c r="AY36" s="221">
        <v>0.45600000000000002</v>
      </c>
      <c r="AZ36" s="223">
        <v>1139.9486099999999</v>
      </c>
      <c r="BA36" s="223">
        <v>53.612400000000001</v>
      </c>
      <c r="BB36" s="222"/>
      <c r="BC36" s="222">
        <v>3.4017942974140102E-3</v>
      </c>
      <c r="BD36" s="222">
        <v>8.5621852132630794E-2</v>
      </c>
      <c r="BE36" s="222">
        <v>0.20074626095654199</v>
      </c>
      <c r="BF36" s="221">
        <v>0.61562380000000005</v>
      </c>
      <c r="BG36" s="221">
        <v>8.1159679999999998E-2</v>
      </c>
      <c r="BH36" s="221">
        <v>0.28051148999999997</v>
      </c>
      <c r="BI36" s="221">
        <v>0.35554034000000001</v>
      </c>
      <c r="BJ36" s="221">
        <v>2.8201319999999998E-2</v>
      </c>
      <c r="BK36" s="221">
        <v>0.18297012000000001</v>
      </c>
      <c r="BL36" s="221">
        <v>0.23544846</v>
      </c>
      <c r="BM36" s="221">
        <v>0.21784500000000001</v>
      </c>
      <c r="BN36" s="221">
        <v>0.1035087</v>
      </c>
      <c r="BO36" s="221">
        <v>1.065348E-2</v>
      </c>
      <c r="BP36" s="221">
        <v>1.4504090000000001E-2</v>
      </c>
      <c r="BQ36" s="221">
        <v>1.9250000000000001E-3</v>
      </c>
      <c r="BR36" s="221">
        <v>1.45382E-3</v>
      </c>
      <c r="BS36" s="221">
        <v>1.1679999999999999</v>
      </c>
      <c r="BT36" s="221">
        <v>9.3845266666666802</v>
      </c>
      <c r="BU36" s="221">
        <v>0.59616000000000002</v>
      </c>
      <c r="BV36" s="221">
        <v>18.168833333333399</v>
      </c>
      <c r="BW36" s="221">
        <v>1.6363066666666599</v>
      </c>
      <c r="BX36" s="221">
        <v>15.643513333333299</v>
      </c>
      <c r="BY36" s="221">
        <v>2.1385800000000001</v>
      </c>
      <c r="BZ36" s="221">
        <v>7.9221333333333499</v>
      </c>
      <c r="CA36" s="221">
        <v>0.87770999999999999</v>
      </c>
      <c r="CB36" s="221">
        <v>1.50404</v>
      </c>
      <c r="CC36" s="221">
        <v>0.38733333333333297</v>
      </c>
      <c r="CD36" s="221">
        <v>1.552</v>
      </c>
      <c r="CE36" s="221">
        <v>0.429246666666667</v>
      </c>
      <c r="CF36" s="221">
        <v>0.13739999999999999</v>
      </c>
      <c r="CG36" s="221">
        <v>0.52107333333333306</v>
      </c>
      <c r="CH36" s="221">
        <v>7.2253999999999999E-2</v>
      </c>
      <c r="CI36" s="221">
        <v>0.42281999999999997</v>
      </c>
      <c r="CJ36" s="221">
        <v>8.1461000000000006E-2</v>
      </c>
      <c r="CK36" s="221">
        <v>0.2044</v>
      </c>
      <c r="CL36" s="221">
        <v>3.54373333333333E-2</v>
      </c>
      <c r="CM36" s="221">
        <v>0.18133333333333301</v>
      </c>
      <c r="CN36" s="221">
        <v>3.11013333333333E-2</v>
      </c>
      <c r="CO36" s="221">
        <v>0.38508666666666702</v>
      </c>
      <c r="CP36" s="221">
        <v>0.136136333333333</v>
      </c>
      <c r="CQ36" s="221">
        <v>0.73922999999999905</v>
      </c>
      <c r="CR36" s="221">
        <v>4.3319999999999997E-2</v>
      </c>
      <c r="CS36" s="224"/>
      <c r="CT36" s="224"/>
      <c r="CU36" s="224"/>
      <c r="CV36" s="224"/>
      <c r="CW36" s="224"/>
      <c r="CX36" s="224"/>
    </row>
    <row r="37" spans="1:1010" ht="15" customHeight="1" x14ac:dyDescent="0.35">
      <c r="A37" s="214">
        <v>37</v>
      </c>
      <c r="B37">
        <v>1960</v>
      </c>
      <c r="C37" s="219" t="s">
        <v>1271</v>
      </c>
      <c r="D37">
        <v>1960.027</v>
      </c>
      <c r="E37" s="220">
        <v>427</v>
      </c>
      <c r="F37" s="221">
        <v>51.1293333333333</v>
      </c>
      <c r="G37" s="221">
        <v>3.2412000000000001</v>
      </c>
      <c r="H37" s="221">
        <v>13.6833666666667</v>
      </c>
      <c r="I37" s="222">
        <v>2.7733333333333301E-2</v>
      </c>
      <c r="J37" s="221">
        <v>11.0171333333333</v>
      </c>
      <c r="K37" s="222">
        <v>0.15260000000000001</v>
      </c>
      <c r="L37" s="221">
        <v>6.3098333333333301</v>
      </c>
      <c r="M37" s="221">
        <v>10.2789</v>
      </c>
      <c r="N37" s="221">
        <v>2.8743666666666701</v>
      </c>
      <c r="O37" s="222">
        <v>1.6633333333333299E-2</v>
      </c>
      <c r="P37" s="221">
        <v>0.70283333333333398</v>
      </c>
      <c r="Q37" s="222">
        <v>0.3604</v>
      </c>
      <c r="R37" s="222">
        <v>7.2066666666666696E-2</v>
      </c>
      <c r="S37" s="222">
        <v>1.8266666666666698E-2</v>
      </c>
      <c r="T37" s="222">
        <v>3.9199999999999999E-2</v>
      </c>
      <c r="U37" s="221">
        <v>99.923766666666694</v>
      </c>
      <c r="V37" s="223"/>
      <c r="W37" s="222">
        <v>7.3060044542321595E-2</v>
      </c>
      <c r="X37" s="221">
        <v>3.47473676823734</v>
      </c>
      <c r="Y37" s="221">
        <v>1.88463165385044</v>
      </c>
      <c r="Z37" s="221">
        <v>27.16</v>
      </c>
      <c r="AA37" s="221">
        <v>341.62333333333299</v>
      </c>
      <c r="AB37" s="221">
        <v>12.626666666666701</v>
      </c>
      <c r="AC37" s="221">
        <v>375.506666666667</v>
      </c>
      <c r="AD37" s="221">
        <v>26.4166666666667</v>
      </c>
      <c r="AE37" s="221">
        <v>184.643333333333</v>
      </c>
      <c r="AF37" s="221">
        <v>18.8966666666667</v>
      </c>
      <c r="AG37" s="221">
        <v>154.46</v>
      </c>
      <c r="AH37" s="221">
        <v>19.606666666666701</v>
      </c>
      <c r="AI37" s="221">
        <v>44.21</v>
      </c>
      <c r="AJ37" s="221">
        <v>5.95</v>
      </c>
      <c r="AK37" s="221">
        <v>28.186666666666699</v>
      </c>
      <c r="AL37" s="221">
        <v>7.0366666666666697</v>
      </c>
      <c r="AM37" s="221">
        <v>2.3966666666666701</v>
      </c>
      <c r="AN37" s="221">
        <v>6.14</v>
      </c>
      <c r="AO37" s="221">
        <v>0.98666666666666702</v>
      </c>
      <c r="AP37" s="221">
        <v>5.9266666666666703</v>
      </c>
      <c r="AQ37" s="221">
        <v>1.0793333333333299</v>
      </c>
      <c r="AR37" s="221">
        <v>2.6533333333333302</v>
      </c>
      <c r="AS37" s="221">
        <v>0.32933333333333298</v>
      </c>
      <c r="AT37" s="221">
        <v>2.2566666666666699</v>
      </c>
      <c r="AU37" s="221">
        <v>0.314</v>
      </c>
      <c r="AV37" s="221">
        <v>4.79</v>
      </c>
      <c r="AW37" s="221">
        <v>1.1476666666666699</v>
      </c>
      <c r="AX37" s="221">
        <v>1.66333333333333</v>
      </c>
      <c r="AY37" s="221">
        <v>0.50033333333333296</v>
      </c>
      <c r="AZ37" s="223">
        <v>1140.8276499999999</v>
      </c>
      <c r="BA37" s="223">
        <v>53.166333333333299</v>
      </c>
      <c r="BB37" s="222"/>
      <c r="BC37" s="222">
        <v>3.6530022271160801E-3</v>
      </c>
      <c r="BD37" s="222">
        <v>6.63674722733332E-2</v>
      </c>
      <c r="BE37" s="222">
        <v>0.20222097645815201</v>
      </c>
      <c r="BF37" s="221">
        <v>0.61866493333333294</v>
      </c>
      <c r="BG37" s="221">
        <v>8.2974720000000002E-2</v>
      </c>
      <c r="BH37" s="221">
        <v>0.277772343333334</v>
      </c>
      <c r="BI37" s="221">
        <v>0.36466711333333202</v>
      </c>
      <c r="BJ37" s="221">
        <v>2.4354959999999998E-2</v>
      </c>
      <c r="BK37" s="221">
        <v>0.18424713333333301</v>
      </c>
      <c r="BL37" s="221">
        <v>0.24052625999999999</v>
      </c>
      <c r="BM37" s="221">
        <v>0.20264285000000001</v>
      </c>
      <c r="BN37" s="221">
        <v>0.10226225</v>
      </c>
      <c r="BO37" s="221">
        <v>1.055972E-2</v>
      </c>
      <c r="BP37" s="221">
        <v>1.51267933333333E-2</v>
      </c>
      <c r="BQ37" s="221">
        <v>2.2833333333333399E-3</v>
      </c>
      <c r="BR37" s="221">
        <v>1.81496E-3</v>
      </c>
      <c r="BS37" s="221">
        <v>1.3036799999999999</v>
      </c>
      <c r="BT37" s="221">
        <v>10.5903233333333</v>
      </c>
      <c r="BU37" s="221">
        <v>0.681840000000002</v>
      </c>
      <c r="BV37" s="221">
        <v>18.7753333333334</v>
      </c>
      <c r="BW37" s="221">
        <v>1.79633333333334</v>
      </c>
      <c r="BX37" s="221">
        <v>17.910403333333299</v>
      </c>
      <c r="BY37" s="221">
        <v>2.4716840000000002</v>
      </c>
      <c r="BZ37" s="221">
        <v>8.6497600000000006</v>
      </c>
      <c r="CA37" s="221">
        <v>0.99994000000000205</v>
      </c>
      <c r="CB37" s="221">
        <v>1.67998</v>
      </c>
      <c r="CC37" s="221">
        <v>0.41649999999999998</v>
      </c>
      <c r="CD37" s="221">
        <v>1.8039466666666699</v>
      </c>
      <c r="CE37" s="221">
        <v>0.47145666666666702</v>
      </c>
      <c r="CF37" s="221">
        <v>0.14380000000000001</v>
      </c>
      <c r="CG37" s="221">
        <v>0.57716000000000001</v>
      </c>
      <c r="CH37" s="221">
        <v>7.6960000000000001E-2</v>
      </c>
      <c r="CI37" s="221">
        <v>0.48005999999999999</v>
      </c>
      <c r="CJ37" s="221">
        <v>9.3901999999999694E-2</v>
      </c>
      <c r="CK37" s="221">
        <v>0.22287999999999999</v>
      </c>
      <c r="CL37" s="221">
        <v>3.1945333333333298E-2</v>
      </c>
      <c r="CM37" s="221">
        <v>0.191816666666667</v>
      </c>
      <c r="CN37" s="221">
        <v>3.4225999999999999E-2</v>
      </c>
      <c r="CO37" s="221">
        <v>0.45025999999999999</v>
      </c>
      <c r="CP37" s="221">
        <v>0.17100233333333401</v>
      </c>
      <c r="CQ37" s="221">
        <v>0.61376999999999904</v>
      </c>
      <c r="CR37" s="221">
        <v>4.7531666666666597E-2</v>
      </c>
      <c r="CS37" s="224"/>
      <c r="CT37" s="224"/>
      <c r="CU37" s="224"/>
      <c r="CV37" s="224"/>
      <c r="CW37" s="224"/>
      <c r="CX37" s="224"/>
    </row>
    <row r="38" spans="1:1010" ht="15" customHeight="1" x14ac:dyDescent="0.35">
      <c r="A38">
        <v>38</v>
      </c>
      <c r="B38">
        <v>1400</v>
      </c>
      <c r="C38" s="214" t="s">
        <v>1272</v>
      </c>
      <c r="D38" s="220">
        <v>1400</v>
      </c>
      <c r="E38" s="225">
        <v>30</v>
      </c>
      <c r="F38" s="219">
        <v>51.608049999999999</v>
      </c>
      <c r="G38" s="220">
        <v>2.70845</v>
      </c>
      <c r="H38" s="221">
        <v>13.589399999999999</v>
      </c>
      <c r="I38" s="221">
        <v>1.8450000000000001E-2</v>
      </c>
      <c r="J38" s="221">
        <v>11.4247</v>
      </c>
      <c r="K38" s="222">
        <v>0.16980000000000001</v>
      </c>
      <c r="L38" s="221">
        <v>6.5812499999999998</v>
      </c>
      <c r="M38" s="222">
        <v>10.866949999999999</v>
      </c>
      <c r="N38" s="221">
        <v>2.5030999999999999</v>
      </c>
      <c r="O38" s="221">
        <v>2.0750000000000001E-2</v>
      </c>
      <c r="P38" s="221">
        <v>0.47139999999999999</v>
      </c>
      <c r="Q38" s="222">
        <v>0.27210000000000001</v>
      </c>
      <c r="R38" s="221">
        <v>4.7050000000000002E-2</v>
      </c>
      <c r="S38" s="222">
        <v>9.4500000000000001E-3</v>
      </c>
      <c r="T38" s="222">
        <v>2.52E-2</v>
      </c>
      <c r="U38" s="222">
        <v>100.318</v>
      </c>
      <c r="V38" s="222"/>
      <c r="W38" s="221">
        <v>0.109802628255183</v>
      </c>
      <c r="X38" s="223">
        <v>3.5698137639041598</v>
      </c>
      <c r="Y38" s="222">
        <v>1.40066344231024</v>
      </c>
      <c r="Z38" s="221">
        <v>25.23</v>
      </c>
      <c r="AA38" s="221">
        <v>318.08499999999998</v>
      </c>
      <c r="AB38" s="221">
        <v>9.2200000000000006</v>
      </c>
      <c r="AC38" s="221">
        <v>367.435</v>
      </c>
      <c r="AD38" s="221">
        <v>22.545000000000002</v>
      </c>
      <c r="AE38" s="221">
        <v>141.01499999999999</v>
      </c>
      <c r="AF38" s="221">
        <v>13.435</v>
      </c>
      <c r="AG38" s="221">
        <v>118.355</v>
      </c>
      <c r="AH38" s="221">
        <v>14.395</v>
      </c>
      <c r="AI38" s="221">
        <v>36.5</v>
      </c>
      <c r="AJ38" s="221">
        <v>5.53</v>
      </c>
      <c r="AK38" s="221">
        <v>24.82</v>
      </c>
      <c r="AL38" s="221">
        <v>6.61</v>
      </c>
      <c r="AM38" s="221">
        <v>2.79</v>
      </c>
      <c r="AN38" s="221">
        <v>6.1</v>
      </c>
      <c r="AO38" s="221">
        <v>1.048</v>
      </c>
      <c r="AP38" s="221">
        <v>5.88</v>
      </c>
      <c r="AQ38" s="221">
        <v>1.1935</v>
      </c>
      <c r="AR38" s="221">
        <v>3.0249999999999999</v>
      </c>
      <c r="AS38" s="221">
        <v>0.41449999999999998</v>
      </c>
      <c r="AT38" s="221">
        <v>2.6349999999999998</v>
      </c>
      <c r="AU38" s="221">
        <v>0.35449999999999998</v>
      </c>
      <c r="AV38" s="221">
        <v>4.1950000000000003</v>
      </c>
      <c r="AW38" s="221">
        <v>0.79400000000000004</v>
      </c>
      <c r="AX38" s="221">
        <v>1.2749999999999999</v>
      </c>
      <c r="AY38" s="221">
        <v>0.38600000000000001</v>
      </c>
      <c r="AZ38" s="221">
        <v>1146.2831249999999</v>
      </c>
      <c r="BA38" s="221">
        <v>53.307899999999997</v>
      </c>
      <c r="BB38" s="223"/>
      <c r="BC38" s="223">
        <v>5.4901314127591503E-3</v>
      </c>
      <c r="BD38" s="222">
        <v>6.8183442890569407E-2</v>
      </c>
      <c r="BE38" s="222">
        <v>0.150291187359889</v>
      </c>
      <c r="BF38" s="222">
        <v>0.62445740500000002</v>
      </c>
      <c r="BG38" s="222">
        <v>6.9336320000000007E-2</v>
      </c>
      <c r="BH38" s="221">
        <v>0.27586482000000001</v>
      </c>
      <c r="BI38" s="221">
        <v>0.37815757</v>
      </c>
      <c r="BJ38" s="221">
        <v>2.7100079999999999E-2</v>
      </c>
      <c r="BK38" s="221">
        <v>0.1921725</v>
      </c>
      <c r="BL38" s="221">
        <v>0.25428663000000001</v>
      </c>
      <c r="BM38" s="221">
        <v>0.17646855</v>
      </c>
      <c r="BN38" s="221">
        <v>6.8588700000000002E-2</v>
      </c>
      <c r="BO38" s="221">
        <v>7.9725300000000002E-3</v>
      </c>
      <c r="BP38" s="221">
        <v>9.8757949999999997E-3</v>
      </c>
      <c r="BQ38" s="221">
        <v>1.18125E-3</v>
      </c>
      <c r="BR38" s="221">
        <v>1.16676E-3</v>
      </c>
      <c r="BS38" s="221">
        <v>1.2110399999999999</v>
      </c>
      <c r="BT38" s="221">
        <v>9.8606350000000003</v>
      </c>
      <c r="BU38" s="221">
        <v>0.49787999999999999</v>
      </c>
      <c r="BV38" s="221">
        <v>18.371749999999999</v>
      </c>
      <c r="BW38" s="221">
        <v>1.5330600000000001</v>
      </c>
      <c r="BX38" s="221">
        <v>13.678455</v>
      </c>
      <c r="BY38" s="221">
        <v>1.757298</v>
      </c>
      <c r="BZ38" s="221">
        <v>6.6278800000000002</v>
      </c>
      <c r="CA38" s="221">
        <v>0.73414500000000005</v>
      </c>
      <c r="CB38" s="221">
        <v>1.387</v>
      </c>
      <c r="CC38" s="221">
        <v>0.3871</v>
      </c>
      <c r="CD38" s="221">
        <v>1.5884799999999999</v>
      </c>
      <c r="CE38" s="221">
        <v>0.44286999999999999</v>
      </c>
      <c r="CF38" s="221">
        <v>0.16739999999999999</v>
      </c>
      <c r="CG38" s="221">
        <v>0.57340000000000002</v>
      </c>
      <c r="CH38" s="221">
        <v>8.1743999999999997E-2</v>
      </c>
      <c r="CI38" s="221">
        <v>0.47627999999999998</v>
      </c>
      <c r="CJ38" s="221">
        <v>0.1038345</v>
      </c>
      <c r="CK38" s="221">
        <v>0.25409999999999999</v>
      </c>
      <c r="CL38" s="221">
        <v>4.0206499999999999E-2</v>
      </c>
      <c r="CM38" s="221">
        <v>0.22397500000000001</v>
      </c>
      <c r="CN38" s="221">
        <v>3.8640500000000001E-2</v>
      </c>
      <c r="CO38" s="221">
        <v>0.39433000000000001</v>
      </c>
      <c r="CP38" s="221">
        <v>0.11830599999999999</v>
      </c>
      <c r="CQ38" s="221">
        <v>0.47047499999999998</v>
      </c>
      <c r="CR38" s="221">
        <v>3.6670000000000001E-2</v>
      </c>
      <c r="CS38" s="221"/>
      <c r="CT38" s="221"/>
      <c r="CU38" s="224"/>
      <c r="CV38" s="224"/>
      <c r="CW38" s="224"/>
      <c r="CX38" s="224"/>
      <c r="CY38" s="224"/>
      <c r="CZ38" s="224"/>
      <c r="ALU38" s="219"/>
      <c r="ALV38" s="219"/>
    </row>
    <row r="39" spans="1:1010" ht="15" customHeight="1" x14ac:dyDescent="0.35">
      <c r="A39">
        <v>39</v>
      </c>
      <c r="B39">
        <v>1400</v>
      </c>
      <c r="C39" s="214" t="s">
        <v>1273</v>
      </c>
      <c r="D39" s="220">
        <v>1400</v>
      </c>
      <c r="E39" s="225">
        <v>30</v>
      </c>
      <c r="F39" s="219">
        <v>51.608049999999999</v>
      </c>
      <c r="G39" s="220">
        <v>2.70845</v>
      </c>
      <c r="H39" s="221">
        <v>13.589399999999999</v>
      </c>
      <c r="I39" s="221">
        <v>1.8450000000000001E-2</v>
      </c>
      <c r="J39" s="221">
        <v>11.4247</v>
      </c>
      <c r="K39" s="222">
        <v>0.16980000000000001</v>
      </c>
      <c r="L39" s="221">
        <v>6.5812499999999998</v>
      </c>
      <c r="M39" s="222">
        <v>10.866949999999999</v>
      </c>
      <c r="N39" s="221">
        <v>2.5030999999999999</v>
      </c>
      <c r="O39" s="221">
        <v>2.0750000000000001E-2</v>
      </c>
      <c r="P39" s="221">
        <v>0.47139999999999999</v>
      </c>
      <c r="Q39" s="222">
        <v>0.27210000000000001</v>
      </c>
      <c r="R39" s="221">
        <v>4.7050000000000002E-2</v>
      </c>
      <c r="S39" s="222">
        <v>9.4500000000000001E-3</v>
      </c>
      <c r="T39" s="222">
        <v>2.52E-2</v>
      </c>
      <c r="U39" s="222">
        <v>100.318</v>
      </c>
      <c r="V39" s="222"/>
      <c r="W39" s="221">
        <v>0.112192793610814</v>
      </c>
      <c r="X39" s="223">
        <v>3.2838903536026698</v>
      </c>
      <c r="Y39" s="222">
        <v>1.3551827438221999</v>
      </c>
      <c r="Z39" s="221">
        <v>26.13</v>
      </c>
      <c r="AA39" s="221">
        <v>312.79000000000002</v>
      </c>
      <c r="AB39" s="221">
        <v>8.5649999999999995</v>
      </c>
      <c r="AC39" s="221">
        <v>351.505</v>
      </c>
      <c r="AD39" s="221">
        <v>22.204999999999998</v>
      </c>
      <c r="AE39" s="221">
        <v>132.58000000000001</v>
      </c>
      <c r="AF39" s="221">
        <v>12.66</v>
      </c>
      <c r="AG39" s="221">
        <v>117.39</v>
      </c>
      <c r="AH39" s="221">
        <v>13.68</v>
      </c>
      <c r="AI39" s="221">
        <v>35.015000000000001</v>
      </c>
      <c r="AJ39" s="221">
        <v>4.8</v>
      </c>
      <c r="AK39" s="221">
        <v>23.484999999999999</v>
      </c>
      <c r="AL39" s="221">
        <v>6.23</v>
      </c>
      <c r="AM39" s="221">
        <v>2.4350000000000001</v>
      </c>
      <c r="AN39" s="221">
        <v>6.02</v>
      </c>
      <c r="AO39" s="221">
        <v>0.95050000000000001</v>
      </c>
      <c r="AP39" s="221">
        <v>5.42</v>
      </c>
      <c r="AQ39" s="221">
        <v>1.0024999999999999</v>
      </c>
      <c r="AR39" s="221">
        <v>2.4049999999999998</v>
      </c>
      <c r="AS39" s="221">
        <v>0.35449999999999998</v>
      </c>
      <c r="AT39" s="221">
        <v>2.3050000000000002</v>
      </c>
      <c r="AU39" s="221">
        <v>0.308</v>
      </c>
      <c r="AV39" s="221">
        <v>3.875</v>
      </c>
      <c r="AW39" s="221">
        <v>0.77400000000000002</v>
      </c>
      <c r="AX39" s="221">
        <v>0.95499999999999996</v>
      </c>
      <c r="AY39" s="221">
        <v>0.3775</v>
      </c>
      <c r="AZ39" s="221">
        <v>1146.2831249999999</v>
      </c>
      <c r="BA39" s="221">
        <v>53.307899999999997</v>
      </c>
      <c r="BB39" s="223"/>
      <c r="BC39" s="223">
        <v>5.6096396805406998E-3</v>
      </c>
      <c r="BD39" s="222">
        <v>6.2722305753811006E-2</v>
      </c>
      <c r="BE39" s="222">
        <v>0.14541110841212199</v>
      </c>
      <c r="BF39" s="222">
        <v>0.62445740500000002</v>
      </c>
      <c r="BG39" s="222">
        <v>6.9336320000000007E-2</v>
      </c>
      <c r="BH39" s="221">
        <v>0.27586482000000001</v>
      </c>
      <c r="BI39" s="221">
        <v>0.37815757</v>
      </c>
      <c r="BJ39" s="221">
        <v>2.7100079999999999E-2</v>
      </c>
      <c r="BK39" s="221">
        <v>0.1921725</v>
      </c>
      <c r="BL39" s="221">
        <v>0.25428663000000001</v>
      </c>
      <c r="BM39" s="221">
        <v>0.17646855</v>
      </c>
      <c r="BN39" s="221">
        <v>6.8588700000000002E-2</v>
      </c>
      <c r="BO39" s="221">
        <v>7.9725300000000002E-3</v>
      </c>
      <c r="BP39" s="221">
        <v>9.8757949999999997E-3</v>
      </c>
      <c r="BQ39" s="221">
        <v>1.18125E-3</v>
      </c>
      <c r="BR39" s="221">
        <v>1.16676E-3</v>
      </c>
      <c r="BS39" s="221">
        <v>1.25424</v>
      </c>
      <c r="BT39" s="221">
        <v>9.6964900000000007</v>
      </c>
      <c r="BU39" s="221">
        <v>0.46250999999999998</v>
      </c>
      <c r="BV39" s="221">
        <v>17.57525</v>
      </c>
      <c r="BW39" s="221">
        <v>1.5099400000000001</v>
      </c>
      <c r="BX39" s="221">
        <v>12.86026</v>
      </c>
      <c r="BY39" s="221">
        <v>1.6559280000000001</v>
      </c>
      <c r="BZ39" s="221">
        <v>6.5738399999999997</v>
      </c>
      <c r="CA39" s="221">
        <v>0.69767999999999997</v>
      </c>
      <c r="CB39" s="221">
        <v>1.33057</v>
      </c>
      <c r="CC39" s="221">
        <v>0.33600000000000002</v>
      </c>
      <c r="CD39" s="221">
        <v>1.5030399999999999</v>
      </c>
      <c r="CE39" s="221">
        <v>0.41741</v>
      </c>
      <c r="CF39" s="221">
        <v>0.14610000000000001</v>
      </c>
      <c r="CG39" s="221">
        <v>0.56588000000000005</v>
      </c>
      <c r="CH39" s="221">
        <v>7.4138999999999997E-2</v>
      </c>
      <c r="CI39" s="221">
        <v>0.43902000000000002</v>
      </c>
      <c r="CJ39" s="221">
        <v>8.7217500000000003E-2</v>
      </c>
      <c r="CK39" s="221">
        <v>0.20202000000000001</v>
      </c>
      <c r="CL39" s="221">
        <v>3.43865E-2</v>
      </c>
      <c r="CM39" s="221">
        <v>0.19592499999999999</v>
      </c>
      <c r="CN39" s="221">
        <v>3.3571999999999998E-2</v>
      </c>
      <c r="CO39" s="221">
        <v>0.36425000000000002</v>
      </c>
      <c r="CP39" s="221">
        <v>0.115326</v>
      </c>
      <c r="CQ39" s="221">
        <v>0.35239500000000001</v>
      </c>
      <c r="CR39" s="221">
        <v>3.5862499999999999E-2</v>
      </c>
      <c r="CS39" s="221"/>
      <c r="CT39" s="221"/>
      <c r="CU39" s="224"/>
      <c r="CV39" s="224"/>
      <c r="CW39" s="224"/>
      <c r="CX39" s="224"/>
      <c r="CY39" s="224"/>
      <c r="CZ39" s="224"/>
      <c r="ALU39" s="219"/>
      <c r="ALV39" s="219"/>
    </row>
    <row r="40" spans="1:1010" ht="15" customHeight="1" x14ac:dyDescent="0.35">
      <c r="A40" s="214">
        <v>40</v>
      </c>
      <c r="B40">
        <v>1445</v>
      </c>
      <c r="C40" s="214" t="s">
        <v>1274</v>
      </c>
      <c r="D40" s="220">
        <v>1445</v>
      </c>
      <c r="E40" s="225">
        <v>-1</v>
      </c>
      <c r="F40" s="219">
        <v>52.352725</v>
      </c>
      <c r="G40" s="220">
        <v>2.62385</v>
      </c>
      <c r="H40" s="221">
        <v>13.540125</v>
      </c>
      <c r="I40" s="221">
        <v>3.3300000000000003E-2</v>
      </c>
      <c r="J40" s="221">
        <v>10.856674999999999</v>
      </c>
      <c r="K40" s="222">
        <v>0.17222499999999999</v>
      </c>
      <c r="L40" s="221">
        <v>6.8753500000000001</v>
      </c>
      <c r="M40" s="222">
        <v>11.067724999999999</v>
      </c>
      <c r="N40" s="221">
        <v>2.4315000000000002</v>
      </c>
      <c r="O40" s="221">
        <v>2.1100000000000001E-2</v>
      </c>
      <c r="P40" s="221">
        <v>0.419825</v>
      </c>
      <c r="Q40" s="222">
        <v>0.245225</v>
      </c>
      <c r="R40" s="221">
        <v>4.9674999999999997E-2</v>
      </c>
      <c r="S40" s="222">
        <v>8.4499999999999992E-3</v>
      </c>
      <c r="T40" s="222">
        <v>3.1324999999999999E-2</v>
      </c>
      <c r="U40" s="222">
        <v>100.7291</v>
      </c>
      <c r="V40" s="222"/>
      <c r="W40" s="221">
        <v>8.9809815253328304E-2</v>
      </c>
      <c r="X40" s="223">
        <v>3.46617995707423</v>
      </c>
      <c r="Y40" s="222">
        <v>1.3592184918655701</v>
      </c>
      <c r="Z40" s="221">
        <v>31.44</v>
      </c>
      <c r="AA40" s="221">
        <v>284.46333333333303</v>
      </c>
      <c r="AB40" s="221">
        <v>6.29</v>
      </c>
      <c r="AC40" s="221">
        <v>303.88333333333298</v>
      </c>
      <c r="AD40" s="221">
        <v>23.5966666666667</v>
      </c>
      <c r="AE40" s="221">
        <v>130.66999999999999</v>
      </c>
      <c r="AF40" s="221">
        <v>10.0133333333333</v>
      </c>
      <c r="AG40" s="221">
        <v>83.283333333333303</v>
      </c>
      <c r="AH40" s="221">
        <v>10.303333333333301</v>
      </c>
      <c r="AI40" s="221">
        <v>25.803333333333299</v>
      </c>
      <c r="AJ40" s="221">
        <v>3.6333333333333302</v>
      </c>
      <c r="AK40" s="221">
        <v>18.356666666666701</v>
      </c>
      <c r="AL40" s="221">
        <v>4.7466666666666697</v>
      </c>
      <c r="AM40" s="221">
        <v>1.9066666666666701</v>
      </c>
      <c r="AN40" s="221">
        <v>5.27</v>
      </c>
      <c r="AO40" s="221">
        <v>0.86833333333333296</v>
      </c>
      <c r="AP40" s="221">
        <v>4.9233333333333302</v>
      </c>
      <c r="AQ40" s="221">
        <v>0.98799999999999999</v>
      </c>
      <c r="AR40" s="221">
        <v>2.23</v>
      </c>
      <c r="AS40" s="221">
        <v>0.33433333333333298</v>
      </c>
      <c r="AT40" s="221">
        <v>2.0266666666666699</v>
      </c>
      <c r="AU40" s="221">
        <v>0.30466666666666697</v>
      </c>
      <c r="AV40" s="221">
        <v>3.5333333333333301</v>
      </c>
      <c r="AW40" s="221">
        <v>0.57933333333333303</v>
      </c>
      <c r="AX40" s="221">
        <v>0.80666666666666698</v>
      </c>
      <c r="AY40" s="221">
        <v>0.24766666666666701</v>
      </c>
      <c r="AZ40" s="221">
        <v>1152.1945350000001</v>
      </c>
      <c r="BA40" s="221">
        <v>55.641275</v>
      </c>
      <c r="BB40" s="223"/>
      <c r="BC40" s="223">
        <v>4.4904907626664202E-3</v>
      </c>
      <c r="BD40" s="222">
        <v>6.6204037180117803E-2</v>
      </c>
      <c r="BE40" s="222">
        <v>0.145844144177176</v>
      </c>
      <c r="BF40" s="222">
        <v>0.63346797249999998</v>
      </c>
      <c r="BG40" s="222">
        <v>6.7170560000000004E-2</v>
      </c>
      <c r="BH40" s="221">
        <v>0.27486453750000001</v>
      </c>
      <c r="BI40" s="221">
        <v>0.35935594250000003</v>
      </c>
      <c r="BJ40" s="221">
        <v>2.7487109999999999E-2</v>
      </c>
      <c r="BK40" s="221">
        <v>0.20076021999999999</v>
      </c>
      <c r="BL40" s="221">
        <v>0.25898476500000001</v>
      </c>
      <c r="BM40" s="221">
        <v>0.17142075000000001</v>
      </c>
      <c r="BN40" s="221">
        <v>6.1084537500000001E-2</v>
      </c>
      <c r="BO40" s="221">
        <v>7.1850925000000003E-3</v>
      </c>
      <c r="BP40" s="221">
        <v>1.04267825E-2</v>
      </c>
      <c r="BQ40" s="221">
        <v>1.0562499999999999E-3</v>
      </c>
      <c r="BR40" s="221">
        <v>1.4503475E-3</v>
      </c>
      <c r="BS40" s="221">
        <v>1.50912</v>
      </c>
      <c r="BT40" s="221">
        <v>8.8183633333333198</v>
      </c>
      <c r="BU40" s="221">
        <v>0.33966000000000002</v>
      </c>
      <c r="BV40" s="221">
        <v>15.1941666666667</v>
      </c>
      <c r="BW40" s="221">
        <v>1.6045733333333401</v>
      </c>
      <c r="BX40" s="221">
        <v>12.674989999999999</v>
      </c>
      <c r="BY40" s="221">
        <v>1.309744</v>
      </c>
      <c r="BZ40" s="221">
        <v>4.6638666666666602</v>
      </c>
      <c r="CA40" s="221">
        <v>0.52546999999999799</v>
      </c>
      <c r="CB40" s="221">
        <v>0.98052666666666499</v>
      </c>
      <c r="CC40" s="221">
        <v>0.25433333333333302</v>
      </c>
      <c r="CD40" s="221">
        <v>1.17482666666667</v>
      </c>
      <c r="CE40" s="221">
        <v>0.31802666666666701</v>
      </c>
      <c r="CF40" s="221">
        <v>0.1144</v>
      </c>
      <c r="CG40" s="221">
        <v>0.49537999999999999</v>
      </c>
      <c r="CH40" s="221">
        <v>6.7729999999999999E-2</v>
      </c>
      <c r="CI40" s="221">
        <v>0.39878999999999998</v>
      </c>
      <c r="CJ40" s="221">
        <v>8.5956000000000005E-2</v>
      </c>
      <c r="CK40" s="221">
        <v>0.18731999999999999</v>
      </c>
      <c r="CL40" s="221">
        <v>3.2430333333333297E-2</v>
      </c>
      <c r="CM40" s="221">
        <v>0.17226666666666701</v>
      </c>
      <c r="CN40" s="221">
        <v>3.3208666666666699E-2</v>
      </c>
      <c r="CO40" s="221">
        <v>0.332133333333333</v>
      </c>
      <c r="CP40" s="221">
        <v>8.6320666666666601E-2</v>
      </c>
      <c r="CQ40" s="221">
        <v>0.29765999999999998</v>
      </c>
      <c r="CR40" s="221">
        <v>2.3528333333333401E-2</v>
      </c>
      <c r="CS40" s="221"/>
      <c r="CT40" s="221"/>
      <c r="CU40" s="224"/>
      <c r="CV40" s="224"/>
      <c r="CW40" s="224"/>
      <c r="CX40" s="224"/>
      <c r="CY40" s="224"/>
      <c r="CZ40" s="224"/>
      <c r="ALU40" s="219"/>
      <c r="ALV40" s="219"/>
    </row>
    <row r="41" spans="1:1010" ht="15" customHeight="1" x14ac:dyDescent="0.35">
      <c r="A41">
        <v>41</v>
      </c>
      <c r="B41">
        <v>1445</v>
      </c>
      <c r="C41" s="214" t="s">
        <v>1275</v>
      </c>
      <c r="D41" s="220">
        <v>1445</v>
      </c>
      <c r="E41" s="225">
        <v>-1</v>
      </c>
      <c r="F41" s="219">
        <v>52.338999999999999</v>
      </c>
      <c r="G41" s="220">
        <v>2.7046999999999999</v>
      </c>
      <c r="H41" s="221">
        <v>13.8729</v>
      </c>
      <c r="I41" s="221">
        <v>3.8100000000000002E-2</v>
      </c>
      <c r="J41" s="221">
        <v>11.4701</v>
      </c>
      <c r="K41" s="222">
        <v>0.157</v>
      </c>
      <c r="L41" s="221">
        <v>6.7233000000000001</v>
      </c>
      <c r="M41" s="222">
        <v>11.1877</v>
      </c>
      <c r="N41" s="221">
        <v>2.4142000000000001</v>
      </c>
      <c r="O41" s="221">
        <v>2.5899999999999999E-2</v>
      </c>
      <c r="P41" s="221">
        <v>0.43130000000000002</v>
      </c>
      <c r="Q41" s="222">
        <v>0.25330000000000003</v>
      </c>
      <c r="R41" s="221">
        <v>3.7999999999999999E-2</v>
      </c>
      <c r="S41" s="222">
        <v>1.09E-2</v>
      </c>
      <c r="T41" s="222">
        <v>3.6900000000000002E-2</v>
      </c>
      <c r="U41" s="222">
        <v>101.7034</v>
      </c>
      <c r="V41" s="222"/>
      <c r="W41" s="221">
        <v>8.9115929313460601E-2</v>
      </c>
      <c r="X41" s="223">
        <v>3.4607800859942799</v>
      </c>
      <c r="Y41" s="222">
        <v>1.2033426262840701</v>
      </c>
      <c r="Z41" s="221">
        <v>31.363333333333301</v>
      </c>
      <c r="AA41" s="221">
        <v>294.256666666667</v>
      </c>
      <c r="AB41" s="221">
        <v>6.7866666666666697</v>
      </c>
      <c r="AC41" s="221">
        <v>303.65666666666698</v>
      </c>
      <c r="AD41" s="221">
        <v>24.87</v>
      </c>
      <c r="AE41" s="221">
        <v>143.356666666667</v>
      </c>
      <c r="AF41" s="221">
        <v>10.3166666666667</v>
      </c>
      <c r="AG41" s="221">
        <v>82.84</v>
      </c>
      <c r="AH41" s="221">
        <v>10.533333333333299</v>
      </c>
      <c r="AI41" s="221">
        <v>25.63</v>
      </c>
      <c r="AJ41" s="221">
        <v>3.57</v>
      </c>
      <c r="AK41" s="221">
        <v>17.5</v>
      </c>
      <c r="AL41" s="221">
        <v>5.2366666666666699</v>
      </c>
      <c r="AM41" s="221">
        <v>1.8233333333333299</v>
      </c>
      <c r="AN41" s="221">
        <v>4.9766666666666701</v>
      </c>
      <c r="AO41" s="221">
        <v>0.85199999999999998</v>
      </c>
      <c r="AP41" s="221">
        <v>4.9533333333333296</v>
      </c>
      <c r="AQ41" s="221">
        <v>1</v>
      </c>
      <c r="AR41" s="221">
        <v>2.3033333333333301</v>
      </c>
      <c r="AS41" s="221">
        <v>0.35666666666666702</v>
      </c>
      <c r="AT41" s="221">
        <v>2.2400000000000002</v>
      </c>
      <c r="AU41" s="221">
        <v>0.25966666666666699</v>
      </c>
      <c r="AV41" s="221">
        <v>3.68</v>
      </c>
      <c r="AW41" s="221">
        <v>0.60233333333333305</v>
      </c>
      <c r="AX41" s="221">
        <v>0.60666666666666702</v>
      </c>
      <c r="AY41" s="221">
        <v>0.26100000000000001</v>
      </c>
      <c r="AZ41" s="221">
        <v>1149.13833</v>
      </c>
      <c r="BA41" s="221">
        <v>53.731400000000001</v>
      </c>
      <c r="BB41" s="223"/>
      <c r="BC41" s="223">
        <v>4.4557964656730302E-3</v>
      </c>
      <c r="BD41" s="222">
        <v>6.6100899642490801E-2</v>
      </c>
      <c r="BE41" s="222">
        <v>0.129118663800281</v>
      </c>
      <c r="BF41" s="222">
        <v>0.63330189999999997</v>
      </c>
      <c r="BG41" s="222">
        <v>6.9240319999999994E-2</v>
      </c>
      <c r="BH41" s="221">
        <v>0.28161986999999999</v>
      </c>
      <c r="BI41" s="221">
        <v>0.37966031</v>
      </c>
      <c r="BJ41" s="221">
        <v>2.5057200000000002E-2</v>
      </c>
      <c r="BK41" s="221">
        <v>0.19632036</v>
      </c>
      <c r="BL41" s="221">
        <v>0.26179217999999999</v>
      </c>
      <c r="BM41" s="221">
        <v>0.17020109999999999</v>
      </c>
      <c r="BN41" s="221">
        <v>6.2754149999999995E-2</v>
      </c>
      <c r="BO41" s="221">
        <v>7.4216899999999999E-3</v>
      </c>
      <c r="BP41" s="221">
        <v>7.9761999999999993E-3</v>
      </c>
      <c r="BQ41" s="221">
        <v>1.3625E-3</v>
      </c>
      <c r="BR41" s="221">
        <v>1.7084699999999999E-3</v>
      </c>
      <c r="BS41" s="221">
        <v>1.5054399999999999</v>
      </c>
      <c r="BT41" s="221">
        <v>9.12195666666668</v>
      </c>
      <c r="BU41" s="221">
        <v>0.36647999999999997</v>
      </c>
      <c r="BV41" s="221">
        <v>15.1828333333334</v>
      </c>
      <c r="BW41" s="221">
        <v>1.69116</v>
      </c>
      <c r="BX41" s="221">
        <v>13.9055966666667</v>
      </c>
      <c r="BY41" s="221">
        <v>1.3494200000000001</v>
      </c>
      <c r="BZ41" s="221">
        <v>4.6390399999999996</v>
      </c>
      <c r="CA41" s="221">
        <v>0.53719999999999801</v>
      </c>
      <c r="CB41" s="221">
        <v>0.97394000000000003</v>
      </c>
      <c r="CC41" s="221">
        <v>0.24990000000000001</v>
      </c>
      <c r="CD41" s="221">
        <v>1.1200000000000001</v>
      </c>
      <c r="CE41" s="221">
        <v>0.35085666666666698</v>
      </c>
      <c r="CF41" s="221">
        <v>0.1094</v>
      </c>
      <c r="CG41" s="221">
        <v>0.46780666666666698</v>
      </c>
      <c r="CH41" s="221">
        <v>6.6456000000000001E-2</v>
      </c>
      <c r="CI41" s="221">
        <v>0.40122000000000002</v>
      </c>
      <c r="CJ41" s="221">
        <v>8.6999999999999994E-2</v>
      </c>
      <c r="CK41" s="221">
        <v>0.19348000000000001</v>
      </c>
      <c r="CL41" s="221">
        <v>3.4596666666666699E-2</v>
      </c>
      <c r="CM41" s="221">
        <v>0.19040000000000001</v>
      </c>
      <c r="CN41" s="221">
        <v>2.8303666666666699E-2</v>
      </c>
      <c r="CO41" s="221">
        <v>0.34592000000000001</v>
      </c>
      <c r="CP41" s="221">
        <v>8.9747666666666601E-2</v>
      </c>
      <c r="CQ41" s="221">
        <v>0.22386</v>
      </c>
      <c r="CR41" s="221">
        <v>2.4795000000000001E-2</v>
      </c>
      <c r="CS41" s="221"/>
      <c r="CT41" s="221"/>
      <c r="CU41" s="224"/>
      <c r="CV41" s="224"/>
      <c r="CW41" s="224"/>
      <c r="CX41" s="224"/>
      <c r="CY41" s="224"/>
      <c r="CZ41" s="224"/>
      <c r="ALU41" s="219"/>
      <c r="ALV41" s="219"/>
    </row>
    <row r="42" spans="1:1010" ht="15" customHeight="1" x14ac:dyDescent="0.35">
      <c r="A42">
        <v>42</v>
      </c>
      <c r="B42">
        <v>1500.1</v>
      </c>
      <c r="C42" s="214" t="s">
        <v>1276</v>
      </c>
      <c r="D42" s="220">
        <v>1500.1</v>
      </c>
      <c r="E42" s="219">
        <v>600</v>
      </c>
      <c r="F42" s="219">
        <v>50.792450000000002</v>
      </c>
      <c r="G42" s="220">
        <v>2.4692500000000002</v>
      </c>
      <c r="H42" s="221">
        <v>13.40715</v>
      </c>
      <c r="I42" s="221">
        <v>5.3600000000000002E-2</v>
      </c>
      <c r="J42" s="221">
        <v>11.17975</v>
      </c>
      <c r="K42" s="222">
        <v>0.1709</v>
      </c>
      <c r="L42" s="221">
        <v>7.6966999999999999</v>
      </c>
      <c r="M42" s="222">
        <v>10.90375</v>
      </c>
      <c r="N42" s="221">
        <v>2.3567499999999999</v>
      </c>
      <c r="O42" s="221">
        <v>1.95E-2</v>
      </c>
      <c r="P42" s="221">
        <v>0.40389999999999998</v>
      </c>
      <c r="Q42" s="222">
        <v>0.22034999999999999</v>
      </c>
      <c r="R42" s="221">
        <v>4.0149999999999998E-2</v>
      </c>
      <c r="S42" s="222">
        <v>6.0000000000000001E-3</v>
      </c>
      <c r="T42" s="222">
        <v>2.6599999999999999E-2</v>
      </c>
      <c r="U42" s="222">
        <v>99.746799999999993</v>
      </c>
      <c r="V42" s="222"/>
      <c r="W42" s="221">
        <v>7.8164660949158596E-2</v>
      </c>
      <c r="X42" s="223">
        <v>3.3832126005573402</v>
      </c>
      <c r="Y42" s="222">
        <v>1.5439162480556401</v>
      </c>
      <c r="Z42" s="221">
        <v>31.893333333333299</v>
      </c>
      <c r="AA42" s="221">
        <v>355.51666666666699</v>
      </c>
      <c r="AB42" s="221">
        <v>9.8733333333333295</v>
      </c>
      <c r="AC42" s="221">
        <v>480.18</v>
      </c>
      <c r="AD42" s="221">
        <v>33.323333333333302</v>
      </c>
      <c r="AE42" s="221">
        <v>216.53333333333299</v>
      </c>
      <c r="AF42" s="221">
        <v>20.6</v>
      </c>
      <c r="AG42" s="221">
        <v>189.79666666666699</v>
      </c>
      <c r="AH42" s="221">
        <v>21.6933333333333</v>
      </c>
      <c r="AI42" s="221">
        <v>56.386666666666699</v>
      </c>
      <c r="AJ42" s="221">
        <v>8.8800000000000008</v>
      </c>
      <c r="AK42" s="221">
        <v>41.94</v>
      </c>
      <c r="AL42" s="221">
        <v>11.4133333333333</v>
      </c>
      <c r="AM42" s="221">
        <v>3.9633333333333298</v>
      </c>
      <c r="AN42" s="221">
        <v>11.3366666666667</v>
      </c>
      <c r="AO42" s="221">
        <v>1.7533333333333301</v>
      </c>
      <c r="AP42" s="221">
        <v>9.9466666666666708</v>
      </c>
      <c r="AQ42" s="221">
        <v>2.0733333333333301</v>
      </c>
      <c r="AR42" s="221">
        <v>5.06666666666667</v>
      </c>
      <c r="AS42" s="221">
        <v>0.71033333333333304</v>
      </c>
      <c r="AT42" s="221">
        <v>4.3600000000000003</v>
      </c>
      <c r="AU42" s="221">
        <v>0.60366666666666702</v>
      </c>
      <c r="AV42" s="221">
        <v>8.4266666666666694</v>
      </c>
      <c r="AW42" s="221">
        <v>1.9833333333333301</v>
      </c>
      <c r="AX42" s="221">
        <v>2.2633333333333301</v>
      </c>
      <c r="AY42" s="221">
        <v>0.67266666666666697</v>
      </c>
      <c r="AZ42" s="221">
        <v>1168.7036700000001</v>
      </c>
      <c r="BA42" s="221">
        <v>57.706699999999998</v>
      </c>
      <c r="BB42" s="223"/>
      <c r="BC42" s="223">
        <v>3.9082330474579296E-3</v>
      </c>
      <c r="BD42" s="222">
        <v>6.4619360670645207E-2</v>
      </c>
      <c r="BE42" s="222">
        <v>0.16566221341637</v>
      </c>
      <c r="BF42" s="222">
        <v>0.61458864499999999</v>
      </c>
      <c r="BG42" s="222">
        <v>6.32128E-2</v>
      </c>
      <c r="BH42" s="221">
        <v>0.272165145</v>
      </c>
      <c r="BI42" s="221">
        <v>0.370049725</v>
      </c>
      <c r="BJ42" s="221">
        <v>2.727564E-2</v>
      </c>
      <c r="BK42" s="221">
        <v>0.22474363999999999</v>
      </c>
      <c r="BL42" s="221">
        <v>0.25514775000000001</v>
      </c>
      <c r="BM42" s="221">
        <v>0.166150875</v>
      </c>
      <c r="BN42" s="221">
        <v>5.8767449999999999E-2</v>
      </c>
      <c r="BO42" s="221">
        <v>6.4562550000000002E-3</v>
      </c>
      <c r="BP42" s="221">
        <v>8.4274850000000002E-3</v>
      </c>
      <c r="BQ42" s="221">
        <v>7.5000000000000002E-4</v>
      </c>
      <c r="BR42" s="221">
        <v>1.2315799999999999E-3</v>
      </c>
      <c r="BS42" s="221">
        <v>1.53088</v>
      </c>
      <c r="BT42" s="221">
        <v>11.0210166666667</v>
      </c>
      <c r="BU42" s="221">
        <v>0.53315999999999997</v>
      </c>
      <c r="BV42" s="221">
        <v>24.009</v>
      </c>
      <c r="BW42" s="221">
        <v>2.2659866666666599</v>
      </c>
      <c r="BX42" s="221">
        <v>21.003733333333301</v>
      </c>
      <c r="BY42" s="221">
        <v>2.69448</v>
      </c>
      <c r="BZ42" s="221">
        <v>10.6286133333334</v>
      </c>
      <c r="CA42" s="221">
        <v>1.10636</v>
      </c>
      <c r="CB42" s="221">
        <v>2.1426933333333298</v>
      </c>
      <c r="CC42" s="221">
        <v>0.62160000000000004</v>
      </c>
      <c r="CD42" s="221">
        <v>2.6841599999999999</v>
      </c>
      <c r="CE42" s="221">
        <v>0.764693333333331</v>
      </c>
      <c r="CF42" s="221">
        <v>0.23780000000000001</v>
      </c>
      <c r="CG42" s="221">
        <v>1.06564666666667</v>
      </c>
      <c r="CH42" s="221">
        <v>0.13675999999999999</v>
      </c>
      <c r="CI42" s="221">
        <v>0.80567999999999995</v>
      </c>
      <c r="CJ42" s="221">
        <v>0.18038000000000001</v>
      </c>
      <c r="CK42" s="221">
        <v>0.42559999999999998</v>
      </c>
      <c r="CL42" s="221">
        <v>6.8902333333333302E-2</v>
      </c>
      <c r="CM42" s="221">
        <v>0.37059999999999998</v>
      </c>
      <c r="CN42" s="221">
        <v>6.5799666666666701E-2</v>
      </c>
      <c r="CO42" s="221">
        <v>0.79210666666666696</v>
      </c>
      <c r="CP42" s="221">
        <v>0.29551666666666598</v>
      </c>
      <c r="CQ42" s="221">
        <v>0.83516999999999897</v>
      </c>
      <c r="CR42" s="221">
        <v>6.3903333333333395E-2</v>
      </c>
      <c r="CS42" s="221"/>
      <c r="CT42" s="221"/>
      <c r="CU42" s="224"/>
      <c r="CV42" s="224"/>
      <c r="CW42" s="224"/>
      <c r="CX42" s="224"/>
      <c r="CY42" s="224"/>
      <c r="CZ42" s="224"/>
      <c r="ALU42" s="219"/>
      <c r="ALV42" s="219"/>
    </row>
    <row r="43" spans="1:1010" ht="15" customHeight="1" x14ac:dyDescent="0.35">
      <c r="A43" s="214">
        <v>43</v>
      </c>
      <c r="B43">
        <v>1500.1</v>
      </c>
      <c r="C43" s="214" t="s">
        <v>1277</v>
      </c>
      <c r="D43" s="220">
        <v>1500.1</v>
      </c>
      <c r="E43" s="219">
        <v>600</v>
      </c>
      <c r="F43" s="219">
        <v>51.305750000000003</v>
      </c>
      <c r="G43" s="220">
        <v>2.4401999999999999</v>
      </c>
      <c r="H43" s="221">
        <v>13.5524</v>
      </c>
      <c r="I43" s="221">
        <v>6.2050000000000001E-2</v>
      </c>
      <c r="J43" s="221">
        <v>11.1472</v>
      </c>
      <c r="K43" s="222">
        <v>0.17365</v>
      </c>
      <c r="L43" s="221">
        <v>7.62005</v>
      </c>
      <c r="M43" s="222">
        <v>10.8979</v>
      </c>
      <c r="N43" s="221">
        <v>2.34335</v>
      </c>
      <c r="O43" s="221">
        <v>7.6E-3</v>
      </c>
      <c r="P43" s="221">
        <v>0.41649999999999998</v>
      </c>
      <c r="Q43" s="222">
        <v>0.21845000000000001</v>
      </c>
      <c r="R43" s="221">
        <v>3.8899999999999997E-2</v>
      </c>
      <c r="S43" s="222">
        <v>9.5999999999999992E-3</v>
      </c>
      <c r="T43" s="222">
        <v>1.2500000000000001E-2</v>
      </c>
      <c r="U43" s="222">
        <v>100.24605</v>
      </c>
      <c r="V43" s="222"/>
      <c r="W43" s="221">
        <v>8.02009091544406E-2</v>
      </c>
      <c r="X43" s="223">
        <v>3.4667073418527101</v>
      </c>
      <c r="Y43" s="222">
        <v>1.4538178011959899</v>
      </c>
      <c r="Z43" s="221">
        <v>29.593333333333302</v>
      </c>
      <c r="AA43" s="221">
        <v>317.12333333333299</v>
      </c>
      <c r="AB43" s="221">
        <v>8.69</v>
      </c>
      <c r="AC43" s="221">
        <v>393.84666666666698</v>
      </c>
      <c r="AD43" s="221">
        <v>28.283333333333299</v>
      </c>
      <c r="AE43" s="221">
        <v>177.89</v>
      </c>
      <c r="AF43" s="221">
        <v>17.023333333333301</v>
      </c>
      <c r="AG43" s="221">
        <v>136.993333333333</v>
      </c>
      <c r="AH43" s="221">
        <v>15.3533333333333</v>
      </c>
      <c r="AI43" s="221">
        <v>39.25</v>
      </c>
      <c r="AJ43" s="221">
        <v>5.8966666666666701</v>
      </c>
      <c r="AK43" s="221">
        <v>28.1666666666667</v>
      </c>
      <c r="AL43" s="221">
        <v>7.3333333333333304</v>
      </c>
      <c r="AM43" s="221">
        <v>2.7633333333333301</v>
      </c>
      <c r="AN43" s="221">
        <v>7.5966666666666702</v>
      </c>
      <c r="AO43" s="221">
        <v>1.16166666666667</v>
      </c>
      <c r="AP43" s="221">
        <v>6.8533333333333299</v>
      </c>
      <c r="AQ43" s="221">
        <v>1.35</v>
      </c>
      <c r="AR43" s="221">
        <v>3.5166666666666702</v>
      </c>
      <c r="AS43" s="221">
        <v>0.43933333333333302</v>
      </c>
      <c r="AT43" s="221">
        <v>2.77</v>
      </c>
      <c r="AU43" s="221">
        <v>0.40533333333333299</v>
      </c>
      <c r="AV43" s="221">
        <v>5.2933333333333303</v>
      </c>
      <c r="AW43" s="221">
        <v>1.18333333333333</v>
      </c>
      <c r="AX43" s="221">
        <v>1.3233333333333299</v>
      </c>
      <c r="AY43" s="221">
        <v>0.43833333333333302</v>
      </c>
      <c r="AZ43" s="221">
        <v>1167.1630050000001</v>
      </c>
      <c r="BA43" s="221">
        <v>57.518949999999997</v>
      </c>
      <c r="BB43" s="223"/>
      <c r="BC43" s="223">
        <v>4.0100454577220298E-3</v>
      </c>
      <c r="BD43" s="222">
        <v>6.6214110229386794E-2</v>
      </c>
      <c r="BE43" s="222">
        <v>0.15599465006832999</v>
      </c>
      <c r="BF43" s="222">
        <v>0.62079957500000005</v>
      </c>
      <c r="BG43" s="222">
        <v>6.2469120000000003E-2</v>
      </c>
      <c r="BH43" s="221">
        <v>0.27511372000000001</v>
      </c>
      <c r="BI43" s="221">
        <v>0.36897232000000002</v>
      </c>
      <c r="BJ43" s="221">
        <v>2.7714539999999999E-2</v>
      </c>
      <c r="BK43" s="221">
        <v>0.22250545999999999</v>
      </c>
      <c r="BL43" s="221">
        <v>0.25501086000000001</v>
      </c>
      <c r="BM43" s="221">
        <v>0.16520617500000001</v>
      </c>
      <c r="BN43" s="221">
        <v>6.0600750000000002E-2</v>
      </c>
      <c r="BO43" s="221">
        <v>6.4005850000000003E-3</v>
      </c>
      <c r="BP43" s="221">
        <v>8.1651099999999997E-3</v>
      </c>
      <c r="BQ43" s="221">
        <v>1.1999999999999999E-3</v>
      </c>
      <c r="BR43" s="221">
        <v>5.7874999999999995E-4</v>
      </c>
      <c r="BS43" s="221">
        <v>1.42048</v>
      </c>
      <c r="BT43" s="221">
        <v>9.8308233333333206</v>
      </c>
      <c r="BU43" s="221">
        <v>0.46926000000000001</v>
      </c>
      <c r="BV43" s="221">
        <v>19.692333333333401</v>
      </c>
      <c r="BW43" s="221">
        <v>1.92326666666666</v>
      </c>
      <c r="BX43" s="221">
        <v>17.255330000000001</v>
      </c>
      <c r="BY43" s="221">
        <v>2.2266520000000001</v>
      </c>
      <c r="BZ43" s="221">
        <v>7.6716266666666497</v>
      </c>
      <c r="CA43" s="221">
        <v>0.78301999999999805</v>
      </c>
      <c r="CB43" s="221">
        <v>1.4915</v>
      </c>
      <c r="CC43" s="221">
        <v>0.412766666666667</v>
      </c>
      <c r="CD43" s="221">
        <v>1.80266666666667</v>
      </c>
      <c r="CE43" s="221">
        <v>0.49133333333333301</v>
      </c>
      <c r="CF43" s="221">
        <v>0.1658</v>
      </c>
      <c r="CG43" s="221">
        <v>0.71408666666666698</v>
      </c>
      <c r="CH43" s="221">
        <v>9.0610000000000301E-2</v>
      </c>
      <c r="CI43" s="221">
        <v>0.55511999999999995</v>
      </c>
      <c r="CJ43" s="221">
        <v>0.11745</v>
      </c>
      <c r="CK43" s="221">
        <v>0.2954</v>
      </c>
      <c r="CL43" s="221">
        <v>4.2615333333333297E-2</v>
      </c>
      <c r="CM43" s="221">
        <v>0.23544999999999999</v>
      </c>
      <c r="CN43" s="221">
        <v>4.4181333333333302E-2</v>
      </c>
      <c r="CO43" s="221">
        <v>0.49757333333333298</v>
      </c>
      <c r="CP43" s="221">
        <v>0.17631666666666601</v>
      </c>
      <c r="CQ43" s="221">
        <v>0.48830999999999902</v>
      </c>
      <c r="CR43" s="221">
        <v>4.1641666666666598E-2</v>
      </c>
      <c r="CS43" s="221"/>
      <c r="CT43" s="221"/>
      <c r="CU43" s="224"/>
      <c r="CV43" s="224"/>
      <c r="CW43" s="224"/>
      <c r="CX43" s="224"/>
      <c r="CY43" s="224"/>
      <c r="CZ43" s="224"/>
      <c r="ALU43" s="219"/>
      <c r="ALV43" s="219"/>
    </row>
    <row r="44" spans="1:1010" ht="15" customHeight="1" x14ac:dyDescent="0.35">
      <c r="A44">
        <v>44</v>
      </c>
      <c r="B44">
        <v>1500.1</v>
      </c>
      <c r="C44" s="214" t="s">
        <v>1278</v>
      </c>
      <c r="D44" s="220">
        <v>1500.1</v>
      </c>
      <c r="E44" s="219">
        <v>600</v>
      </c>
      <c r="F44" s="219">
        <v>51.187899999999999</v>
      </c>
      <c r="G44" s="220">
        <v>2.4282499999999998</v>
      </c>
      <c r="H44" s="221">
        <v>13.48085</v>
      </c>
      <c r="I44" s="221">
        <v>5.0299999999999997E-2</v>
      </c>
      <c r="J44" s="221">
        <v>11.200900000000001</v>
      </c>
      <c r="K44" s="222">
        <v>0.1585</v>
      </c>
      <c r="L44" s="221">
        <v>7.4480500000000003</v>
      </c>
      <c r="M44" s="222">
        <v>11.24985</v>
      </c>
      <c r="N44" s="221">
        <v>2.3393000000000002</v>
      </c>
      <c r="O44" s="221">
        <v>1.6500000000000001E-2</v>
      </c>
      <c r="P44" s="221">
        <v>0.42425000000000002</v>
      </c>
      <c r="Q44" s="222">
        <v>0.18085000000000001</v>
      </c>
      <c r="R44" s="221">
        <v>4.0899999999999999E-2</v>
      </c>
      <c r="S44" s="222">
        <v>7.6E-3</v>
      </c>
      <c r="T44" s="222">
        <v>3.6200000000000003E-2</v>
      </c>
      <c r="U44" s="222">
        <v>100.25005</v>
      </c>
      <c r="V44" s="222"/>
      <c r="W44" s="221"/>
      <c r="X44" s="223"/>
      <c r="Y44" s="223"/>
      <c r="Z44" s="223">
        <v>30.16</v>
      </c>
      <c r="AA44" s="223">
        <v>304.02999999999997</v>
      </c>
      <c r="AB44" s="221">
        <v>8.0299999999999994</v>
      </c>
      <c r="AC44" s="221">
        <v>357.31</v>
      </c>
      <c r="AD44" s="221">
        <v>27.07</v>
      </c>
      <c r="AE44" s="221">
        <v>202.91</v>
      </c>
      <c r="AF44" s="221">
        <v>15.25</v>
      </c>
      <c r="AG44" s="221">
        <v>113.76</v>
      </c>
      <c r="AH44" s="221">
        <v>12.54</v>
      </c>
      <c r="AI44" s="221">
        <v>32.81</v>
      </c>
      <c r="AJ44" s="221">
        <v>4.9000000000000004</v>
      </c>
      <c r="AK44" s="221">
        <v>23.93</v>
      </c>
      <c r="AL44" s="221">
        <v>6.26</v>
      </c>
      <c r="AM44" s="221">
        <v>2.21</v>
      </c>
      <c r="AN44" s="221">
        <v>5.96</v>
      </c>
      <c r="AO44" s="221">
        <v>0.999</v>
      </c>
      <c r="AP44" s="221">
        <v>6.73</v>
      </c>
      <c r="AQ44" s="221">
        <v>1.0780000000000001</v>
      </c>
      <c r="AR44" s="221">
        <v>2.74</v>
      </c>
      <c r="AS44" s="221">
        <v>0.36399999999999999</v>
      </c>
      <c r="AT44" s="221">
        <v>2.33</v>
      </c>
      <c r="AU44" s="221">
        <v>0.29399999999999998</v>
      </c>
      <c r="AV44" s="221">
        <v>5.07</v>
      </c>
      <c r="AW44" s="221">
        <v>1.01</v>
      </c>
      <c r="AX44" s="221">
        <v>0.84</v>
      </c>
      <c r="AY44" s="221">
        <v>0.36</v>
      </c>
      <c r="AZ44" s="221">
        <v>1163.7058050000001</v>
      </c>
      <c r="BA44" s="221">
        <v>56.8598</v>
      </c>
      <c r="BB44" s="223"/>
      <c r="BC44" s="223"/>
      <c r="BD44" s="222"/>
      <c r="BE44" s="222"/>
      <c r="BF44" s="222">
        <v>0.61937359000000003</v>
      </c>
      <c r="BG44" s="222">
        <v>6.2163200000000002E-2</v>
      </c>
      <c r="BH44" s="221">
        <v>0.27366125499999999</v>
      </c>
      <c r="BI44" s="221">
        <v>0.37074979000000002</v>
      </c>
      <c r="BJ44" s="221">
        <v>2.5296599999999999E-2</v>
      </c>
      <c r="BK44" s="221">
        <v>0.21748306000000001</v>
      </c>
      <c r="BL44" s="221">
        <v>0.26324649</v>
      </c>
      <c r="BM44" s="221">
        <v>0.16492065</v>
      </c>
      <c r="BN44" s="221">
        <v>6.1728375000000002E-2</v>
      </c>
      <c r="BO44" s="221">
        <v>5.2989049999999996E-3</v>
      </c>
      <c r="BP44" s="221">
        <v>8.5849099999999994E-3</v>
      </c>
      <c r="BQ44" s="221">
        <v>9.5E-4</v>
      </c>
      <c r="BR44" s="221">
        <v>1.67606E-3</v>
      </c>
      <c r="BS44" s="221">
        <v>1.4476800000000001</v>
      </c>
      <c r="BT44" s="221">
        <v>9.4249299999999998</v>
      </c>
      <c r="BU44" s="221">
        <v>0.43362000000000001</v>
      </c>
      <c r="BV44" s="221">
        <v>17.865500000000001</v>
      </c>
      <c r="BW44" s="221">
        <v>1.84076</v>
      </c>
      <c r="BX44" s="221">
        <v>19.682269999999999</v>
      </c>
      <c r="BY44" s="221">
        <v>1.9946999999999999</v>
      </c>
      <c r="BZ44" s="221">
        <v>6.3705600000000002</v>
      </c>
      <c r="CA44" s="221">
        <v>0.63954</v>
      </c>
      <c r="CB44" s="221">
        <v>1.24678</v>
      </c>
      <c r="CC44" s="221">
        <v>0.34300000000000003</v>
      </c>
      <c r="CD44" s="221">
        <v>1.53152</v>
      </c>
      <c r="CE44" s="221">
        <v>0.41942000000000002</v>
      </c>
      <c r="CF44" s="221">
        <v>0.1326</v>
      </c>
      <c r="CG44" s="221">
        <v>0.56023999999999996</v>
      </c>
      <c r="CH44" s="221">
        <v>7.7922000000000005E-2</v>
      </c>
      <c r="CI44" s="221">
        <v>0.54513</v>
      </c>
      <c r="CJ44" s="221">
        <v>9.3785999999999994E-2</v>
      </c>
      <c r="CK44" s="221">
        <v>0.23016</v>
      </c>
      <c r="CL44" s="221">
        <v>3.5307999999999999E-2</v>
      </c>
      <c r="CM44" s="221">
        <v>0.19805</v>
      </c>
      <c r="CN44" s="221">
        <v>3.2045999999999998E-2</v>
      </c>
      <c r="CO44" s="221">
        <v>0.47658</v>
      </c>
      <c r="CP44" s="221">
        <v>0.15049000000000001</v>
      </c>
      <c r="CQ44" s="221">
        <v>0.30996000000000001</v>
      </c>
      <c r="CR44" s="221">
        <v>3.4200000000000001E-2</v>
      </c>
      <c r="CS44" s="221"/>
      <c r="CT44" s="221"/>
      <c r="CU44" s="224"/>
      <c r="CV44" s="224"/>
      <c r="CW44" s="224"/>
      <c r="CX44" s="224"/>
      <c r="CY44" s="224"/>
      <c r="CZ44" s="224"/>
      <c r="ALU44" s="219"/>
      <c r="ALV44" s="219"/>
    </row>
    <row r="45" spans="1:1010" ht="15" customHeight="1" x14ac:dyDescent="0.35">
      <c r="A45">
        <v>45</v>
      </c>
      <c r="B45">
        <v>1500.1</v>
      </c>
      <c r="C45" s="214" t="s">
        <v>1279</v>
      </c>
      <c r="D45" s="220">
        <v>1500.1</v>
      </c>
      <c r="E45" s="219">
        <v>600</v>
      </c>
      <c r="F45" s="219">
        <v>50.988700000000001</v>
      </c>
      <c r="G45" s="220">
        <v>2.4401999999999999</v>
      </c>
      <c r="H45" s="221">
        <v>13.3127</v>
      </c>
      <c r="I45" s="221">
        <v>3.4500000000000003E-2</v>
      </c>
      <c r="J45" s="221">
        <v>11.048999999999999</v>
      </c>
      <c r="K45" s="222">
        <v>0.1855</v>
      </c>
      <c r="L45" s="221">
        <v>7.5834000000000001</v>
      </c>
      <c r="M45" s="222">
        <v>11.138400000000001</v>
      </c>
      <c r="N45" s="221">
        <v>2.3409</v>
      </c>
      <c r="O45" s="221">
        <v>1.17E-2</v>
      </c>
      <c r="P45" s="221">
        <v>0.42470000000000002</v>
      </c>
      <c r="Q45" s="222">
        <v>0.18679999999999999</v>
      </c>
      <c r="R45" s="221">
        <v>3.8199999999999998E-2</v>
      </c>
      <c r="S45" s="222">
        <v>8.6999999999999994E-3</v>
      </c>
      <c r="T45" s="222">
        <v>2.9899999999999999E-2</v>
      </c>
      <c r="U45" s="222">
        <v>99.773200000000003</v>
      </c>
      <c r="V45" s="222"/>
      <c r="W45" s="221">
        <v>7.1939377910142599E-2</v>
      </c>
      <c r="X45" s="223">
        <v>3.5666751189842198</v>
      </c>
      <c r="Y45" s="222">
        <v>1.4840579256514801</v>
      </c>
      <c r="Z45" s="221">
        <v>25.58</v>
      </c>
      <c r="AA45" s="221">
        <v>284.77999999999997</v>
      </c>
      <c r="AB45" s="221">
        <v>6.9</v>
      </c>
      <c r="AC45" s="221">
        <v>313.77999999999997</v>
      </c>
      <c r="AD45" s="221">
        <v>19.850000000000001</v>
      </c>
      <c r="AE45" s="221">
        <v>117.65</v>
      </c>
      <c r="AF45" s="221">
        <v>11.27</v>
      </c>
      <c r="AG45" s="221">
        <v>93.72</v>
      </c>
      <c r="AH45" s="221">
        <v>12.26</v>
      </c>
      <c r="AI45" s="221">
        <v>29.07</v>
      </c>
      <c r="AJ45" s="221">
        <v>4.3499999999999996</v>
      </c>
      <c r="AK45" s="221">
        <v>20.239999999999998</v>
      </c>
      <c r="AL45" s="221">
        <v>5.64</v>
      </c>
      <c r="AM45" s="221">
        <v>1.96</v>
      </c>
      <c r="AN45" s="221">
        <v>5.43</v>
      </c>
      <c r="AO45" s="221">
        <v>0.85699999999999998</v>
      </c>
      <c r="AP45" s="221">
        <v>5.17</v>
      </c>
      <c r="AQ45" s="221">
        <v>0.94699999999999995</v>
      </c>
      <c r="AR45" s="221">
        <v>2.44</v>
      </c>
      <c r="AS45" s="221">
        <v>0.29799999999999999</v>
      </c>
      <c r="AT45" s="221">
        <v>2.13</v>
      </c>
      <c r="AU45" s="221">
        <v>0.27300000000000002</v>
      </c>
      <c r="AV45" s="221">
        <v>3.28</v>
      </c>
      <c r="AW45" s="221">
        <v>0.81</v>
      </c>
      <c r="AX45" s="221">
        <v>1.18</v>
      </c>
      <c r="AY45" s="221">
        <v>0.373</v>
      </c>
      <c r="AZ45" s="221">
        <v>1166.42634</v>
      </c>
      <c r="BA45" s="221">
        <v>57.609900000000003</v>
      </c>
      <c r="BB45" s="223"/>
      <c r="BC45" s="223">
        <v>3.5969688955071301E-3</v>
      </c>
      <c r="BD45" s="222">
        <v>6.8123494772598603E-2</v>
      </c>
      <c r="BE45" s="222">
        <v>0.159239415422404</v>
      </c>
      <c r="BF45" s="222">
        <v>0.61696326999999995</v>
      </c>
      <c r="BG45" s="222">
        <v>6.2469120000000003E-2</v>
      </c>
      <c r="BH45" s="221">
        <v>0.27024780999999998</v>
      </c>
      <c r="BI45" s="221">
        <v>0.36572189999999999</v>
      </c>
      <c r="BJ45" s="221">
        <v>2.9605800000000002E-2</v>
      </c>
      <c r="BK45" s="221">
        <v>0.22143528000000001</v>
      </c>
      <c r="BL45" s="221">
        <v>0.26063856000000002</v>
      </c>
      <c r="BM45" s="221">
        <v>0.16503345</v>
      </c>
      <c r="BN45" s="221">
        <v>6.1793849999999997E-2</v>
      </c>
      <c r="BO45" s="221">
        <v>5.4732399999999999E-3</v>
      </c>
      <c r="BP45" s="221">
        <v>8.0181799999999998E-3</v>
      </c>
      <c r="BQ45" s="221">
        <v>1.0874999999999999E-3</v>
      </c>
      <c r="BR45" s="221">
        <v>1.38437E-3</v>
      </c>
      <c r="BS45" s="221">
        <v>1.22784</v>
      </c>
      <c r="BT45" s="221">
        <v>8.8281799999999997</v>
      </c>
      <c r="BU45" s="221">
        <v>0.37259999999999999</v>
      </c>
      <c r="BV45" s="221">
        <v>15.689</v>
      </c>
      <c r="BW45" s="221">
        <v>1.3498000000000001</v>
      </c>
      <c r="BX45" s="221">
        <v>11.412050000000001</v>
      </c>
      <c r="BY45" s="221">
        <v>1.474116</v>
      </c>
      <c r="BZ45" s="221">
        <v>5.2483199999999997</v>
      </c>
      <c r="CA45" s="221">
        <v>0.62526000000000004</v>
      </c>
      <c r="CB45" s="221">
        <v>1.10466</v>
      </c>
      <c r="CC45" s="221">
        <v>0.30449999999999999</v>
      </c>
      <c r="CD45" s="221">
        <v>1.2953600000000001</v>
      </c>
      <c r="CE45" s="221">
        <v>0.37787999999999999</v>
      </c>
      <c r="CF45" s="221">
        <v>0.1176</v>
      </c>
      <c r="CG45" s="221">
        <v>0.51041999999999998</v>
      </c>
      <c r="CH45" s="221">
        <v>6.6846000000000003E-2</v>
      </c>
      <c r="CI45" s="221">
        <v>0.41876999999999998</v>
      </c>
      <c r="CJ45" s="221">
        <v>8.2389000000000004E-2</v>
      </c>
      <c r="CK45" s="221">
        <v>0.20496</v>
      </c>
      <c r="CL45" s="221">
        <v>2.8906000000000001E-2</v>
      </c>
      <c r="CM45" s="221">
        <v>0.18104999999999999</v>
      </c>
      <c r="CN45" s="221">
        <v>2.9756999999999999E-2</v>
      </c>
      <c r="CO45" s="221">
        <v>0.30831999999999998</v>
      </c>
      <c r="CP45" s="221">
        <v>0.12069000000000001</v>
      </c>
      <c r="CQ45" s="221">
        <v>0.43541999999999997</v>
      </c>
      <c r="CR45" s="221">
        <v>3.5435000000000001E-2</v>
      </c>
      <c r="CS45" s="221"/>
      <c r="CT45" s="221"/>
      <c r="CU45" s="224"/>
      <c r="CV45" s="224"/>
      <c r="CW45" s="224"/>
      <c r="CX45" s="224"/>
      <c r="CY45" s="224"/>
      <c r="CZ45" s="224"/>
      <c r="ALU45" s="219"/>
      <c r="ALV45" s="219"/>
    </row>
    <row r="46" spans="1:1010" ht="15" customHeight="1" x14ac:dyDescent="0.35">
      <c r="A46" s="214">
        <v>46</v>
      </c>
      <c r="B46">
        <v>1500.1</v>
      </c>
      <c r="C46" s="214" t="s">
        <v>1280</v>
      </c>
      <c r="D46" s="220">
        <v>1500.1</v>
      </c>
      <c r="E46" s="219">
        <v>600</v>
      </c>
      <c r="F46" s="219">
        <v>50.360199999999999</v>
      </c>
      <c r="G46" s="220">
        <v>2.5291999999999999</v>
      </c>
      <c r="H46" s="221">
        <v>13.2423</v>
      </c>
      <c r="I46" s="221">
        <v>3.27E-2</v>
      </c>
      <c r="J46" s="221">
        <v>11.4392</v>
      </c>
      <c r="K46" s="222">
        <v>0.1822</v>
      </c>
      <c r="L46" s="221">
        <v>7.5258000000000003</v>
      </c>
      <c r="M46" s="222">
        <v>11.1898</v>
      </c>
      <c r="N46" s="221">
        <v>2.3820000000000001</v>
      </c>
      <c r="O46" s="221">
        <v>2.3E-2</v>
      </c>
      <c r="P46" s="221">
        <v>0.4294</v>
      </c>
      <c r="Q46" s="222">
        <v>0.19059999999999999</v>
      </c>
      <c r="R46" s="221">
        <v>3.3500000000000002E-2</v>
      </c>
      <c r="S46" s="222">
        <v>1.01E-2</v>
      </c>
      <c r="T46" s="222">
        <v>0.2596</v>
      </c>
      <c r="U46" s="222">
        <v>99.829400000000007</v>
      </c>
      <c r="V46" s="222"/>
      <c r="W46" s="221"/>
      <c r="X46" s="223"/>
      <c r="Y46" s="223"/>
      <c r="Z46" s="223">
        <v>28.05</v>
      </c>
      <c r="AA46" s="223">
        <v>292.89</v>
      </c>
      <c r="AB46" s="221">
        <v>6.69</v>
      </c>
      <c r="AC46" s="221">
        <v>300.58</v>
      </c>
      <c r="AD46" s="221">
        <v>20.07</v>
      </c>
      <c r="AE46" s="221">
        <v>138.97999999999999</v>
      </c>
      <c r="AF46" s="221">
        <v>10.7</v>
      </c>
      <c r="AG46" s="221">
        <v>89.59</v>
      </c>
      <c r="AH46" s="221">
        <v>11.33</v>
      </c>
      <c r="AI46" s="221">
        <v>29.18</v>
      </c>
      <c r="AJ46" s="221">
        <v>4.04</v>
      </c>
      <c r="AK46" s="221">
        <v>20.27</v>
      </c>
      <c r="AL46" s="221">
        <v>4.8499999999999996</v>
      </c>
      <c r="AM46" s="221">
        <v>2.0099999999999998</v>
      </c>
      <c r="AN46" s="221">
        <v>4.8499999999999996</v>
      </c>
      <c r="AO46" s="221">
        <v>0.79900000000000004</v>
      </c>
      <c r="AP46" s="221">
        <v>4.47</v>
      </c>
      <c r="AQ46" s="221">
        <v>0.872</v>
      </c>
      <c r="AR46" s="221">
        <v>2.25</v>
      </c>
      <c r="AS46" s="221">
        <v>0.28100000000000003</v>
      </c>
      <c r="AT46" s="221">
        <v>2.2200000000000002</v>
      </c>
      <c r="AU46" s="221">
        <v>0.24</v>
      </c>
      <c r="AV46" s="221">
        <v>3.58</v>
      </c>
      <c r="AW46" s="221">
        <v>0.61399999999999999</v>
      </c>
      <c r="AX46" s="221">
        <v>0.9</v>
      </c>
      <c r="AY46" s="221">
        <v>0.28999999999999998</v>
      </c>
      <c r="AZ46" s="221">
        <v>1165.2685799999999</v>
      </c>
      <c r="BA46" s="221">
        <v>56.598199999999999</v>
      </c>
      <c r="BB46" s="223"/>
      <c r="BC46" s="223"/>
      <c r="BD46" s="222"/>
      <c r="BE46" s="222"/>
      <c r="BF46" s="222">
        <v>0.60935841999999996</v>
      </c>
      <c r="BG46" s="222">
        <v>6.4747520000000003E-2</v>
      </c>
      <c r="BH46" s="221">
        <v>0.26881869000000003</v>
      </c>
      <c r="BI46" s="221">
        <v>0.37863752000000001</v>
      </c>
      <c r="BJ46" s="221">
        <v>2.907912E-2</v>
      </c>
      <c r="BK46" s="221">
        <v>0.21975336000000001</v>
      </c>
      <c r="BL46" s="221">
        <v>0.26184131999999999</v>
      </c>
      <c r="BM46" s="221">
        <v>0.167931</v>
      </c>
      <c r="BN46" s="221">
        <v>6.2477699999999997E-2</v>
      </c>
      <c r="BO46" s="221">
        <v>5.5845799999999996E-3</v>
      </c>
      <c r="BP46" s="221">
        <v>7.0316500000000004E-3</v>
      </c>
      <c r="BQ46" s="221">
        <v>1.2625E-3</v>
      </c>
      <c r="BR46" s="221">
        <v>1.2019480000000001E-2</v>
      </c>
      <c r="BS46" s="221">
        <v>1.3464</v>
      </c>
      <c r="BT46" s="221">
        <v>9.0795899999999996</v>
      </c>
      <c r="BU46" s="221">
        <v>0.36126000000000003</v>
      </c>
      <c r="BV46" s="221">
        <v>15.029</v>
      </c>
      <c r="BW46" s="221">
        <v>1.36476</v>
      </c>
      <c r="BX46" s="221">
        <v>13.481059999999999</v>
      </c>
      <c r="BY46" s="221">
        <v>1.3995599999999999</v>
      </c>
      <c r="BZ46" s="221">
        <v>5.0170399999999997</v>
      </c>
      <c r="CA46" s="221">
        <v>0.57782999999999995</v>
      </c>
      <c r="CB46" s="221">
        <v>1.10884</v>
      </c>
      <c r="CC46" s="221">
        <v>0.2828</v>
      </c>
      <c r="CD46" s="221">
        <v>1.29728</v>
      </c>
      <c r="CE46" s="221">
        <v>0.32495000000000002</v>
      </c>
      <c r="CF46" s="221">
        <v>0.1206</v>
      </c>
      <c r="CG46" s="221">
        <v>0.45590000000000003</v>
      </c>
      <c r="CH46" s="221">
        <v>6.2322000000000002E-2</v>
      </c>
      <c r="CI46" s="221">
        <v>0.36207</v>
      </c>
      <c r="CJ46" s="221">
        <v>7.5864000000000001E-2</v>
      </c>
      <c r="CK46" s="221">
        <v>0.189</v>
      </c>
      <c r="CL46" s="221">
        <v>2.7257E-2</v>
      </c>
      <c r="CM46" s="221">
        <v>0.18870000000000001</v>
      </c>
      <c r="CN46" s="221">
        <v>2.6159999999999999E-2</v>
      </c>
      <c r="CO46" s="221">
        <v>0.33651999999999999</v>
      </c>
      <c r="CP46" s="221">
        <v>9.1485999999999998E-2</v>
      </c>
      <c r="CQ46" s="221">
        <v>0.33210000000000001</v>
      </c>
      <c r="CR46" s="221">
        <v>2.7550000000000002E-2</v>
      </c>
      <c r="CS46" s="221"/>
      <c r="CT46" s="221"/>
      <c r="CU46" s="224"/>
      <c r="CV46" s="224"/>
      <c r="CW46" s="224"/>
      <c r="CX46" s="224"/>
      <c r="CY46" s="224"/>
      <c r="CZ46" s="224"/>
      <c r="ALU46" s="219"/>
      <c r="ALV46" s="219"/>
    </row>
    <row r="47" spans="1:1010" ht="15" customHeight="1" x14ac:dyDescent="0.35">
      <c r="A47">
        <v>47</v>
      </c>
      <c r="B47">
        <v>1500.1</v>
      </c>
      <c r="C47" s="214" t="s">
        <v>1281</v>
      </c>
      <c r="D47" s="220">
        <v>1500.1</v>
      </c>
      <c r="E47" s="219">
        <v>600</v>
      </c>
      <c r="F47" s="219">
        <v>50.67445</v>
      </c>
      <c r="G47" s="220">
        <v>2.4847000000000001</v>
      </c>
      <c r="H47" s="221">
        <v>13.2775</v>
      </c>
      <c r="I47" s="221">
        <v>3.3599999999999998E-2</v>
      </c>
      <c r="J47" s="221">
        <v>11.2441</v>
      </c>
      <c r="K47" s="222">
        <v>0.18385000000000001</v>
      </c>
      <c r="L47" s="221">
        <v>7.5545999999999998</v>
      </c>
      <c r="M47" s="222">
        <v>11.164099999999999</v>
      </c>
      <c r="N47" s="221">
        <v>2.36145</v>
      </c>
      <c r="O47" s="221">
        <v>1.7350000000000001E-2</v>
      </c>
      <c r="P47" s="221">
        <v>0.42704999999999999</v>
      </c>
      <c r="Q47" s="222">
        <v>0.18870000000000001</v>
      </c>
      <c r="R47" s="221">
        <v>3.585E-2</v>
      </c>
      <c r="S47" s="222">
        <v>9.4000000000000004E-3</v>
      </c>
      <c r="T47" s="222">
        <v>0.14474999999999999</v>
      </c>
      <c r="U47" s="222">
        <v>99.801299999999998</v>
      </c>
      <c r="V47" s="222"/>
      <c r="W47" s="221">
        <v>6.4191037929624495E-2</v>
      </c>
      <c r="X47" s="223"/>
      <c r="Y47" s="222"/>
      <c r="Z47" s="223">
        <v>31.39</v>
      </c>
      <c r="AA47" s="223">
        <v>302.67</v>
      </c>
      <c r="AB47" s="221">
        <v>7.84</v>
      </c>
      <c r="AC47" s="221">
        <v>343.54</v>
      </c>
      <c r="AD47" s="221">
        <v>24.47</v>
      </c>
      <c r="AE47" s="221">
        <v>162.58000000000001</v>
      </c>
      <c r="AF47" s="221">
        <v>12.29</v>
      </c>
      <c r="AG47" s="221">
        <v>106.93</v>
      </c>
      <c r="AH47" s="221">
        <v>13.11</v>
      </c>
      <c r="AI47" s="221">
        <v>31.72</v>
      </c>
      <c r="AJ47" s="221">
        <v>5.07</v>
      </c>
      <c r="AK47" s="221">
        <v>21.79</v>
      </c>
      <c r="AL47" s="221">
        <v>6.24</v>
      </c>
      <c r="AM47" s="221">
        <v>2.1</v>
      </c>
      <c r="AN47" s="221">
        <v>6.84</v>
      </c>
      <c r="AO47" s="221">
        <v>1.077</v>
      </c>
      <c r="AP47" s="221">
        <v>5.86</v>
      </c>
      <c r="AQ47" s="221">
        <v>1.206</v>
      </c>
      <c r="AR47" s="221">
        <v>2.84</v>
      </c>
      <c r="AS47" s="221">
        <v>0.32900000000000001</v>
      </c>
      <c r="AT47" s="221">
        <v>2.1800000000000002</v>
      </c>
      <c r="AU47" s="221">
        <v>0.29599999999999999</v>
      </c>
      <c r="AV47" s="221">
        <v>3.64</v>
      </c>
      <c r="AW47" s="221">
        <v>0.70299999999999996</v>
      </c>
      <c r="AX47" s="221">
        <v>0.88</v>
      </c>
      <c r="AY47" s="221">
        <v>0.32800000000000001</v>
      </c>
      <c r="AZ47" s="221">
        <v>1165.84746</v>
      </c>
      <c r="BA47" s="221">
        <v>57.104050000000001</v>
      </c>
      <c r="BB47" s="223"/>
      <c r="BC47" s="223">
        <v>3.2095518964812201E-3</v>
      </c>
      <c r="BD47" s="222"/>
      <c r="BE47" s="222"/>
      <c r="BF47" s="222">
        <v>0.61316084500000001</v>
      </c>
      <c r="BG47" s="222">
        <v>6.3608319999999996E-2</v>
      </c>
      <c r="BH47" s="221">
        <v>0.26953325</v>
      </c>
      <c r="BI47" s="221">
        <v>0.37217971</v>
      </c>
      <c r="BJ47" s="221">
        <v>2.9342460000000001E-2</v>
      </c>
      <c r="BK47" s="221">
        <v>0.22059432000000001</v>
      </c>
      <c r="BL47" s="221">
        <v>0.26123994</v>
      </c>
      <c r="BM47" s="221">
        <v>0.16648222500000001</v>
      </c>
      <c r="BN47" s="221">
        <v>6.2135774999999997E-2</v>
      </c>
      <c r="BO47" s="221">
        <v>5.5289099999999997E-3</v>
      </c>
      <c r="BP47" s="221">
        <v>7.5249150000000001E-3</v>
      </c>
      <c r="BQ47" s="221">
        <v>1.175E-3</v>
      </c>
      <c r="BR47" s="221">
        <v>6.7019250000000001E-3</v>
      </c>
      <c r="BS47" s="221">
        <v>1.5067200000000001</v>
      </c>
      <c r="BT47" s="221">
        <v>9.3827700000000007</v>
      </c>
      <c r="BU47" s="221">
        <v>0.42336000000000001</v>
      </c>
      <c r="BV47" s="221">
        <v>17.177</v>
      </c>
      <c r="BW47" s="221">
        <v>1.6639600000000001</v>
      </c>
      <c r="BX47" s="221">
        <v>15.77026</v>
      </c>
      <c r="BY47" s="221">
        <v>1.607532</v>
      </c>
      <c r="BZ47" s="221">
        <v>5.9880800000000001</v>
      </c>
      <c r="CA47" s="221">
        <v>0.66861000000000004</v>
      </c>
      <c r="CB47" s="221">
        <v>1.20536</v>
      </c>
      <c r="CC47" s="221">
        <v>0.35489999999999999</v>
      </c>
      <c r="CD47" s="221">
        <v>1.39456</v>
      </c>
      <c r="CE47" s="221">
        <v>0.41808000000000001</v>
      </c>
      <c r="CF47" s="221">
        <v>0.126</v>
      </c>
      <c r="CG47" s="221">
        <v>0.64295999999999998</v>
      </c>
      <c r="CH47" s="221">
        <v>8.4005999999999997E-2</v>
      </c>
      <c r="CI47" s="221">
        <v>0.47466000000000003</v>
      </c>
      <c r="CJ47" s="221">
        <v>0.104922</v>
      </c>
      <c r="CK47" s="221">
        <v>0.23855999999999999</v>
      </c>
      <c r="CL47" s="221">
        <v>3.1912999999999997E-2</v>
      </c>
      <c r="CM47" s="221">
        <v>0.18529999999999999</v>
      </c>
      <c r="CN47" s="221">
        <v>3.2264000000000001E-2</v>
      </c>
      <c r="CO47" s="221">
        <v>0.34216000000000002</v>
      </c>
      <c r="CP47" s="221">
        <v>0.10474700000000001</v>
      </c>
      <c r="CQ47" s="221">
        <v>0.32472000000000001</v>
      </c>
      <c r="CR47" s="221">
        <v>3.116E-2</v>
      </c>
      <c r="CS47" s="221"/>
      <c r="CT47" s="221"/>
      <c r="CU47" s="224"/>
      <c r="CV47" s="224"/>
      <c r="CW47" s="224"/>
      <c r="CX47" s="224"/>
      <c r="CY47" s="224"/>
      <c r="CZ47" s="224"/>
      <c r="ALU47" s="219"/>
      <c r="ALV47" s="219"/>
    </row>
    <row r="48" spans="1:1010" ht="15" customHeight="1" x14ac:dyDescent="0.35">
      <c r="A48">
        <v>48</v>
      </c>
      <c r="B48">
        <v>1500.1</v>
      </c>
      <c r="C48" s="214" t="s">
        <v>1282</v>
      </c>
      <c r="D48" s="220">
        <v>1500.1</v>
      </c>
      <c r="E48" s="219">
        <v>600</v>
      </c>
      <c r="F48" s="219">
        <v>51.152850000000001</v>
      </c>
      <c r="G48" s="220">
        <v>2.5468000000000002</v>
      </c>
      <c r="H48" s="221">
        <v>13.2887</v>
      </c>
      <c r="I48" s="221">
        <v>4.3900000000000002E-2</v>
      </c>
      <c r="J48" s="221">
        <v>11.01525</v>
      </c>
      <c r="K48" s="222">
        <v>0.1686</v>
      </c>
      <c r="L48" s="221">
        <v>7.6386500000000002</v>
      </c>
      <c r="M48" s="222">
        <v>11.112550000000001</v>
      </c>
      <c r="N48" s="221">
        <v>2.3592</v>
      </c>
      <c r="O48" s="221">
        <v>8.4499999999999992E-3</v>
      </c>
      <c r="P48" s="221">
        <v>0.4325</v>
      </c>
      <c r="Q48" s="222">
        <v>0.23874999999999999</v>
      </c>
      <c r="R48" s="221">
        <v>3.1949999999999999E-2</v>
      </c>
      <c r="S48" s="222">
        <v>6.7999999999999996E-3</v>
      </c>
      <c r="T48" s="222">
        <v>1.5579900000000001E-2</v>
      </c>
      <c r="U48" s="222">
        <v>100.0553</v>
      </c>
      <c r="V48" s="222"/>
      <c r="W48" s="221">
        <v>5.8134359427679402E-2</v>
      </c>
      <c r="X48" s="223"/>
      <c r="Y48" s="222"/>
      <c r="Z48" s="223">
        <v>30.51</v>
      </c>
      <c r="AA48" s="223">
        <v>297.43</v>
      </c>
      <c r="AB48" s="221">
        <v>7.38</v>
      </c>
      <c r="AC48" s="221">
        <v>326.86</v>
      </c>
      <c r="AD48" s="221">
        <v>23.57</v>
      </c>
      <c r="AE48" s="221">
        <v>117.1</v>
      </c>
      <c r="AF48" s="221">
        <v>10.32</v>
      </c>
      <c r="AG48" s="221">
        <v>91.14</v>
      </c>
      <c r="AH48" s="221">
        <v>11.74</v>
      </c>
      <c r="AI48" s="221">
        <v>28.05</v>
      </c>
      <c r="AJ48" s="221">
        <v>4.08</v>
      </c>
      <c r="AK48" s="221">
        <v>20.66</v>
      </c>
      <c r="AL48" s="221">
        <v>5.8</v>
      </c>
      <c r="AM48" s="221">
        <v>2.0499999999999998</v>
      </c>
      <c r="AN48" s="221">
        <v>4.93</v>
      </c>
      <c r="AO48" s="221">
        <v>0.89800000000000002</v>
      </c>
      <c r="AP48" s="221">
        <v>5.08</v>
      </c>
      <c r="AQ48" s="221">
        <v>0.98299999999999998</v>
      </c>
      <c r="AR48" s="221">
        <v>2.59</v>
      </c>
      <c r="AS48" s="221">
        <v>0.33500000000000002</v>
      </c>
      <c r="AT48" s="221">
        <v>2.02</v>
      </c>
      <c r="AU48" s="221">
        <v>0.28899999999999998</v>
      </c>
      <c r="AV48" s="221">
        <v>3.82</v>
      </c>
      <c r="AW48" s="221">
        <v>0.66300000000000003</v>
      </c>
      <c r="AX48" s="221">
        <v>1.03</v>
      </c>
      <c r="AY48" s="221">
        <v>0.34300000000000003</v>
      </c>
      <c r="AZ48" s="221">
        <v>1167.536865</v>
      </c>
      <c r="BA48" s="221">
        <v>57.878549999999997</v>
      </c>
      <c r="BB48" s="223"/>
      <c r="BC48" s="223">
        <v>2.9067179713839699E-3</v>
      </c>
      <c r="BD48" s="222"/>
      <c r="BE48" s="222"/>
      <c r="BF48" s="222">
        <v>0.61894948500000002</v>
      </c>
      <c r="BG48" s="222">
        <v>6.5198080000000005E-2</v>
      </c>
      <c r="BH48" s="221">
        <v>0.26976061000000001</v>
      </c>
      <c r="BI48" s="221">
        <v>0.36460477499999999</v>
      </c>
      <c r="BJ48" s="221">
        <v>2.6908560000000002E-2</v>
      </c>
      <c r="BK48" s="221">
        <v>0.22304858</v>
      </c>
      <c r="BL48" s="221">
        <v>0.26003366999999999</v>
      </c>
      <c r="BM48" s="221">
        <v>0.16632359999999999</v>
      </c>
      <c r="BN48" s="221">
        <v>6.2928750000000006E-2</v>
      </c>
      <c r="BO48" s="221">
        <v>6.9953749999999999E-3</v>
      </c>
      <c r="BP48" s="221">
        <v>6.7063050000000001E-3</v>
      </c>
      <c r="BQ48" s="221">
        <v>8.4999999999999995E-4</v>
      </c>
      <c r="BR48" s="221">
        <v>7.2134936999999997E-4</v>
      </c>
      <c r="BS48" s="221">
        <v>1.46448</v>
      </c>
      <c r="BT48" s="221">
        <v>9.2203300000000006</v>
      </c>
      <c r="BU48" s="221">
        <v>0.39851999999999999</v>
      </c>
      <c r="BV48" s="221">
        <v>16.343</v>
      </c>
      <c r="BW48" s="221">
        <v>1.60276</v>
      </c>
      <c r="BX48" s="221">
        <v>11.358700000000001</v>
      </c>
      <c r="BY48" s="221">
        <v>1.3498559999999999</v>
      </c>
      <c r="BZ48" s="221">
        <v>5.1038399999999999</v>
      </c>
      <c r="CA48" s="221">
        <v>0.59874000000000005</v>
      </c>
      <c r="CB48" s="221">
        <v>1.0659000000000001</v>
      </c>
      <c r="CC48" s="221">
        <v>0.28560000000000002</v>
      </c>
      <c r="CD48" s="221">
        <v>1.3222400000000001</v>
      </c>
      <c r="CE48" s="221">
        <v>0.3886</v>
      </c>
      <c r="CF48" s="221">
        <v>0.123</v>
      </c>
      <c r="CG48" s="221">
        <v>0.46342</v>
      </c>
      <c r="CH48" s="221">
        <v>7.0043999999999995E-2</v>
      </c>
      <c r="CI48" s="221">
        <v>0.41148000000000001</v>
      </c>
      <c r="CJ48" s="221">
        <v>8.5521E-2</v>
      </c>
      <c r="CK48" s="221">
        <v>0.21756</v>
      </c>
      <c r="CL48" s="221">
        <v>3.2495000000000003E-2</v>
      </c>
      <c r="CM48" s="221">
        <v>0.17169999999999999</v>
      </c>
      <c r="CN48" s="221">
        <v>3.1501000000000001E-2</v>
      </c>
      <c r="CO48" s="221">
        <v>0.35908000000000001</v>
      </c>
      <c r="CP48" s="221">
        <v>9.8787E-2</v>
      </c>
      <c r="CQ48" s="221">
        <v>0.38007000000000002</v>
      </c>
      <c r="CR48" s="221">
        <v>3.2585000000000003E-2</v>
      </c>
      <c r="CS48" s="221"/>
      <c r="CT48" s="221"/>
      <c r="CU48" s="224"/>
      <c r="CV48" s="224"/>
      <c r="CW48" s="224"/>
      <c r="CX48" s="224"/>
      <c r="CY48" s="224"/>
      <c r="CZ48" s="224"/>
      <c r="ALU48" s="219"/>
      <c r="ALV48" s="219"/>
    </row>
    <row r="49" spans="1:1010" ht="15" customHeight="1" x14ac:dyDescent="0.35">
      <c r="A49" s="214">
        <v>49</v>
      </c>
      <c r="B49">
        <v>1500</v>
      </c>
      <c r="C49" s="214" t="s">
        <v>1283</v>
      </c>
      <c r="D49" s="220">
        <v>1500</v>
      </c>
      <c r="E49" s="219">
        <v>600</v>
      </c>
      <c r="F49" s="219">
        <v>50.234850000000002</v>
      </c>
      <c r="G49" s="220">
        <v>2.5089999999999999</v>
      </c>
      <c r="H49" s="221">
        <v>13.5495</v>
      </c>
      <c r="I49" s="221">
        <v>4.5749999999999999E-2</v>
      </c>
      <c r="J49" s="221">
        <v>10.762700000000001</v>
      </c>
      <c r="K49" s="222">
        <v>0.16844999999999999</v>
      </c>
      <c r="L49" s="221">
        <v>7.6083499999999997</v>
      </c>
      <c r="M49" s="222">
        <v>10.957649999999999</v>
      </c>
      <c r="N49" s="221">
        <v>2.41235</v>
      </c>
      <c r="O49" s="221">
        <v>6.3499999999999997E-3</v>
      </c>
      <c r="P49" s="221">
        <v>0.43725000000000003</v>
      </c>
      <c r="Q49" s="222">
        <v>0.24690000000000001</v>
      </c>
      <c r="R49" s="221">
        <v>3.3300000000000003E-2</v>
      </c>
      <c r="S49" s="222">
        <v>1.0800000000000001E-2</v>
      </c>
      <c r="T49" s="222">
        <v>1.55E-2</v>
      </c>
      <c r="U49" s="222">
        <v>98.998699999999999</v>
      </c>
      <c r="V49" s="222"/>
      <c r="W49" s="221"/>
      <c r="X49" s="223"/>
      <c r="Y49" s="223"/>
      <c r="Z49" s="223">
        <v>29.696666666666701</v>
      </c>
      <c r="AA49" s="223">
        <v>297.95666666666699</v>
      </c>
      <c r="AB49" s="221">
        <v>7.0166666666666702</v>
      </c>
      <c r="AC49" s="221">
        <v>312.20666666666699</v>
      </c>
      <c r="AD49" s="221">
        <v>21.81</v>
      </c>
      <c r="AE49" s="221">
        <v>134.613333333333</v>
      </c>
      <c r="AF49" s="221">
        <v>10.41</v>
      </c>
      <c r="AG49" s="221">
        <v>91.173333333333304</v>
      </c>
      <c r="AH49" s="221">
        <v>11.45</v>
      </c>
      <c r="AI49" s="221">
        <v>27.5833333333333</v>
      </c>
      <c r="AJ49" s="221">
        <v>3.9033333333333302</v>
      </c>
      <c r="AK49" s="221">
        <v>19.463333333333299</v>
      </c>
      <c r="AL49" s="221">
        <v>5.14</v>
      </c>
      <c r="AM49" s="221">
        <v>1.8776666666666699</v>
      </c>
      <c r="AN49" s="221">
        <v>5.2566666666666704</v>
      </c>
      <c r="AO49" s="221">
        <v>0.90033333333333299</v>
      </c>
      <c r="AP49" s="221">
        <v>4.7133333333333303</v>
      </c>
      <c r="AQ49" s="221">
        <v>0.92233333333333301</v>
      </c>
      <c r="AR49" s="221">
        <v>2.31</v>
      </c>
      <c r="AS49" s="221">
        <v>0.31</v>
      </c>
      <c r="AT49" s="221">
        <v>2.0633333333333299</v>
      </c>
      <c r="AU49" s="221">
        <v>0.28366666666666701</v>
      </c>
      <c r="AV49" s="221">
        <v>3.5533333333333301</v>
      </c>
      <c r="AW49" s="221">
        <v>0.61866666666666703</v>
      </c>
      <c r="AX49" s="221">
        <v>0.74533333333333296</v>
      </c>
      <c r="AY49" s="221">
        <v>0.26800000000000002</v>
      </c>
      <c r="AZ49" s="221">
        <v>1166.927835</v>
      </c>
      <c r="BA49" s="221">
        <v>58.34525</v>
      </c>
      <c r="BB49" s="223"/>
      <c r="BC49" s="223"/>
      <c r="BD49" s="222"/>
      <c r="BE49" s="222"/>
      <c r="BF49" s="222">
        <v>0.60784168500000002</v>
      </c>
      <c r="BG49" s="222">
        <v>6.4230400000000007E-2</v>
      </c>
      <c r="BH49" s="221">
        <v>0.27505485000000002</v>
      </c>
      <c r="BI49" s="221">
        <v>0.35624537000000001</v>
      </c>
      <c r="BJ49" s="221">
        <v>2.6884620000000001E-2</v>
      </c>
      <c r="BK49" s="221">
        <v>0.22216382000000001</v>
      </c>
      <c r="BL49" s="221">
        <v>0.25640900999999999</v>
      </c>
      <c r="BM49" s="221">
        <v>0.170070675</v>
      </c>
      <c r="BN49" s="221">
        <v>6.3619875000000006E-2</v>
      </c>
      <c r="BO49" s="221">
        <v>7.2341699999999998E-3</v>
      </c>
      <c r="BP49" s="221">
        <v>6.9896699999999999E-3</v>
      </c>
      <c r="BQ49" s="221">
        <v>1.3500000000000001E-3</v>
      </c>
      <c r="BR49" s="221">
        <v>7.1765000000000002E-4</v>
      </c>
      <c r="BS49" s="221">
        <v>1.42544</v>
      </c>
      <c r="BT49" s="221">
        <v>9.2366566666666792</v>
      </c>
      <c r="BU49" s="221">
        <v>0.37890000000000001</v>
      </c>
      <c r="BV49" s="221">
        <v>15.610333333333401</v>
      </c>
      <c r="BW49" s="221">
        <v>1.48308</v>
      </c>
      <c r="BX49" s="221">
        <v>13.0574933333333</v>
      </c>
      <c r="BY49" s="221">
        <v>1.3616280000000001</v>
      </c>
      <c r="BZ49" s="221">
        <v>5.1057066666666602</v>
      </c>
      <c r="CA49" s="221">
        <v>0.58394999999999997</v>
      </c>
      <c r="CB49" s="221">
        <v>1.04816666666667</v>
      </c>
      <c r="CC49" s="221">
        <v>0.27323333333333299</v>
      </c>
      <c r="CD49" s="221">
        <v>1.2456533333333299</v>
      </c>
      <c r="CE49" s="221">
        <v>0.34438000000000002</v>
      </c>
      <c r="CF49" s="221">
        <v>0.11266</v>
      </c>
      <c r="CG49" s="221">
        <v>0.49412666666666699</v>
      </c>
      <c r="CH49" s="221">
        <v>7.0225999999999997E-2</v>
      </c>
      <c r="CI49" s="221">
        <v>0.38178000000000001</v>
      </c>
      <c r="CJ49" s="221">
        <v>8.0242999999999995E-2</v>
      </c>
      <c r="CK49" s="221">
        <v>0.19403999999999999</v>
      </c>
      <c r="CL49" s="221">
        <v>3.007E-2</v>
      </c>
      <c r="CM49" s="221">
        <v>0.175383333333333</v>
      </c>
      <c r="CN49" s="221">
        <v>3.0919666666666699E-2</v>
      </c>
      <c r="CO49" s="221">
        <v>0.334013333333333</v>
      </c>
      <c r="CP49" s="221">
        <v>9.2181333333333407E-2</v>
      </c>
      <c r="CQ49" s="221">
        <v>0.27502799999999999</v>
      </c>
      <c r="CR49" s="221">
        <v>2.546E-2</v>
      </c>
      <c r="CS49" s="221"/>
      <c r="CT49" s="221"/>
      <c r="CU49" s="224"/>
      <c r="CV49" s="224"/>
      <c r="CW49" s="224"/>
      <c r="CX49" s="224"/>
      <c r="CY49" s="224"/>
      <c r="CZ49" s="224"/>
      <c r="ALU49" s="219"/>
      <c r="ALV49" s="219"/>
    </row>
    <row r="50" spans="1:1010" ht="15" customHeight="1" x14ac:dyDescent="0.35">
      <c r="A50">
        <v>50</v>
      </c>
      <c r="B50">
        <v>1500</v>
      </c>
      <c r="C50" s="214" t="s">
        <v>1284</v>
      </c>
      <c r="D50" s="220">
        <v>1500</v>
      </c>
      <c r="E50" s="219">
        <v>600</v>
      </c>
      <c r="F50" s="219">
        <v>49.881500000000003</v>
      </c>
      <c r="G50" s="220">
        <v>2.4106000000000001</v>
      </c>
      <c r="H50" s="221">
        <v>13.466699999999999</v>
      </c>
      <c r="I50" s="221">
        <v>4.6100000000000002E-2</v>
      </c>
      <c r="J50" s="221">
        <v>11.889699999999999</v>
      </c>
      <c r="K50" s="222">
        <v>0.18140000000000001</v>
      </c>
      <c r="L50" s="221">
        <v>6.5812999999999997</v>
      </c>
      <c r="M50" s="222">
        <v>11.848599999999999</v>
      </c>
      <c r="N50" s="221">
        <v>2.3130000000000002</v>
      </c>
      <c r="O50" s="221">
        <v>2.18E-2</v>
      </c>
      <c r="P50" s="221">
        <v>0.4234</v>
      </c>
      <c r="Q50" s="222">
        <v>0.24909999999999999</v>
      </c>
      <c r="R50" s="221">
        <v>4.9200000000000001E-2</v>
      </c>
      <c r="S50" s="222">
        <v>3.0099999999999998E-2</v>
      </c>
      <c r="T50" s="222">
        <v>0.2918</v>
      </c>
      <c r="U50" s="222">
        <v>99.684399999999997</v>
      </c>
      <c r="V50" s="222"/>
      <c r="W50" s="221"/>
      <c r="X50" s="223"/>
      <c r="Y50" s="223"/>
      <c r="Z50" s="223">
        <v>30.75</v>
      </c>
      <c r="AA50" s="223">
        <v>308.83</v>
      </c>
      <c r="AB50" s="221">
        <v>6.51</v>
      </c>
      <c r="AC50" s="221">
        <v>320.99</v>
      </c>
      <c r="AD50" s="221">
        <v>24.56</v>
      </c>
      <c r="AE50" s="221">
        <v>146.63</v>
      </c>
      <c r="AF50" s="221">
        <v>10.85</v>
      </c>
      <c r="AG50" s="221">
        <v>90.29</v>
      </c>
      <c r="AH50" s="221">
        <v>13.55</v>
      </c>
      <c r="AI50" s="221">
        <v>29.13</v>
      </c>
      <c r="AJ50" s="221">
        <v>4.37</v>
      </c>
      <c r="AK50" s="221">
        <v>20.97</v>
      </c>
      <c r="AL50" s="221">
        <v>5.55</v>
      </c>
      <c r="AM50" s="221">
        <v>2.12</v>
      </c>
      <c r="AN50" s="221">
        <v>6.64</v>
      </c>
      <c r="AO50" s="221">
        <v>0.94499999999999995</v>
      </c>
      <c r="AP50" s="221">
        <v>5.61</v>
      </c>
      <c r="AQ50" s="221">
        <v>1.0980000000000001</v>
      </c>
      <c r="AR50" s="221">
        <v>2.71</v>
      </c>
      <c r="AS50" s="221">
        <v>0.33300000000000002</v>
      </c>
      <c r="AT50" s="221">
        <v>2.08</v>
      </c>
      <c r="AU50" s="221">
        <v>0.28499999999999998</v>
      </c>
      <c r="AV50" s="221">
        <v>3.87</v>
      </c>
      <c r="AW50" s="221">
        <v>0.75600000000000001</v>
      </c>
      <c r="AX50" s="221">
        <v>1.06</v>
      </c>
      <c r="AY50" s="221">
        <v>0.33800000000000002</v>
      </c>
      <c r="AZ50" s="221">
        <v>1146.28413</v>
      </c>
      <c r="BA50" s="221">
        <v>52.3048</v>
      </c>
      <c r="BB50" s="223"/>
      <c r="BC50" s="223"/>
      <c r="BD50" s="222"/>
      <c r="BE50" s="222"/>
      <c r="BF50" s="222">
        <v>0.60356615000000002</v>
      </c>
      <c r="BG50" s="222">
        <v>6.171136E-2</v>
      </c>
      <c r="BH50" s="221">
        <v>0.27337401</v>
      </c>
      <c r="BI50" s="221">
        <v>0.39354907</v>
      </c>
      <c r="BJ50" s="221">
        <v>2.8951439999999998E-2</v>
      </c>
      <c r="BK50" s="221">
        <v>0.19217396</v>
      </c>
      <c r="BL50" s="221">
        <v>0.27725724000000002</v>
      </c>
      <c r="BM50" s="221">
        <v>0.1630665</v>
      </c>
      <c r="BN50" s="221">
        <v>6.1604699999999998E-2</v>
      </c>
      <c r="BO50" s="221">
        <v>7.2986300000000004E-3</v>
      </c>
      <c r="BP50" s="221">
        <v>1.0327080000000001E-2</v>
      </c>
      <c r="BQ50" s="221">
        <v>3.7624999999999998E-3</v>
      </c>
      <c r="BR50" s="221">
        <v>1.3510339999999999E-2</v>
      </c>
      <c r="BS50" s="221">
        <v>1.476</v>
      </c>
      <c r="BT50" s="221">
        <v>9.5737299999999994</v>
      </c>
      <c r="BU50" s="221">
        <v>0.35154000000000002</v>
      </c>
      <c r="BV50" s="221">
        <v>16.049499999999998</v>
      </c>
      <c r="BW50" s="221">
        <v>1.67008</v>
      </c>
      <c r="BX50" s="221">
        <v>14.22311</v>
      </c>
      <c r="BY50" s="221">
        <v>1.4191800000000001</v>
      </c>
      <c r="BZ50" s="221">
        <v>5.0562399999999998</v>
      </c>
      <c r="CA50" s="221">
        <v>0.69105000000000005</v>
      </c>
      <c r="CB50" s="221">
        <v>1.10694</v>
      </c>
      <c r="CC50" s="221">
        <v>0.30590000000000001</v>
      </c>
      <c r="CD50" s="221">
        <v>1.3420799999999999</v>
      </c>
      <c r="CE50" s="221">
        <v>0.37185000000000001</v>
      </c>
      <c r="CF50" s="221">
        <v>0.12720000000000001</v>
      </c>
      <c r="CG50" s="221">
        <v>0.62416000000000005</v>
      </c>
      <c r="CH50" s="221">
        <v>7.3709999999999998E-2</v>
      </c>
      <c r="CI50" s="221">
        <v>0.45440999999999998</v>
      </c>
      <c r="CJ50" s="221">
        <v>9.5526E-2</v>
      </c>
      <c r="CK50" s="221">
        <v>0.22764000000000001</v>
      </c>
      <c r="CL50" s="221">
        <v>3.2301000000000003E-2</v>
      </c>
      <c r="CM50" s="221">
        <v>0.17680000000000001</v>
      </c>
      <c r="CN50" s="221">
        <v>3.1064999999999999E-2</v>
      </c>
      <c r="CO50" s="221">
        <v>0.36377999999999999</v>
      </c>
      <c r="CP50" s="221">
        <v>0.11264399999999999</v>
      </c>
      <c r="CQ50" s="221">
        <v>0.39113999999999999</v>
      </c>
      <c r="CR50" s="221">
        <v>3.211E-2</v>
      </c>
      <c r="CS50" s="221"/>
      <c r="CT50" s="221"/>
      <c r="CU50" s="224"/>
      <c r="CV50" s="224"/>
      <c r="CW50" s="224"/>
      <c r="CX50" s="224"/>
      <c r="CY50" s="224"/>
      <c r="CZ50" s="224"/>
      <c r="ALU50" s="219"/>
      <c r="ALV50" s="219"/>
    </row>
    <row r="51" spans="1:1010" ht="15" customHeight="1" x14ac:dyDescent="0.35">
      <c r="A51">
        <v>51</v>
      </c>
      <c r="B51">
        <v>1500</v>
      </c>
      <c r="C51" s="214" t="s">
        <v>1285</v>
      </c>
      <c r="D51" s="220">
        <v>1500</v>
      </c>
      <c r="E51" s="219">
        <v>600</v>
      </c>
      <c r="F51" s="219">
        <v>50.180300000000003</v>
      </c>
      <c r="G51" s="220">
        <v>2.5019499999999999</v>
      </c>
      <c r="H51" s="221">
        <v>13.460800000000001</v>
      </c>
      <c r="I51" s="221">
        <v>4.265E-2</v>
      </c>
      <c r="J51" s="221">
        <v>11.1729</v>
      </c>
      <c r="K51" s="222">
        <v>0.1736</v>
      </c>
      <c r="L51" s="221">
        <v>7.3537499999999998</v>
      </c>
      <c r="M51" s="222">
        <v>11.319050000000001</v>
      </c>
      <c r="N51" s="221">
        <v>2.3382999999999998</v>
      </c>
      <c r="O51" s="221">
        <v>1.925E-2</v>
      </c>
      <c r="P51" s="221">
        <v>0.41144999999999998</v>
      </c>
      <c r="Q51" s="222">
        <v>0.2437</v>
      </c>
      <c r="R51" s="221">
        <v>4.3749999999999997E-2</v>
      </c>
      <c r="S51" s="222">
        <v>1.375E-2</v>
      </c>
      <c r="T51" s="222">
        <v>0.12675</v>
      </c>
      <c r="U51" s="222">
        <v>99.401849999999996</v>
      </c>
      <c r="V51" s="222"/>
      <c r="W51" s="221"/>
      <c r="X51" s="223"/>
      <c r="Y51" s="223"/>
      <c r="Z51" s="223">
        <v>29.57</v>
      </c>
      <c r="AA51" s="223">
        <v>299.89</v>
      </c>
      <c r="AB51" s="221">
        <v>6.73</v>
      </c>
      <c r="AC51" s="221">
        <v>315.5</v>
      </c>
      <c r="AD51" s="221">
        <v>23.95</v>
      </c>
      <c r="AE51" s="221">
        <v>140.11000000000001</v>
      </c>
      <c r="AF51" s="221">
        <v>10.24</v>
      </c>
      <c r="AG51" s="221">
        <v>89.48</v>
      </c>
      <c r="AH51" s="221">
        <v>11.43</v>
      </c>
      <c r="AI51" s="221">
        <v>28.06</v>
      </c>
      <c r="AJ51" s="221">
        <v>3.96</v>
      </c>
      <c r="AK51" s="221">
        <v>19.010000000000002</v>
      </c>
      <c r="AL51" s="221">
        <v>5.29</v>
      </c>
      <c r="AM51" s="221">
        <v>1.95</v>
      </c>
      <c r="AN51" s="221">
        <v>5.25</v>
      </c>
      <c r="AO51" s="221">
        <v>0.88700000000000001</v>
      </c>
      <c r="AP51" s="221">
        <v>5.31</v>
      </c>
      <c r="AQ51" s="221">
        <v>0.89500000000000002</v>
      </c>
      <c r="AR51" s="221">
        <v>2.39</v>
      </c>
      <c r="AS51" s="221">
        <v>0.33700000000000002</v>
      </c>
      <c r="AT51" s="221">
        <v>1.98</v>
      </c>
      <c r="AU51" s="221">
        <v>0.30499999999999999</v>
      </c>
      <c r="AV51" s="221">
        <v>3.45</v>
      </c>
      <c r="AW51" s="221">
        <v>0.61399999999999999</v>
      </c>
      <c r="AX51" s="221">
        <v>0.57899999999999996</v>
      </c>
      <c r="AY51" s="221">
        <v>0.246</v>
      </c>
      <c r="AZ51" s="221">
        <v>1161.810375</v>
      </c>
      <c r="BA51" s="221">
        <v>56.600549999999998</v>
      </c>
      <c r="BB51" s="223"/>
      <c r="BC51" s="223"/>
      <c r="BD51" s="222"/>
      <c r="BE51" s="222"/>
      <c r="BF51" s="222">
        <v>0.60718163000000003</v>
      </c>
      <c r="BG51" s="222">
        <v>6.4049919999999996E-2</v>
      </c>
      <c r="BH51" s="221">
        <v>0.27325423999999998</v>
      </c>
      <c r="BI51" s="221">
        <v>0.36982299000000002</v>
      </c>
      <c r="BJ51" s="221">
        <v>2.7706560000000002E-2</v>
      </c>
      <c r="BK51" s="221">
        <v>0.21472949999999999</v>
      </c>
      <c r="BL51" s="221">
        <v>0.26486577</v>
      </c>
      <c r="BM51" s="221">
        <v>0.16485015</v>
      </c>
      <c r="BN51" s="221">
        <v>5.9865975000000002E-2</v>
      </c>
      <c r="BO51" s="221">
        <v>7.1404099999999998E-3</v>
      </c>
      <c r="BP51" s="221">
        <v>9.1831250000000003E-3</v>
      </c>
      <c r="BQ51" s="221">
        <v>1.71875E-3</v>
      </c>
      <c r="BR51" s="221">
        <v>5.8685250000000003E-3</v>
      </c>
      <c r="BS51" s="221">
        <v>1.41936</v>
      </c>
      <c r="BT51" s="221">
        <v>9.2965900000000001</v>
      </c>
      <c r="BU51" s="221">
        <v>0.36342000000000002</v>
      </c>
      <c r="BV51" s="221">
        <v>15.775</v>
      </c>
      <c r="BW51" s="221">
        <v>1.6286</v>
      </c>
      <c r="BX51" s="221">
        <v>13.590669999999999</v>
      </c>
      <c r="BY51" s="221">
        <v>1.3393919999999999</v>
      </c>
      <c r="BZ51" s="221">
        <v>5.0108800000000002</v>
      </c>
      <c r="CA51" s="221">
        <v>0.58292999999999995</v>
      </c>
      <c r="CB51" s="221">
        <v>1.0662799999999999</v>
      </c>
      <c r="CC51" s="221">
        <v>0.2772</v>
      </c>
      <c r="CD51" s="221">
        <v>1.2166399999999999</v>
      </c>
      <c r="CE51" s="221">
        <v>0.35443000000000002</v>
      </c>
      <c r="CF51" s="221">
        <v>0.11700000000000001</v>
      </c>
      <c r="CG51" s="221">
        <v>0.49349999999999999</v>
      </c>
      <c r="CH51" s="221">
        <v>6.9185999999999998E-2</v>
      </c>
      <c r="CI51" s="221">
        <v>0.43010999999999999</v>
      </c>
      <c r="CJ51" s="221">
        <v>7.7865000000000004E-2</v>
      </c>
      <c r="CK51" s="221">
        <v>0.20075999999999999</v>
      </c>
      <c r="CL51" s="221">
        <v>3.2689000000000003E-2</v>
      </c>
      <c r="CM51" s="221">
        <v>0.16830000000000001</v>
      </c>
      <c r="CN51" s="221">
        <v>3.3244999999999997E-2</v>
      </c>
      <c r="CO51" s="221">
        <v>0.32429999999999998</v>
      </c>
      <c r="CP51" s="221">
        <v>9.1485999999999998E-2</v>
      </c>
      <c r="CQ51" s="221">
        <v>0.21365100000000001</v>
      </c>
      <c r="CR51" s="221">
        <v>2.3369999999999998E-2</v>
      </c>
      <c r="CS51" s="221"/>
      <c r="CT51" s="221"/>
      <c r="CU51" s="224"/>
      <c r="CV51" s="224"/>
      <c r="CW51" s="224"/>
      <c r="CX51" s="224"/>
      <c r="CY51" s="224"/>
      <c r="CZ51" s="224"/>
      <c r="ALU51" s="219"/>
      <c r="ALV51" s="219"/>
    </row>
    <row r="52" spans="1:1010" ht="15" customHeight="1" x14ac:dyDescent="0.35">
      <c r="A52" s="214">
        <v>52</v>
      </c>
      <c r="B52">
        <v>1550</v>
      </c>
      <c r="C52" s="214" t="s">
        <v>1286</v>
      </c>
      <c r="D52" s="220">
        <v>1550</v>
      </c>
      <c r="E52" s="219">
        <v>-1</v>
      </c>
      <c r="F52" s="219">
        <v>50.441800000000001</v>
      </c>
      <c r="G52" s="220">
        <v>2.4920499999999999</v>
      </c>
      <c r="H52" s="221">
        <v>13.05655</v>
      </c>
      <c r="I52" s="221">
        <v>5.5849999999999997E-2</v>
      </c>
      <c r="J52" s="221">
        <v>11.157400000000001</v>
      </c>
      <c r="K52" s="222">
        <v>0.17585000000000001</v>
      </c>
      <c r="L52" s="221">
        <v>8.1385500000000004</v>
      </c>
      <c r="M52" s="222">
        <v>10.4499</v>
      </c>
      <c r="N52" s="221">
        <v>2.3808500000000001</v>
      </c>
      <c r="O52" s="221">
        <v>2.47E-2</v>
      </c>
      <c r="P52" s="221">
        <v>0.44824999999999998</v>
      </c>
      <c r="Q52" s="222">
        <v>0.21365000000000001</v>
      </c>
      <c r="R52" s="221">
        <v>5.135E-2</v>
      </c>
      <c r="S52" s="222">
        <v>8.9999999999999993E-3</v>
      </c>
      <c r="T52" s="222">
        <v>2.52E-2</v>
      </c>
      <c r="U52" s="222">
        <v>99.120900000000006</v>
      </c>
      <c r="V52" s="222"/>
      <c r="W52" s="221">
        <v>0.15286378702392001</v>
      </c>
      <c r="X52" s="223">
        <v>4.1405837206726401</v>
      </c>
      <c r="Y52" s="222">
        <v>1.96383276629542</v>
      </c>
      <c r="Z52" s="221">
        <v>28.956666666666699</v>
      </c>
      <c r="AA52" s="221">
        <v>340.12</v>
      </c>
      <c r="AB52" s="221">
        <v>11.8066666666667</v>
      </c>
      <c r="AC52" s="221">
        <v>479.69333333333299</v>
      </c>
      <c r="AD52" s="221">
        <v>31.143333333333299</v>
      </c>
      <c r="AE52" s="221">
        <v>201.22</v>
      </c>
      <c r="AF52" s="221">
        <v>21.55</v>
      </c>
      <c r="AG52" s="221">
        <v>214.56</v>
      </c>
      <c r="AH52" s="221">
        <v>23.286666666666701</v>
      </c>
      <c r="AI52" s="221">
        <v>58.886666666666699</v>
      </c>
      <c r="AJ52" s="221">
        <v>9.1866666666666692</v>
      </c>
      <c r="AK52" s="221">
        <v>43.276666666666699</v>
      </c>
      <c r="AL52" s="221">
        <v>10.293333333333299</v>
      </c>
      <c r="AM52" s="221">
        <v>3.7533333333333299</v>
      </c>
      <c r="AN52" s="221">
        <v>10.63</v>
      </c>
      <c r="AO52" s="221">
        <v>1.7233333333333301</v>
      </c>
      <c r="AP52" s="221">
        <v>9.9266666666666694</v>
      </c>
      <c r="AQ52" s="221">
        <v>1.85666666666667</v>
      </c>
      <c r="AR52" s="221">
        <v>4.8433333333333302</v>
      </c>
      <c r="AS52" s="221">
        <v>0.61299999999999999</v>
      </c>
      <c r="AT52" s="221">
        <v>4.0366666666666697</v>
      </c>
      <c r="AU52" s="221">
        <v>0.55066666666666697</v>
      </c>
      <c r="AV52" s="221">
        <v>7.7366666666666699</v>
      </c>
      <c r="AW52" s="221">
        <v>1.86666666666667</v>
      </c>
      <c r="AX52" s="221">
        <v>2.60666666666667</v>
      </c>
      <c r="AY52" s="221">
        <v>0.79</v>
      </c>
      <c r="AZ52" s="221">
        <v>1177.5848550000001</v>
      </c>
      <c r="BA52" s="221">
        <v>59.089550000000003</v>
      </c>
      <c r="BB52" s="223"/>
      <c r="BC52" s="223">
        <v>7.6431893511960001E-3</v>
      </c>
      <c r="BD52" s="222">
        <v>7.9085149064847399E-2</v>
      </c>
      <c r="BE52" s="222">
        <v>0.21071925582349901</v>
      </c>
      <c r="BF52" s="222">
        <v>0.61034577999999995</v>
      </c>
      <c r="BG52" s="222">
        <v>6.3796480000000003E-2</v>
      </c>
      <c r="BH52" s="221">
        <v>0.265047965</v>
      </c>
      <c r="BI52" s="221">
        <v>0.36930994</v>
      </c>
      <c r="BJ52" s="221">
        <v>2.8065659999999999E-2</v>
      </c>
      <c r="BK52" s="221">
        <v>0.23764566000000001</v>
      </c>
      <c r="BL52" s="221">
        <v>0.24452766000000001</v>
      </c>
      <c r="BM52" s="221">
        <v>0.16784992500000001</v>
      </c>
      <c r="BN52" s="221">
        <v>6.5220374999999997E-2</v>
      </c>
      <c r="BO52" s="221">
        <v>6.2599450000000003E-3</v>
      </c>
      <c r="BP52" s="221">
        <v>1.0778365E-2</v>
      </c>
      <c r="BQ52" s="221">
        <v>1.1249999999999999E-3</v>
      </c>
      <c r="BR52" s="221">
        <v>1.16676E-3</v>
      </c>
      <c r="BS52" s="221">
        <v>1.38992</v>
      </c>
      <c r="BT52" s="221">
        <v>10.54372</v>
      </c>
      <c r="BU52" s="221">
        <v>0.63756000000000201</v>
      </c>
      <c r="BV52" s="221">
        <v>23.984666666666602</v>
      </c>
      <c r="BW52" s="221">
        <v>2.11774666666666</v>
      </c>
      <c r="BX52" s="221">
        <v>19.518339999999998</v>
      </c>
      <c r="BY52" s="221">
        <v>2.81874</v>
      </c>
      <c r="BZ52" s="221">
        <v>12.015359999999999</v>
      </c>
      <c r="CA52" s="221">
        <v>1.1876199999999999</v>
      </c>
      <c r="CB52" s="221">
        <v>2.23769333333333</v>
      </c>
      <c r="CC52" s="221">
        <v>0.64306666666666701</v>
      </c>
      <c r="CD52" s="221">
        <v>2.7697066666666701</v>
      </c>
      <c r="CE52" s="221">
        <v>0.68965333333333101</v>
      </c>
      <c r="CF52" s="221">
        <v>0.22520000000000001</v>
      </c>
      <c r="CG52" s="221">
        <v>0.99922</v>
      </c>
      <c r="CH52" s="221">
        <v>0.13442000000000001</v>
      </c>
      <c r="CI52" s="221">
        <v>0.80406</v>
      </c>
      <c r="CJ52" s="221">
        <v>0.16153000000000001</v>
      </c>
      <c r="CK52" s="221">
        <v>0.40683999999999998</v>
      </c>
      <c r="CL52" s="221">
        <v>5.9461E-2</v>
      </c>
      <c r="CM52" s="221">
        <v>0.34311666666666701</v>
      </c>
      <c r="CN52" s="221">
        <v>6.0022666666666703E-2</v>
      </c>
      <c r="CO52" s="221">
        <v>0.72724666666666704</v>
      </c>
      <c r="CP52" s="221">
        <v>0.27813333333333401</v>
      </c>
      <c r="CQ52" s="221">
        <v>0.96186000000000105</v>
      </c>
      <c r="CR52" s="221">
        <v>7.5050000000000006E-2</v>
      </c>
      <c r="CS52" s="221"/>
      <c r="CT52" s="221"/>
      <c r="CU52" s="224"/>
      <c r="CV52" s="224"/>
      <c r="CW52" s="224"/>
      <c r="CX52" s="224"/>
      <c r="CY52" s="224"/>
      <c r="CZ52" s="224"/>
      <c r="ALU52" s="219"/>
      <c r="ALV52" s="219"/>
    </row>
    <row r="53" spans="1:1010" ht="15" customHeight="1" x14ac:dyDescent="0.35">
      <c r="A53">
        <v>53</v>
      </c>
      <c r="B53">
        <v>1550</v>
      </c>
      <c r="C53" s="214" t="s">
        <v>1287</v>
      </c>
      <c r="D53" s="220">
        <v>1550</v>
      </c>
      <c r="E53" s="219">
        <v>-1</v>
      </c>
      <c r="F53" s="219">
        <v>50.041200000000003</v>
      </c>
      <c r="G53" s="220">
        <v>2.46855</v>
      </c>
      <c r="H53" s="221">
        <v>13.151450000000001</v>
      </c>
      <c r="I53" s="221">
        <v>4.0149999999999998E-2</v>
      </c>
      <c r="J53" s="221">
        <v>11.30935</v>
      </c>
      <c r="K53" s="222">
        <v>0.17749999999999999</v>
      </c>
      <c r="L53" s="221">
        <v>8.2515499999999999</v>
      </c>
      <c r="M53" s="222">
        <v>10.867150000000001</v>
      </c>
      <c r="N53" s="221">
        <v>2.3124500000000001</v>
      </c>
      <c r="O53" s="221">
        <v>4.1000000000000002E-2</v>
      </c>
      <c r="P53" s="221">
        <v>0.41254999999999997</v>
      </c>
      <c r="Q53" s="222">
        <v>0.2384</v>
      </c>
      <c r="R53" s="221">
        <v>4.02E-2</v>
      </c>
      <c r="S53" s="222">
        <v>1.15E-2</v>
      </c>
      <c r="T53" s="222">
        <v>5.1710430000000002E-2</v>
      </c>
      <c r="U53" s="222">
        <v>99.397800000000004</v>
      </c>
      <c r="V53" s="222"/>
      <c r="W53" s="221"/>
      <c r="X53" s="223"/>
      <c r="Y53" s="223"/>
      <c r="Z53" s="223">
        <v>30.0066666666667</v>
      </c>
      <c r="AA53" s="223">
        <v>292.08666666666699</v>
      </c>
      <c r="AB53" s="221">
        <v>7.6866666666666701</v>
      </c>
      <c r="AC53" s="221">
        <v>307.82333333333298</v>
      </c>
      <c r="AD53" s="221">
        <v>22.13</v>
      </c>
      <c r="AE53" s="221">
        <v>125.76</v>
      </c>
      <c r="AF53" s="221">
        <v>10.883333333333301</v>
      </c>
      <c r="AG53" s="221">
        <v>91.816666666666706</v>
      </c>
      <c r="AH53" s="221">
        <v>11.66</v>
      </c>
      <c r="AI53" s="221">
        <v>28.1</v>
      </c>
      <c r="AJ53" s="221">
        <v>3.77</v>
      </c>
      <c r="AK53" s="221">
        <v>20.02</v>
      </c>
      <c r="AL53" s="221">
        <v>4.9233333333333302</v>
      </c>
      <c r="AM53" s="221">
        <v>1.82666666666667</v>
      </c>
      <c r="AN53" s="221">
        <v>5.44</v>
      </c>
      <c r="AO53" s="221">
        <v>0.82</v>
      </c>
      <c r="AP53" s="221">
        <v>5.0166666666666702</v>
      </c>
      <c r="AQ53" s="221">
        <v>0.9</v>
      </c>
      <c r="AR53" s="221">
        <v>2.39333333333333</v>
      </c>
      <c r="AS53" s="221">
        <v>0.31466666666666698</v>
      </c>
      <c r="AT53" s="221">
        <v>1.9933333333333301</v>
      </c>
      <c r="AU53" s="221">
        <v>0.276666666666667</v>
      </c>
      <c r="AV53" s="221">
        <v>3.41333333333333</v>
      </c>
      <c r="AW53" s="221">
        <v>0.67366666666666697</v>
      </c>
      <c r="AX53" s="221">
        <v>0.77666666666666695</v>
      </c>
      <c r="AY53" s="221">
        <v>0.336666666666667</v>
      </c>
      <c r="AZ53" s="221">
        <v>1179.8561549999999</v>
      </c>
      <c r="BA53" s="221">
        <v>59.117750000000001</v>
      </c>
      <c r="BB53" s="223"/>
      <c r="BC53" s="223"/>
      <c r="BD53" s="222"/>
      <c r="BE53" s="222"/>
      <c r="BF53" s="222">
        <v>0.60549852000000004</v>
      </c>
      <c r="BG53" s="222">
        <v>6.3194879999999995E-2</v>
      </c>
      <c r="BH53" s="221">
        <v>0.26697443500000001</v>
      </c>
      <c r="BI53" s="221">
        <v>0.37433948500000003</v>
      </c>
      <c r="BJ53" s="221">
        <v>2.8329E-2</v>
      </c>
      <c r="BK53" s="221">
        <v>0.24094525999999999</v>
      </c>
      <c r="BL53" s="221">
        <v>0.25429130999999999</v>
      </c>
      <c r="BM53" s="221">
        <v>0.16302772500000001</v>
      </c>
      <c r="BN53" s="221">
        <v>6.0026024999999997E-2</v>
      </c>
      <c r="BO53" s="221">
        <v>6.98512E-3</v>
      </c>
      <c r="BP53" s="221">
        <v>8.4379799999999994E-3</v>
      </c>
      <c r="BQ53" s="221">
        <v>1.4375E-3</v>
      </c>
      <c r="BR53" s="221">
        <v>2.3941929090000001E-3</v>
      </c>
      <c r="BS53" s="221">
        <v>1.44032</v>
      </c>
      <c r="BT53" s="221">
        <v>9.0546866666666794</v>
      </c>
      <c r="BU53" s="221">
        <v>0.41508</v>
      </c>
      <c r="BV53" s="221">
        <v>15.391166666666701</v>
      </c>
      <c r="BW53" s="221">
        <v>1.50484</v>
      </c>
      <c r="BX53" s="221">
        <v>12.19872</v>
      </c>
      <c r="BY53" s="221">
        <v>1.42354</v>
      </c>
      <c r="BZ53" s="221">
        <v>5.1417333333333302</v>
      </c>
      <c r="CA53" s="221">
        <v>0.59465999999999997</v>
      </c>
      <c r="CB53" s="221">
        <v>1.0678000000000001</v>
      </c>
      <c r="CC53" s="221">
        <v>0.26390000000000002</v>
      </c>
      <c r="CD53" s="221">
        <v>1.28128</v>
      </c>
      <c r="CE53" s="221">
        <v>0.32986333333333301</v>
      </c>
      <c r="CF53" s="221">
        <v>0.1096</v>
      </c>
      <c r="CG53" s="221">
        <v>0.51136000000000004</v>
      </c>
      <c r="CH53" s="221">
        <v>6.3960000000000003E-2</v>
      </c>
      <c r="CI53" s="221">
        <v>0.40634999999999999</v>
      </c>
      <c r="CJ53" s="221">
        <v>7.8299999999999995E-2</v>
      </c>
      <c r="CK53" s="221">
        <v>0.20104</v>
      </c>
      <c r="CL53" s="221">
        <v>3.0522666666666701E-2</v>
      </c>
      <c r="CM53" s="221">
        <v>0.16943333333333299</v>
      </c>
      <c r="CN53" s="221">
        <v>3.01566666666667E-2</v>
      </c>
      <c r="CO53" s="221">
        <v>0.32085333333333299</v>
      </c>
      <c r="CP53" s="221">
        <v>0.100376333333333</v>
      </c>
      <c r="CQ53" s="221">
        <v>0.28659000000000001</v>
      </c>
      <c r="CR53" s="221">
        <v>3.1983333333333398E-2</v>
      </c>
      <c r="CS53" s="221"/>
      <c r="CT53" s="221"/>
      <c r="CU53" s="224"/>
      <c r="CV53" s="224"/>
      <c r="CW53" s="224"/>
      <c r="CX53" s="224"/>
      <c r="CY53" s="224"/>
      <c r="CZ53" s="224"/>
      <c r="ALU53" s="219"/>
      <c r="ALV53" s="219"/>
    </row>
    <row r="54" spans="1:1010" ht="15" customHeight="1" x14ac:dyDescent="0.35">
      <c r="A54">
        <v>54</v>
      </c>
      <c r="B54">
        <v>1550</v>
      </c>
      <c r="C54" s="214" t="s">
        <v>1288</v>
      </c>
      <c r="D54" s="220">
        <v>1550</v>
      </c>
      <c r="E54" s="219">
        <v>-1</v>
      </c>
      <c r="F54" s="219">
        <v>49.704500000000003</v>
      </c>
      <c r="G54" s="220">
        <v>2.5662500000000001</v>
      </c>
      <c r="H54" s="221">
        <v>13.333550000000001</v>
      </c>
      <c r="I54" s="221">
        <v>6.1749999999999999E-2</v>
      </c>
      <c r="J54" s="221">
        <v>11.574249999999999</v>
      </c>
      <c r="K54" s="222">
        <v>0.1537</v>
      </c>
      <c r="L54" s="221">
        <v>7.6258999999999997</v>
      </c>
      <c r="M54" s="222">
        <v>11.135450000000001</v>
      </c>
      <c r="N54" s="221">
        <v>2.3553500000000001</v>
      </c>
      <c r="O54" s="221">
        <v>2.3500000000000001E-3</v>
      </c>
      <c r="P54" s="221">
        <v>0.47570000000000001</v>
      </c>
      <c r="Q54" s="222">
        <v>0.23669999999999999</v>
      </c>
      <c r="R54" s="221">
        <v>4.4450000000000003E-2</v>
      </c>
      <c r="S54" s="222">
        <v>7.6499999999999997E-3</v>
      </c>
      <c r="T54" s="222">
        <v>5.133948E-2</v>
      </c>
      <c r="U54" s="222">
        <v>99.317300000000003</v>
      </c>
      <c r="V54" s="222"/>
      <c r="W54" s="221"/>
      <c r="X54" s="223"/>
      <c r="Y54" s="223"/>
      <c r="Z54" s="223">
        <v>31.39</v>
      </c>
      <c r="AA54" s="223">
        <v>292.96666666666698</v>
      </c>
      <c r="AB54" s="221">
        <v>7.03</v>
      </c>
      <c r="AC54" s="221">
        <v>298.33</v>
      </c>
      <c r="AD54" s="221">
        <v>23.036666666666701</v>
      </c>
      <c r="AE54" s="221">
        <v>129.17333333333301</v>
      </c>
      <c r="AF54" s="221">
        <v>10.48</v>
      </c>
      <c r="AG54" s="221">
        <v>89.156666666666695</v>
      </c>
      <c r="AH54" s="221">
        <v>10.8633333333333</v>
      </c>
      <c r="AI54" s="221">
        <v>25.436666666666699</v>
      </c>
      <c r="AJ54" s="221">
        <v>3.5733333333333301</v>
      </c>
      <c r="AK54" s="221">
        <v>17.996666666666702</v>
      </c>
      <c r="AL54" s="221">
        <v>4.9566666666666697</v>
      </c>
      <c r="AM54" s="221">
        <v>1.7</v>
      </c>
      <c r="AN54" s="221">
        <v>5.0566666666666702</v>
      </c>
      <c r="AO54" s="221">
        <v>0.77700000000000002</v>
      </c>
      <c r="AP54" s="221">
        <v>4.54</v>
      </c>
      <c r="AQ54" s="221">
        <v>0.84399999999999997</v>
      </c>
      <c r="AR54" s="221">
        <v>2.2166666666666699</v>
      </c>
      <c r="AS54" s="221">
        <v>0.30333333333333301</v>
      </c>
      <c r="AT54" s="221">
        <v>1.98</v>
      </c>
      <c r="AU54" s="221">
        <v>0.25466666666666699</v>
      </c>
      <c r="AV54" s="221">
        <v>3.18333333333333</v>
      </c>
      <c r="AW54" s="221">
        <v>0.53466666666666696</v>
      </c>
      <c r="AX54" s="221">
        <v>1.02</v>
      </c>
      <c r="AY54" s="221">
        <v>0.28333333333333299</v>
      </c>
      <c r="AZ54" s="221">
        <v>1167.2805900000001</v>
      </c>
      <c r="BA54" s="221">
        <v>56.61515</v>
      </c>
      <c r="BB54" s="223"/>
      <c r="BC54" s="223"/>
      <c r="BD54" s="222"/>
      <c r="BE54" s="222"/>
      <c r="BF54" s="222">
        <v>0.60142445</v>
      </c>
      <c r="BG54" s="222">
        <v>6.5696000000000004E-2</v>
      </c>
      <c r="BH54" s="221">
        <v>0.27067106499999999</v>
      </c>
      <c r="BI54" s="221">
        <v>0.38310767499999998</v>
      </c>
      <c r="BJ54" s="221">
        <v>2.453052E-2</v>
      </c>
      <c r="BK54" s="221">
        <v>0.22267628</v>
      </c>
      <c r="BL54" s="221">
        <v>0.26056952999999999</v>
      </c>
      <c r="BM54" s="221">
        <v>0.166052175</v>
      </c>
      <c r="BN54" s="221">
        <v>6.9214349999999994E-2</v>
      </c>
      <c r="BO54" s="221">
        <v>6.9353100000000001E-3</v>
      </c>
      <c r="BP54" s="221">
        <v>9.3300550000000003E-3</v>
      </c>
      <c r="BQ54" s="221">
        <v>9.5624999999999996E-4</v>
      </c>
      <c r="BR54" s="221">
        <v>2.3770179240000001E-3</v>
      </c>
      <c r="BS54" s="221">
        <v>1.5067200000000001</v>
      </c>
      <c r="BT54" s="221">
        <v>9.0819666666666805</v>
      </c>
      <c r="BU54" s="221">
        <v>0.37962000000000001</v>
      </c>
      <c r="BV54" s="221">
        <v>14.916499999999999</v>
      </c>
      <c r="BW54" s="221">
        <v>1.56649333333334</v>
      </c>
      <c r="BX54" s="221">
        <v>12.529813333333299</v>
      </c>
      <c r="BY54" s="221">
        <v>1.370784</v>
      </c>
      <c r="BZ54" s="221">
        <v>4.9927733333333304</v>
      </c>
      <c r="CA54" s="221">
        <v>0.55402999999999802</v>
      </c>
      <c r="CB54" s="221">
        <v>0.96659333333333397</v>
      </c>
      <c r="CC54" s="221">
        <v>0.25013333333333299</v>
      </c>
      <c r="CD54" s="221">
        <v>1.1517866666666701</v>
      </c>
      <c r="CE54" s="221">
        <v>0.33209666666666698</v>
      </c>
      <c r="CF54" s="221">
        <v>0.10199999999999999</v>
      </c>
      <c r="CG54" s="221">
        <v>0.47532666666666701</v>
      </c>
      <c r="CH54" s="221">
        <v>6.0606E-2</v>
      </c>
      <c r="CI54" s="221">
        <v>0.36774000000000001</v>
      </c>
      <c r="CJ54" s="221">
        <v>7.3427999999999993E-2</v>
      </c>
      <c r="CK54" s="221">
        <v>0.1862</v>
      </c>
      <c r="CL54" s="221">
        <v>2.9423333333333301E-2</v>
      </c>
      <c r="CM54" s="221">
        <v>0.16830000000000001</v>
      </c>
      <c r="CN54" s="221">
        <v>2.7758666666666699E-2</v>
      </c>
      <c r="CO54" s="221">
        <v>0.29923333333333302</v>
      </c>
      <c r="CP54" s="221">
        <v>7.9665333333333394E-2</v>
      </c>
      <c r="CQ54" s="221">
        <v>0.37637999999999999</v>
      </c>
      <c r="CR54" s="221">
        <v>2.6916666666666599E-2</v>
      </c>
      <c r="CS54" s="221"/>
      <c r="CT54" s="221"/>
      <c r="CU54" s="224"/>
      <c r="CV54" s="224"/>
      <c r="CW54" s="224"/>
      <c r="CX54" s="224"/>
      <c r="CY54" s="224"/>
      <c r="CZ54" s="224"/>
      <c r="ALU54" s="219"/>
      <c r="ALV54" s="219"/>
    </row>
    <row r="55" spans="1:1010" ht="15" customHeight="1" x14ac:dyDescent="0.35">
      <c r="A55" s="214">
        <v>55</v>
      </c>
      <c r="B55">
        <v>1600</v>
      </c>
      <c r="C55" s="214" t="s">
        <v>1289</v>
      </c>
      <c r="D55" s="220">
        <v>1600</v>
      </c>
      <c r="E55" s="219">
        <v>-1</v>
      </c>
      <c r="F55" s="219">
        <v>50.678400000000003</v>
      </c>
      <c r="G55" s="220">
        <v>3.18885</v>
      </c>
      <c r="H55" s="221">
        <v>12.849399999999999</v>
      </c>
      <c r="I55" s="221">
        <v>1.5650000000000001E-2</v>
      </c>
      <c r="J55" s="221">
        <v>12.282249999999999</v>
      </c>
      <c r="K55" s="222">
        <v>0.17065</v>
      </c>
      <c r="L55" s="221">
        <v>5.6481000000000003</v>
      </c>
      <c r="M55" s="222">
        <v>10.22935</v>
      </c>
      <c r="N55" s="221">
        <v>2.6261999999999999</v>
      </c>
      <c r="O55" s="221">
        <v>7.9500000000000005E-3</v>
      </c>
      <c r="P55" s="221">
        <v>0.59399999999999997</v>
      </c>
      <c r="Q55" s="222">
        <v>0.33145000000000002</v>
      </c>
      <c r="R55" s="221">
        <v>6.1350000000000002E-2</v>
      </c>
      <c r="S55" s="222">
        <v>1.4250000000000001E-2</v>
      </c>
      <c r="T55" s="222">
        <v>2.8750000000000001E-2</v>
      </c>
      <c r="U55" s="222">
        <v>98.726950000000002</v>
      </c>
      <c r="V55" s="222"/>
      <c r="W55" s="221"/>
      <c r="X55" s="223"/>
      <c r="Y55" s="223"/>
      <c r="Z55" s="223">
        <v>26.785</v>
      </c>
      <c r="AA55" s="223">
        <v>317.2</v>
      </c>
      <c r="AB55" s="221">
        <v>9.84</v>
      </c>
      <c r="AC55" s="221">
        <v>347.45499999999998</v>
      </c>
      <c r="AD55" s="221">
        <v>25.84</v>
      </c>
      <c r="AE55" s="221">
        <v>160.57499999999999</v>
      </c>
      <c r="AF55" s="221">
        <v>16.195</v>
      </c>
      <c r="AG55" s="221">
        <v>125.67</v>
      </c>
      <c r="AH55" s="221">
        <v>12.445</v>
      </c>
      <c r="AI55" s="221">
        <v>32.44</v>
      </c>
      <c r="AJ55" s="221">
        <v>4.84</v>
      </c>
      <c r="AK55" s="221">
        <v>22.37</v>
      </c>
      <c r="AL55" s="221">
        <v>5.8550000000000004</v>
      </c>
      <c r="AM55" s="221">
        <v>2</v>
      </c>
      <c r="AN55" s="221">
        <v>6.085</v>
      </c>
      <c r="AO55" s="221">
        <v>0.83099999999999996</v>
      </c>
      <c r="AP55" s="221">
        <v>5.2249999999999996</v>
      </c>
      <c r="AQ55" s="221">
        <v>0.96199999999999997</v>
      </c>
      <c r="AR55" s="221">
        <v>2.65</v>
      </c>
      <c r="AS55" s="221">
        <v>0.29499999999999998</v>
      </c>
      <c r="AT55" s="221">
        <v>2.165</v>
      </c>
      <c r="AU55" s="221">
        <v>0.3165</v>
      </c>
      <c r="AV55" s="221">
        <v>3.9550000000000001</v>
      </c>
      <c r="AW55" s="221">
        <v>1.0125</v>
      </c>
      <c r="AX55" s="221">
        <v>1.5549999999999999</v>
      </c>
      <c r="AY55" s="221">
        <v>0.30349999999999999</v>
      </c>
      <c r="AZ55" s="221">
        <v>1127.5268100000001</v>
      </c>
      <c r="BA55" s="221">
        <v>47.6143</v>
      </c>
      <c r="BB55" s="223"/>
      <c r="BC55" s="223"/>
      <c r="BD55" s="222"/>
      <c r="BE55" s="222"/>
      <c r="BF55" s="222">
        <v>0.61320863999999997</v>
      </c>
      <c r="BG55" s="222">
        <v>8.1634559999999995E-2</v>
      </c>
      <c r="BH55" s="221">
        <v>0.26084281999999998</v>
      </c>
      <c r="BI55" s="221">
        <v>0.40654247500000001</v>
      </c>
      <c r="BJ55" s="221">
        <v>2.7235740000000001E-2</v>
      </c>
      <c r="BK55" s="221">
        <v>0.16492451999999999</v>
      </c>
      <c r="BL55" s="221">
        <v>0.23936679</v>
      </c>
      <c r="BM55" s="221">
        <v>0.18514710000000001</v>
      </c>
      <c r="BN55" s="221">
        <v>8.6427000000000004E-2</v>
      </c>
      <c r="BO55" s="221">
        <v>9.7114850000000006E-3</v>
      </c>
      <c r="BP55" s="221">
        <v>1.2877365E-2</v>
      </c>
      <c r="BQ55" s="221">
        <v>1.7812500000000001E-3</v>
      </c>
      <c r="BR55" s="221">
        <v>1.3311250000000001E-3</v>
      </c>
      <c r="BS55" s="221">
        <v>1.2856799999999999</v>
      </c>
      <c r="BT55" s="221">
        <v>9.8331999999999997</v>
      </c>
      <c r="BU55" s="221">
        <v>0.53136000000000005</v>
      </c>
      <c r="BV55" s="221">
        <v>17.37275</v>
      </c>
      <c r="BW55" s="221">
        <v>1.75712</v>
      </c>
      <c r="BX55" s="221">
        <v>15.575775</v>
      </c>
      <c r="BY55" s="221">
        <v>2.118306</v>
      </c>
      <c r="BZ55" s="221">
        <v>7.0375199999999998</v>
      </c>
      <c r="CA55" s="221">
        <v>0.63469500000000001</v>
      </c>
      <c r="CB55" s="221">
        <v>1.23272</v>
      </c>
      <c r="CC55" s="221">
        <v>0.33879999999999999</v>
      </c>
      <c r="CD55" s="221">
        <v>1.4316800000000001</v>
      </c>
      <c r="CE55" s="221">
        <v>0.39228499999999999</v>
      </c>
      <c r="CF55" s="221">
        <v>0.12</v>
      </c>
      <c r="CG55" s="221">
        <v>0.57199</v>
      </c>
      <c r="CH55" s="221">
        <v>6.4818000000000001E-2</v>
      </c>
      <c r="CI55" s="221">
        <v>0.42322500000000002</v>
      </c>
      <c r="CJ55" s="221">
        <v>8.3694000000000005E-2</v>
      </c>
      <c r="CK55" s="221">
        <v>0.22259999999999999</v>
      </c>
      <c r="CL55" s="221">
        <v>2.8615000000000002E-2</v>
      </c>
      <c r="CM55" s="221">
        <v>0.18402499999999999</v>
      </c>
      <c r="CN55" s="221">
        <v>3.4498500000000001E-2</v>
      </c>
      <c r="CO55" s="221">
        <v>0.37176999999999999</v>
      </c>
      <c r="CP55" s="221">
        <v>0.15086250000000001</v>
      </c>
      <c r="CQ55" s="221">
        <v>0.57379500000000005</v>
      </c>
      <c r="CR55" s="221">
        <v>2.88325E-2</v>
      </c>
      <c r="CS55" s="221"/>
      <c r="CT55" s="221"/>
      <c r="CU55" s="224"/>
      <c r="CV55" s="224"/>
      <c r="CW55" s="224"/>
      <c r="CX55" s="224"/>
      <c r="CY55" s="224"/>
      <c r="CZ55" s="224"/>
      <c r="ALU55" s="219"/>
      <c r="ALV55" s="219"/>
    </row>
    <row r="56" spans="1:1010" ht="15" customHeight="1" x14ac:dyDescent="0.35">
      <c r="A56">
        <v>56</v>
      </c>
      <c r="B56">
        <v>1600</v>
      </c>
      <c r="C56" s="214" t="s">
        <v>1290</v>
      </c>
      <c r="D56" s="220">
        <v>1600</v>
      </c>
      <c r="E56" s="219">
        <v>-1</v>
      </c>
      <c r="F56" s="219">
        <v>50.658900000000003</v>
      </c>
      <c r="G56" s="220">
        <v>2.5894499999999998</v>
      </c>
      <c r="H56" s="221">
        <v>13.360950000000001</v>
      </c>
      <c r="I56" s="221">
        <v>4.87E-2</v>
      </c>
      <c r="J56" s="221">
        <v>10.975300000000001</v>
      </c>
      <c r="K56" s="222">
        <v>0.1731</v>
      </c>
      <c r="L56" s="221">
        <v>6.9786999999999999</v>
      </c>
      <c r="M56" s="222">
        <v>11.178850000000001</v>
      </c>
      <c r="N56" s="221">
        <v>2.3593500000000001</v>
      </c>
      <c r="O56" s="221">
        <v>6.1000000000000004E-3</v>
      </c>
      <c r="P56" s="221">
        <v>0.46344999999999997</v>
      </c>
      <c r="Q56" s="222">
        <v>0.24635000000000001</v>
      </c>
      <c r="R56" s="221">
        <v>4.895E-2</v>
      </c>
      <c r="S56" s="222">
        <v>9.4999999999999998E-3</v>
      </c>
      <c r="T56" s="222">
        <v>6.2899999999999998E-2</v>
      </c>
      <c r="U56" s="222">
        <v>99.160600000000002</v>
      </c>
      <c r="V56" s="222"/>
      <c r="W56" s="221">
        <v>0.16954440905221499</v>
      </c>
      <c r="X56" s="223">
        <v>4.8358445912140002</v>
      </c>
      <c r="Y56" s="222">
        <v>2.4531306237047601</v>
      </c>
      <c r="Z56" s="221">
        <v>35.18</v>
      </c>
      <c r="AA56" s="221">
        <v>367.92</v>
      </c>
      <c r="AB56" s="221">
        <v>10.4</v>
      </c>
      <c r="AC56" s="221">
        <v>374.816666666667</v>
      </c>
      <c r="AD56" s="221">
        <v>31.26</v>
      </c>
      <c r="AE56" s="221">
        <v>209.28333333333299</v>
      </c>
      <c r="AF56" s="221">
        <v>17.703333333333301</v>
      </c>
      <c r="AG56" s="221">
        <v>132.44333333333299</v>
      </c>
      <c r="AH56" s="221">
        <v>14.2433333333333</v>
      </c>
      <c r="AI56" s="221">
        <v>34.546666666666702</v>
      </c>
      <c r="AJ56" s="221">
        <v>5.3</v>
      </c>
      <c r="AK56" s="221">
        <v>25.573333333333299</v>
      </c>
      <c r="AL56" s="221">
        <v>6.8833333333333302</v>
      </c>
      <c r="AM56" s="221">
        <v>2.5299999999999998</v>
      </c>
      <c r="AN56" s="221">
        <v>6.5466666666666704</v>
      </c>
      <c r="AO56" s="221">
        <v>0.93333333333333302</v>
      </c>
      <c r="AP56" s="221">
        <v>5.5866666666666696</v>
      </c>
      <c r="AQ56" s="221">
        <v>1.1439999999999999</v>
      </c>
      <c r="AR56" s="221">
        <v>2.87</v>
      </c>
      <c r="AS56" s="221">
        <v>0.39800000000000002</v>
      </c>
      <c r="AT56" s="221">
        <v>2.1800000000000002</v>
      </c>
      <c r="AU56" s="221">
        <v>0.338666666666667</v>
      </c>
      <c r="AV56" s="221">
        <v>5.3466666666666702</v>
      </c>
      <c r="AW56" s="221">
        <v>0.96333333333333304</v>
      </c>
      <c r="AX56" s="221">
        <v>0.98333333333333295</v>
      </c>
      <c r="AY56" s="221">
        <v>0.40766666666666701</v>
      </c>
      <c r="AZ56" s="221">
        <v>1154.27187</v>
      </c>
      <c r="BA56" s="221">
        <v>55.74915</v>
      </c>
      <c r="BB56" s="223"/>
      <c r="BC56" s="223">
        <v>8.4772204526107498E-3</v>
      </c>
      <c r="BD56" s="222">
        <v>9.2364631692187393E-2</v>
      </c>
      <c r="BE56" s="222">
        <v>0.26322091592352098</v>
      </c>
      <c r="BF56" s="222">
        <v>0.61297268999999999</v>
      </c>
      <c r="BG56" s="222">
        <v>6.6289920000000002E-2</v>
      </c>
      <c r="BH56" s="221">
        <v>0.27122728499999998</v>
      </c>
      <c r="BI56" s="221">
        <v>0.36328242999999999</v>
      </c>
      <c r="BJ56" s="221">
        <v>2.762676E-2</v>
      </c>
      <c r="BK56" s="221">
        <v>0.20377803999999999</v>
      </c>
      <c r="BL56" s="221">
        <v>0.26158509000000002</v>
      </c>
      <c r="BM56" s="221">
        <v>0.166334175</v>
      </c>
      <c r="BN56" s="221">
        <v>6.7431975000000005E-2</v>
      </c>
      <c r="BO56" s="221">
        <v>7.2180550000000001E-3</v>
      </c>
      <c r="BP56" s="221">
        <v>1.0274604999999999E-2</v>
      </c>
      <c r="BQ56" s="221">
        <v>1.1875E-3</v>
      </c>
      <c r="BR56" s="221">
        <v>2.9122699999999998E-3</v>
      </c>
      <c r="BS56" s="221">
        <v>1.6886399999999999</v>
      </c>
      <c r="BT56" s="221">
        <v>11.405519999999999</v>
      </c>
      <c r="BU56" s="221">
        <v>0.56159999999999999</v>
      </c>
      <c r="BV56" s="221">
        <v>18.740833333333399</v>
      </c>
      <c r="BW56" s="221">
        <v>2.12568</v>
      </c>
      <c r="BX56" s="221">
        <v>20.3004833333333</v>
      </c>
      <c r="BY56" s="221">
        <v>2.3155960000000002</v>
      </c>
      <c r="BZ56" s="221">
        <v>7.4168266666666502</v>
      </c>
      <c r="CA56" s="221">
        <v>0.726409999999998</v>
      </c>
      <c r="CB56" s="221">
        <v>1.31277333333333</v>
      </c>
      <c r="CC56" s="221">
        <v>0.371</v>
      </c>
      <c r="CD56" s="221">
        <v>1.63669333333333</v>
      </c>
      <c r="CE56" s="221">
        <v>0.461183333333333</v>
      </c>
      <c r="CF56" s="221">
        <v>0.15179999999999999</v>
      </c>
      <c r="CG56" s="221">
        <v>0.61538666666666697</v>
      </c>
      <c r="CH56" s="221">
        <v>7.2800000000000004E-2</v>
      </c>
      <c r="CI56" s="221">
        <v>0.45251999999999998</v>
      </c>
      <c r="CJ56" s="221">
        <v>9.9528000000000005E-2</v>
      </c>
      <c r="CK56" s="221">
        <v>0.24107999999999999</v>
      </c>
      <c r="CL56" s="221">
        <v>3.8606000000000001E-2</v>
      </c>
      <c r="CM56" s="221">
        <v>0.18529999999999999</v>
      </c>
      <c r="CN56" s="221">
        <v>3.69146666666667E-2</v>
      </c>
      <c r="CO56" s="221">
        <v>0.50258666666666696</v>
      </c>
      <c r="CP56" s="221">
        <v>0.14353666666666701</v>
      </c>
      <c r="CQ56" s="221">
        <v>0.36285000000000001</v>
      </c>
      <c r="CR56" s="221">
        <v>3.8728333333333399E-2</v>
      </c>
      <c r="CS56" s="221"/>
      <c r="CT56" s="221"/>
      <c r="CU56" s="224"/>
      <c r="CV56" s="224"/>
      <c r="CW56" s="224"/>
      <c r="CX56" s="224"/>
      <c r="CY56" s="224"/>
      <c r="CZ56" s="224"/>
      <c r="ALU56" s="219"/>
      <c r="ALV56" s="219"/>
    </row>
    <row r="57" spans="1:1010" ht="15" customHeight="1" x14ac:dyDescent="0.35">
      <c r="A57">
        <v>57</v>
      </c>
      <c r="B57">
        <v>1600</v>
      </c>
      <c r="C57" s="214" t="s">
        <v>1291</v>
      </c>
      <c r="D57" s="220">
        <v>1600</v>
      </c>
      <c r="E57" s="219">
        <v>-1</v>
      </c>
      <c r="F57" s="219">
        <v>50.903500000000001</v>
      </c>
      <c r="G57" s="220">
        <v>2.4287999999999998</v>
      </c>
      <c r="H57" s="221">
        <v>12.9215</v>
      </c>
      <c r="I57" s="221">
        <v>5.8049999999999997E-2</v>
      </c>
      <c r="J57" s="221">
        <v>11.065799999999999</v>
      </c>
      <c r="K57" s="222">
        <v>0.16644999999999999</v>
      </c>
      <c r="L57" s="221">
        <v>8.5478500000000004</v>
      </c>
      <c r="M57" s="222">
        <v>10.72095</v>
      </c>
      <c r="N57" s="221">
        <v>2.3127499999999999</v>
      </c>
      <c r="O57" s="221">
        <v>2.3449999999999999E-2</v>
      </c>
      <c r="P57" s="221">
        <v>0.43890000000000001</v>
      </c>
      <c r="Q57" s="222">
        <v>0.23139999999999999</v>
      </c>
      <c r="R57" s="221">
        <v>4.3499999999999997E-2</v>
      </c>
      <c r="S57" s="222">
        <v>1.0749999999999999E-2</v>
      </c>
      <c r="T57" s="222">
        <v>8.1000000000000003E-2</v>
      </c>
      <c r="U57" s="222">
        <v>99.954700000000003</v>
      </c>
      <c r="V57" s="222"/>
      <c r="W57" s="221"/>
      <c r="X57" s="223"/>
      <c r="Y57" s="223"/>
      <c r="Z57" s="223">
        <v>31.41</v>
      </c>
      <c r="AA57" s="223">
        <v>304.7</v>
      </c>
      <c r="AB57" s="221">
        <v>7.62</v>
      </c>
      <c r="AC57" s="221">
        <v>347.51</v>
      </c>
      <c r="AD57" s="221">
        <v>24.12</v>
      </c>
      <c r="AE57" s="221">
        <v>154.1</v>
      </c>
      <c r="AF57" s="221">
        <v>12.66</v>
      </c>
      <c r="AG57" s="221">
        <v>102.08</v>
      </c>
      <c r="AH57" s="221">
        <v>10.9</v>
      </c>
      <c r="AI57" s="221">
        <v>27.09</v>
      </c>
      <c r="AJ57" s="221">
        <v>4.09</v>
      </c>
      <c r="AK57" s="221">
        <v>19.25</v>
      </c>
      <c r="AL57" s="221">
        <v>5.19</v>
      </c>
      <c r="AM57" s="221">
        <v>1.85</v>
      </c>
      <c r="AN57" s="221">
        <v>5.52</v>
      </c>
      <c r="AO57" s="221">
        <v>0.78300000000000003</v>
      </c>
      <c r="AP57" s="221">
        <v>4.8099999999999996</v>
      </c>
      <c r="AQ57" s="221">
        <v>0.92700000000000005</v>
      </c>
      <c r="AR57" s="221">
        <v>2.3199999999999998</v>
      </c>
      <c r="AS57" s="221">
        <v>0.30099999999999999</v>
      </c>
      <c r="AT57" s="221">
        <v>2.1800000000000002</v>
      </c>
      <c r="AU57" s="221">
        <v>0.254</v>
      </c>
      <c r="AV57" s="221">
        <v>4.2300000000000004</v>
      </c>
      <c r="AW57" s="221">
        <v>0.98499999999999999</v>
      </c>
      <c r="AX57" s="221">
        <v>1.69</v>
      </c>
      <c r="AY57" s="221">
        <v>0.26</v>
      </c>
      <c r="AZ57" s="221">
        <v>1185.8117850000001</v>
      </c>
      <c r="BA57" s="221">
        <v>60.474899999999998</v>
      </c>
      <c r="BB57" s="223"/>
      <c r="BC57" s="223"/>
      <c r="BD57" s="222"/>
      <c r="BE57" s="222"/>
      <c r="BF57" s="222">
        <v>0.61593235000000002</v>
      </c>
      <c r="BG57" s="222">
        <v>6.2177280000000001E-2</v>
      </c>
      <c r="BH57" s="221">
        <v>0.26230645000000002</v>
      </c>
      <c r="BI57" s="221">
        <v>0.36627798</v>
      </c>
      <c r="BJ57" s="221">
        <v>2.6565419999999999E-2</v>
      </c>
      <c r="BK57" s="221">
        <v>0.24959722000000001</v>
      </c>
      <c r="BL57" s="221">
        <v>0.25087023000000003</v>
      </c>
      <c r="BM57" s="221">
        <v>0.16304887500000001</v>
      </c>
      <c r="BN57" s="221">
        <v>6.3859949999999999E-2</v>
      </c>
      <c r="BO57" s="221">
        <v>6.7800200000000003E-3</v>
      </c>
      <c r="BP57" s="221">
        <v>9.1306500000000006E-3</v>
      </c>
      <c r="BQ57" s="221">
        <v>1.3437499999999999E-3</v>
      </c>
      <c r="BR57" s="221">
        <v>3.7502999999999998E-3</v>
      </c>
      <c r="BS57" s="221">
        <v>1.5076799999999999</v>
      </c>
      <c r="BT57" s="221">
        <v>9.4457000000000004</v>
      </c>
      <c r="BU57" s="221">
        <v>0.41148000000000001</v>
      </c>
      <c r="BV57" s="221">
        <v>17.375499999999999</v>
      </c>
      <c r="BW57" s="221">
        <v>1.6401600000000001</v>
      </c>
      <c r="BX57" s="221">
        <v>14.947699999999999</v>
      </c>
      <c r="BY57" s="221">
        <v>1.6559280000000001</v>
      </c>
      <c r="BZ57" s="221">
        <v>5.7164799999999998</v>
      </c>
      <c r="CA57" s="221">
        <v>0.55589999999999995</v>
      </c>
      <c r="CB57" s="221">
        <v>1.02942</v>
      </c>
      <c r="CC57" s="221">
        <v>0.2863</v>
      </c>
      <c r="CD57" s="221">
        <v>1.232</v>
      </c>
      <c r="CE57" s="221">
        <v>0.34772999999999998</v>
      </c>
      <c r="CF57" s="221">
        <v>0.111</v>
      </c>
      <c r="CG57" s="221">
        <v>0.51888000000000001</v>
      </c>
      <c r="CH57" s="221">
        <v>6.1074000000000003E-2</v>
      </c>
      <c r="CI57" s="221">
        <v>0.38961000000000001</v>
      </c>
      <c r="CJ57" s="221">
        <v>8.0648999999999998E-2</v>
      </c>
      <c r="CK57" s="221">
        <v>0.19488</v>
      </c>
      <c r="CL57" s="221">
        <v>2.9197000000000001E-2</v>
      </c>
      <c r="CM57" s="221">
        <v>0.18529999999999999</v>
      </c>
      <c r="CN57" s="221">
        <v>2.7685999999999999E-2</v>
      </c>
      <c r="CO57" s="221">
        <v>0.39761999999999997</v>
      </c>
      <c r="CP57" s="221">
        <v>0.14676500000000001</v>
      </c>
      <c r="CQ57" s="221">
        <v>0.62361</v>
      </c>
      <c r="CR57" s="221">
        <v>2.47E-2</v>
      </c>
      <c r="CS57" s="221"/>
      <c r="CT57" s="221"/>
      <c r="CU57" s="224"/>
      <c r="CV57" s="224"/>
      <c r="CW57" s="224"/>
      <c r="CX57" s="224"/>
      <c r="CY57" s="224"/>
      <c r="CZ57" s="224"/>
      <c r="ALU57" s="219"/>
      <c r="ALV57" s="219"/>
    </row>
    <row r="58" spans="1:1010" ht="15" customHeight="1" x14ac:dyDescent="0.35">
      <c r="A58" s="214">
        <v>58</v>
      </c>
      <c r="B58">
        <v>1600</v>
      </c>
      <c r="C58" s="214" t="s">
        <v>1292</v>
      </c>
      <c r="D58" s="220">
        <v>1600</v>
      </c>
      <c r="E58" s="219">
        <v>-1</v>
      </c>
      <c r="F58" s="219">
        <v>51.575200000000002</v>
      </c>
      <c r="G58" s="220">
        <v>2.5771999999999999</v>
      </c>
      <c r="H58" s="221">
        <v>13.586600000000001</v>
      </c>
      <c r="I58" s="221">
        <v>3.9399999999999998E-2</v>
      </c>
      <c r="J58" s="221">
        <v>11.421900000000001</v>
      </c>
      <c r="K58" s="222">
        <v>0.1825</v>
      </c>
      <c r="L58" s="221">
        <v>6.7732999999999999</v>
      </c>
      <c r="M58" s="222">
        <v>11.3475</v>
      </c>
      <c r="N58" s="221">
        <v>2.2532000000000001</v>
      </c>
      <c r="O58" s="221">
        <v>2.0999999999999999E-3</v>
      </c>
      <c r="P58" s="221">
        <v>0.41260000000000002</v>
      </c>
      <c r="Q58" s="222">
        <v>0.20180000000000001</v>
      </c>
      <c r="R58" s="221">
        <v>4.8599999999999997E-2</v>
      </c>
      <c r="S58" s="222">
        <v>9.2999999999999992E-3</v>
      </c>
      <c r="T58" s="222">
        <v>6.9400000000000003E-2</v>
      </c>
      <c r="U58" s="222">
        <v>100.50060000000001</v>
      </c>
      <c r="V58" s="222"/>
      <c r="W58" s="221"/>
      <c r="X58" s="223"/>
      <c r="Y58" s="223"/>
      <c r="Z58" s="223">
        <v>27.8</v>
      </c>
      <c r="AA58" s="223">
        <v>291.17</v>
      </c>
      <c r="AB58" s="221">
        <v>7.15</v>
      </c>
      <c r="AC58" s="221">
        <v>316.91333333333301</v>
      </c>
      <c r="AD58" s="221">
        <v>21.663333333333298</v>
      </c>
      <c r="AE58" s="221">
        <v>138.20333333333301</v>
      </c>
      <c r="AF58" s="221">
        <v>13.3433333333333</v>
      </c>
      <c r="AG58" s="221">
        <v>100.32666666666699</v>
      </c>
      <c r="AH58" s="221">
        <v>10.8633333333333</v>
      </c>
      <c r="AI58" s="221">
        <v>27.593333333333302</v>
      </c>
      <c r="AJ58" s="221">
        <v>4.2466666666666697</v>
      </c>
      <c r="AK58" s="221">
        <v>19.283333333333299</v>
      </c>
      <c r="AL58" s="221">
        <v>4.9666666666666703</v>
      </c>
      <c r="AM58" s="221">
        <v>1.75</v>
      </c>
      <c r="AN58" s="221">
        <v>4.6766666666666703</v>
      </c>
      <c r="AO58" s="221">
        <v>0.89600000000000002</v>
      </c>
      <c r="AP58" s="221">
        <v>4.6733333333333302</v>
      </c>
      <c r="AQ58" s="221">
        <v>0.90966666666666696</v>
      </c>
      <c r="AR58" s="221">
        <v>2.1766666666666699</v>
      </c>
      <c r="AS58" s="221">
        <v>0.33033333333333298</v>
      </c>
      <c r="AT58" s="221">
        <v>1.83</v>
      </c>
      <c r="AU58" s="221">
        <v>0.27233333333333298</v>
      </c>
      <c r="AV58" s="221">
        <v>3.3433333333333302</v>
      </c>
      <c r="AW58" s="221">
        <v>0.85333333333333306</v>
      </c>
      <c r="AX58" s="221">
        <v>1.06666666666667</v>
      </c>
      <c r="AY58" s="221">
        <v>0.34633333333333299</v>
      </c>
      <c r="AZ58" s="221">
        <v>1150.1433300000001</v>
      </c>
      <c r="BA58" s="221">
        <v>54.0122</v>
      </c>
      <c r="BB58" s="223"/>
      <c r="BC58" s="223"/>
      <c r="BD58" s="222"/>
      <c r="BE58" s="222"/>
      <c r="BF58" s="222">
        <v>0.62405991999999999</v>
      </c>
      <c r="BG58" s="222">
        <v>6.5976320000000005E-2</v>
      </c>
      <c r="BH58" s="221">
        <v>0.27580798000000001</v>
      </c>
      <c r="BI58" s="221">
        <v>0.37806488999999999</v>
      </c>
      <c r="BJ58" s="221">
        <v>2.9127E-2</v>
      </c>
      <c r="BK58" s="221">
        <v>0.19778035999999999</v>
      </c>
      <c r="BL58" s="221">
        <v>0.26553149999999998</v>
      </c>
      <c r="BM58" s="221">
        <v>0.15885060000000001</v>
      </c>
      <c r="BN58" s="221">
        <v>6.0033299999999998E-2</v>
      </c>
      <c r="BO58" s="221">
        <v>5.9127399999999997E-3</v>
      </c>
      <c r="BP58" s="221">
        <v>1.0201139999999999E-2</v>
      </c>
      <c r="BQ58" s="221">
        <v>1.1624999999999999E-3</v>
      </c>
      <c r="BR58" s="221">
        <v>3.2132200000000001E-3</v>
      </c>
      <c r="BS58" s="221">
        <v>1.3344</v>
      </c>
      <c r="BT58" s="221">
        <v>9.0262700000000002</v>
      </c>
      <c r="BU58" s="221">
        <v>0.3861</v>
      </c>
      <c r="BV58" s="221">
        <v>15.8456666666667</v>
      </c>
      <c r="BW58" s="221">
        <v>1.4731066666666599</v>
      </c>
      <c r="BX58" s="221">
        <v>13.405723333333301</v>
      </c>
      <c r="BY58" s="221">
        <v>1.7453080000000001</v>
      </c>
      <c r="BZ58" s="221">
        <v>5.6182933333333498</v>
      </c>
      <c r="CA58" s="221">
        <v>0.55402999999999802</v>
      </c>
      <c r="CB58" s="221">
        <v>1.0485466666666701</v>
      </c>
      <c r="CC58" s="221">
        <v>0.29726666666666701</v>
      </c>
      <c r="CD58" s="221">
        <v>1.23413333333333</v>
      </c>
      <c r="CE58" s="221">
        <v>0.33276666666666699</v>
      </c>
      <c r="CF58" s="221">
        <v>0.105</v>
      </c>
      <c r="CG58" s="221">
        <v>0.43960666666666698</v>
      </c>
      <c r="CH58" s="221">
        <v>6.9888000000000006E-2</v>
      </c>
      <c r="CI58" s="221">
        <v>0.37853999999999999</v>
      </c>
      <c r="CJ58" s="221">
        <v>7.9141000000000003E-2</v>
      </c>
      <c r="CK58" s="221">
        <v>0.18284</v>
      </c>
      <c r="CL58" s="221">
        <v>3.2042333333333298E-2</v>
      </c>
      <c r="CM58" s="221">
        <v>0.15554999999999999</v>
      </c>
      <c r="CN58" s="221">
        <v>2.9684333333333299E-2</v>
      </c>
      <c r="CO58" s="221">
        <v>0.31427333333333302</v>
      </c>
      <c r="CP58" s="221">
        <v>0.12714666666666699</v>
      </c>
      <c r="CQ58" s="221">
        <v>0.393600000000001</v>
      </c>
      <c r="CR58" s="221">
        <v>3.29016666666666E-2</v>
      </c>
      <c r="CS58" s="221"/>
      <c r="CT58" s="221"/>
      <c r="CU58" s="224"/>
      <c r="CV58" s="224"/>
      <c r="CW58" s="224"/>
      <c r="CX58" s="224"/>
      <c r="CY58" s="224"/>
      <c r="CZ58" s="224"/>
      <c r="ALU58" s="219"/>
      <c r="ALV58" s="219"/>
    </row>
    <row r="59" spans="1:1010" s="233" customFormat="1" ht="15" customHeight="1" x14ac:dyDescent="0.35">
      <c r="A59">
        <v>59</v>
      </c>
      <c r="B59">
        <v>1700</v>
      </c>
      <c r="C59" s="226" t="s">
        <v>1293</v>
      </c>
      <c r="D59" s="227">
        <v>1700</v>
      </c>
      <c r="E59" s="228">
        <v>-1</v>
      </c>
      <c r="F59" s="228">
        <v>49.6965</v>
      </c>
      <c r="G59" s="227">
        <v>2.4336500000000001</v>
      </c>
      <c r="H59" s="229">
        <v>12.440975</v>
      </c>
      <c r="I59" s="229">
        <v>8.5425000000000001E-2</v>
      </c>
      <c r="J59" s="229">
        <v>11.471349999999999</v>
      </c>
      <c r="K59" s="230">
        <v>0.16772500000000001</v>
      </c>
      <c r="L59" s="229">
        <v>9.0933250000000001</v>
      </c>
      <c r="M59" s="230">
        <v>10.4796</v>
      </c>
      <c r="N59" s="229">
        <v>2.2207499999999998</v>
      </c>
      <c r="O59" s="229">
        <v>1.8149999999999999E-2</v>
      </c>
      <c r="P59" s="229">
        <v>0.352275</v>
      </c>
      <c r="Q59" s="230">
        <v>0.230075</v>
      </c>
      <c r="R59" s="229">
        <v>3.2399999999999998E-2</v>
      </c>
      <c r="S59" s="230">
        <v>8.3750000000000005E-3</v>
      </c>
      <c r="T59" s="230">
        <v>4.1250000000000002E-2</v>
      </c>
      <c r="U59" s="230">
        <v>98.771850000000001</v>
      </c>
      <c r="V59" s="230"/>
      <c r="W59" s="229"/>
      <c r="X59" s="231"/>
      <c r="Y59" s="231"/>
      <c r="Z59" s="231">
        <v>29.936666666666699</v>
      </c>
      <c r="AA59" s="231">
        <v>289.92666666666702</v>
      </c>
      <c r="AB59" s="229">
        <v>6.12</v>
      </c>
      <c r="AC59" s="229">
        <v>287.803333333333</v>
      </c>
      <c r="AD59" s="229">
        <v>23.5</v>
      </c>
      <c r="AE59" s="229">
        <v>131.07</v>
      </c>
      <c r="AF59" s="229">
        <v>12.063333333333301</v>
      </c>
      <c r="AG59" s="229">
        <v>79.040000000000006</v>
      </c>
      <c r="AH59" s="229">
        <v>9.4833333333333307</v>
      </c>
      <c r="AI59" s="229">
        <v>23.573333333333299</v>
      </c>
      <c r="AJ59" s="229">
        <v>3.61</v>
      </c>
      <c r="AK59" s="229">
        <v>18.773333333333301</v>
      </c>
      <c r="AL59" s="229">
        <v>4.8266666666666698</v>
      </c>
      <c r="AM59" s="229">
        <v>1.68</v>
      </c>
      <c r="AN59" s="229">
        <v>5.5</v>
      </c>
      <c r="AO59" s="229">
        <v>0.83333333333333304</v>
      </c>
      <c r="AP59" s="229">
        <v>4.6666666666666696</v>
      </c>
      <c r="AQ59" s="229">
        <v>0.90400000000000003</v>
      </c>
      <c r="AR59" s="229">
        <v>2.3333333333333299</v>
      </c>
      <c r="AS59" s="229">
        <v>0.29399999999999998</v>
      </c>
      <c r="AT59" s="229">
        <v>2.04666666666667</v>
      </c>
      <c r="AU59" s="229">
        <v>0.27200000000000002</v>
      </c>
      <c r="AV59" s="229">
        <v>3.6733333333333298</v>
      </c>
      <c r="AW59" s="229">
        <v>0.78066666666666695</v>
      </c>
      <c r="AX59" s="229">
        <v>0.62033333333333296</v>
      </c>
      <c r="AY59" s="229">
        <v>0.25966666666666699</v>
      </c>
      <c r="AZ59" s="229">
        <v>1196.7758325</v>
      </c>
      <c r="BA59" s="229">
        <v>61.120125000000002</v>
      </c>
      <c r="BB59" s="231"/>
      <c r="BC59" s="231"/>
      <c r="BD59" s="230"/>
      <c r="BE59" s="230"/>
      <c r="BF59" s="230">
        <v>0.60132764999999999</v>
      </c>
      <c r="BG59" s="230">
        <v>6.230144E-2</v>
      </c>
      <c r="BH59" s="229">
        <v>0.25255179249999998</v>
      </c>
      <c r="BI59" s="229">
        <v>0.37970168500000001</v>
      </c>
      <c r="BJ59" s="229">
        <v>2.676891E-2</v>
      </c>
      <c r="BK59" s="229">
        <v>0.26552509000000002</v>
      </c>
      <c r="BL59" s="229">
        <v>0.24522263999999999</v>
      </c>
      <c r="BM59" s="229">
        <v>0.15656287499999999</v>
      </c>
      <c r="BN59" s="229">
        <v>5.1256012500000003E-2</v>
      </c>
      <c r="BO59" s="229">
        <v>6.7411974999999997E-3</v>
      </c>
      <c r="BP59" s="229">
        <v>6.8007600000000003E-3</v>
      </c>
      <c r="BQ59" s="229">
        <v>1.0468750000000001E-3</v>
      </c>
      <c r="BR59" s="229">
        <v>1.9098749999999999E-3</v>
      </c>
      <c r="BS59" s="229">
        <v>1.43696</v>
      </c>
      <c r="BT59" s="229">
        <v>8.9877266666666795</v>
      </c>
      <c r="BU59" s="229">
        <v>0.33048</v>
      </c>
      <c r="BV59" s="229">
        <v>14.390166666666699</v>
      </c>
      <c r="BW59" s="229">
        <v>1.5980000000000001</v>
      </c>
      <c r="BX59" s="229">
        <v>12.713789999999999</v>
      </c>
      <c r="BY59" s="229">
        <v>1.5778840000000001</v>
      </c>
      <c r="BZ59" s="229">
        <v>4.42624</v>
      </c>
      <c r="CA59" s="229">
        <v>0.48365000000000002</v>
      </c>
      <c r="CB59" s="229">
        <v>0.89578666666666495</v>
      </c>
      <c r="CC59" s="229">
        <v>0.25269999999999998</v>
      </c>
      <c r="CD59" s="229">
        <v>1.20149333333333</v>
      </c>
      <c r="CE59" s="229">
        <v>0.32338666666666699</v>
      </c>
      <c r="CF59" s="229">
        <v>0.1008</v>
      </c>
      <c r="CG59" s="229">
        <v>0.51700000000000002</v>
      </c>
      <c r="CH59" s="229">
        <v>6.5000000000000002E-2</v>
      </c>
      <c r="CI59" s="229">
        <v>0.378</v>
      </c>
      <c r="CJ59" s="229">
        <v>7.8647999999999996E-2</v>
      </c>
      <c r="CK59" s="229">
        <v>0.19600000000000001</v>
      </c>
      <c r="CL59" s="229">
        <v>2.8518000000000002E-2</v>
      </c>
      <c r="CM59" s="229">
        <v>0.17396666666666699</v>
      </c>
      <c r="CN59" s="229">
        <v>2.9648000000000001E-2</v>
      </c>
      <c r="CO59" s="229">
        <v>0.34529333333333301</v>
      </c>
      <c r="CP59" s="229">
        <v>0.116319333333333</v>
      </c>
      <c r="CQ59" s="229">
        <v>0.228903</v>
      </c>
      <c r="CR59" s="229">
        <v>2.46683333333334E-2</v>
      </c>
      <c r="CS59" s="229"/>
      <c r="CT59" s="229"/>
      <c r="CU59" s="232"/>
      <c r="CV59" s="232"/>
      <c r="CW59" s="232"/>
      <c r="CX59" s="232"/>
      <c r="CY59" s="232"/>
      <c r="CZ59" s="232"/>
      <c r="DA59" s="228"/>
      <c r="DB59" s="228"/>
      <c r="DC59" s="228"/>
      <c r="DD59" s="228"/>
      <c r="DE59" s="228"/>
      <c r="DF59" s="228"/>
      <c r="DG59" s="228"/>
      <c r="DH59" s="228"/>
      <c r="DI59" s="228"/>
      <c r="DJ59" s="228"/>
      <c r="DK59" s="228"/>
      <c r="DL59" s="228"/>
      <c r="DM59" s="228"/>
      <c r="DN59" s="228"/>
      <c r="DO59" s="228"/>
      <c r="DP59" s="228"/>
      <c r="DQ59" s="228"/>
      <c r="DR59" s="228"/>
      <c r="DS59" s="228"/>
      <c r="DT59" s="228"/>
      <c r="DU59" s="228"/>
      <c r="DV59" s="228"/>
      <c r="DW59" s="228"/>
      <c r="DX59" s="228"/>
      <c r="DY59" s="228"/>
      <c r="DZ59" s="228"/>
      <c r="EA59" s="228"/>
      <c r="EB59" s="228"/>
      <c r="EC59" s="228"/>
      <c r="ED59" s="228"/>
      <c r="EE59" s="228"/>
      <c r="EF59" s="228"/>
      <c r="EG59" s="228"/>
      <c r="EH59" s="228"/>
      <c r="EI59" s="228"/>
      <c r="EJ59" s="228"/>
      <c r="EK59" s="228"/>
      <c r="EL59" s="228"/>
      <c r="EM59" s="228"/>
      <c r="EN59" s="228"/>
      <c r="EO59" s="228"/>
      <c r="EP59" s="228"/>
      <c r="EQ59" s="228"/>
      <c r="ER59" s="228"/>
      <c r="ES59" s="228"/>
      <c r="ET59" s="228"/>
      <c r="EU59" s="228"/>
      <c r="EV59" s="228"/>
      <c r="EW59" s="228"/>
      <c r="EX59" s="228"/>
      <c r="EY59" s="228"/>
      <c r="EZ59" s="228"/>
      <c r="FA59" s="228"/>
      <c r="FB59" s="228"/>
      <c r="FC59" s="228"/>
      <c r="FD59" s="228"/>
      <c r="FE59" s="228"/>
      <c r="FF59" s="228"/>
      <c r="FG59" s="228"/>
      <c r="FH59" s="228"/>
      <c r="FI59" s="228"/>
      <c r="FJ59" s="228"/>
      <c r="FK59" s="228"/>
      <c r="FL59" s="228"/>
      <c r="FM59" s="228"/>
      <c r="FN59" s="228"/>
      <c r="FO59" s="228"/>
      <c r="FP59" s="228"/>
      <c r="FQ59" s="228"/>
      <c r="FR59" s="228"/>
      <c r="FS59" s="228"/>
      <c r="FT59" s="228"/>
      <c r="FU59" s="228"/>
      <c r="FV59" s="228"/>
      <c r="FW59" s="228"/>
      <c r="FX59" s="228"/>
      <c r="FY59" s="228"/>
      <c r="FZ59" s="228"/>
      <c r="GA59" s="228"/>
      <c r="GB59" s="228"/>
      <c r="GC59" s="228"/>
      <c r="GD59" s="228"/>
      <c r="GE59" s="228"/>
      <c r="GF59" s="228"/>
      <c r="GG59" s="228"/>
      <c r="GH59" s="228"/>
      <c r="GI59" s="228"/>
      <c r="GJ59" s="228"/>
      <c r="GK59" s="228"/>
      <c r="GL59" s="228"/>
      <c r="GM59" s="228"/>
      <c r="GN59" s="228"/>
      <c r="GO59" s="228"/>
      <c r="GP59" s="228"/>
      <c r="GQ59" s="228"/>
      <c r="GR59" s="228"/>
      <c r="GS59" s="228"/>
      <c r="GT59" s="228"/>
      <c r="GU59" s="228"/>
      <c r="GV59" s="228"/>
      <c r="GW59" s="228"/>
      <c r="GX59" s="228"/>
      <c r="GY59" s="228"/>
      <c r="GZ59" s="228"/>
      <c r="HA59" s="228"/>
      <c r="HB59" s="228"/>
      <c r="HC59" s="228"/>
      <c r="HD59" s="228"/>
      <c r="HE59" s="228"/>
      <c r="HF59" s="228"/>
      <c r="HG59" s="228"/>
      <c r="HH59" s="228"/>
      <c r="HI59" s="228"/>
      <c r="HJ59" s="228"/>
      <c r="HK59" s="228"/>
      <c r="HL59" s="228"/>
      <c r="HM59" s="228"/>
      <c r="HN59" s="228"/>
      <c r="HO59" s="228"/>
      <c r="HP59" s="228"/>
      <c r="HQ59" s="228"/>
      <c r="HR59" s="228"/>
      <c r="HS59" s="228"/>
      <c r="HT59" s="228"/>
      <c r="HU59" s="228"/>
      <c r="HV59" s="228"/>
      <c r="HW59" s="228"/>
      <c r="HX59" s="228"/>
      <c r="HY59" s="228"/>
      <c r="HZ59" s="228"/>
      <c r="IA59" s="228"/>
      <c r="IB59" s="228"/>
      <c r="IC59" s="228"/>
      <c r="ID59" s="228"/>
      <c r="IE59" s="228"/>
      <c r="IF59" s="228"/>
      <c r="IG59" s="228"/>
      <c r="IH59" s="228"/>
      <c r="II59" s="228"/>
      <c r="IJ59" s="228"/>
      <c r="IK59" s="228"/>
      <c r="IL59" s="228"/>
      <c r="IM59" s="228"/>
      <c r="IN59" s="228"/>
      <c r="IO59" s="228"/>
      <c r="IP59" s="228"/>
      <c r="IQ59" s="228"/>
      <c r="IR59" s="228"/>
      <c r="IS59" s="228"/>
      <c r="IT59" s="228"/>
      <c r="IU59" s="228"/>
      <c r="IV59" s="228"/>
      <c r="IW59" s="228"/>
      <c r="IX59" s="228"/>
      <c r="IY59" s="228"/>
      <c r="IZ59" s="228"/>
      <c r="JA59" s="228"/>
      <c r="JB59" s="228"/>
      <c r="JC59" s="228"/>
      <c r="JD59" s="228"/>
      <c r="JE59" s="228"/>
      <c r="JF59" s="228"/>
      <c r="JG59" s="228"/>
      <c r="JH59" s="228"/>
      <c r="JI59" s="228"/>
      <c r="JJ59" s="228"/>
      <c r="JK59" s="228"/>
      <c r="JL59" s="228"/>
      <c r="JM59" s="228"/>
      <c r="JN59" s="228"/>
      <c r="JO59" s="228"/>
      <c r="JP59" s="228"/>
      <c r="JQ59" s="228"/>
      <c r="JR59" s="228"/>
      <c r="JS59" s="228"/>
      <c r="JT59" s="228"/>
      <c r="JU59" s="228"/>
      <c r="JV59" s="228"/>
      <c r="JW59" s="228"/>
      <c r="JX59" s="228"/>
      <c r="JY59" s="228"/>
      <c r="JZ59" s="228"/>
      <c r="KA59" s="228"/>
      <c r="KB59" s="228"/>
      <c r="KC59" s="228"/>
      <c r="KD59" s="228"/>
      <c r="KE59" s="228"/>
      <c r="KF59" s="228"/>
      <c r="KG59" s="228"/>
      <c r="KH59" s="228"/>
      <c r="KI59" s="228"/>
      <c r="KJ59" s="228"/>
      <c r="KK59" s="228"/>
      <c r="KL59" s="228"/>
      <c r="KM59" s="228"/>
      <c r="KN59" s="228"/>
      <c r="KO59" s="228"/>
      <c r="KP59" s="228"/>
      <c r="KQ59" s="228"/>
      <c r="KR59" s="228"/>
      <c r="KS59" s="228"/>
      <c r="KT59" s="228"/>
      <c r="KU59" s="228"/>
      <c r="KV59" s="228"/>
      <c r="KW59" s="228"/>
      <c r="KX59" s="228"/>
      <c r="KY59" s="228"/>
      <c r="KZ59" s="228"/>
      <c r="LA59" s="228"/>
      <c r="LB59" s="228"/>
      <c r="LC59" s="228"/>
      <c r="LD59" s="228"/>
      <c r="LE59" s="228"/>
      <c r="LF59" s="228"/>
      <c r="LG59" s="228"/>
      <c r="LH59" s="228"/>
      <c r="LI59" s="228"/>
      <c r="LJ59" s="228"/>
      <c r="LK59" s="228"/>
      <c r="LL59" s="228"/>
      <c r="LM59" s="228"/>
      <c r="LN59" s="228"/>
      <c r="LO59" s="228"/>
      <c r="LP59" s="228"/>
      <c r="LQ59" s="228"/>
      <c r="LR59" s="228"/>
      <c r="LS59" s="228"/>
      <c r="LT59" s="228"/>
      <c r="LU59" s="228"/>
      <c r="LV59" s="228"/>
      <c r="LW59" s="228"/>
      <c r="LX59" s="228"/>
      <c r="LY59" s="228"/>
      <c r="LZ59" s="228"/>
      <c r="MA59" s="228"/>
      <c r="MB59" s="228"/>
      <c r="MC59" s="228"/>
      <c r="MD59" s="228"/>
      <c r="ME59" s="228"/>
      <c r="MF59" s="228"/>
      <c r="MG59" s="228"/>
      <c r="MH59" s="228"/>
      <c r="MI59" s="228"/>
      <c r="MJ59" s="228"/>
      <c r="MK59" s="228"/>
      <c r="ML59" s="228"/>
      <c r="MM59" s="228"/>
      <c r="MN59" s="228"/>
      <c r="MO59" s="228"/>
      <c r="MP59" s="228"/>
      <c r="MQ59" s="228"/>
      <c r="MR59" s="228"/>
      <c r="MS59" s="228"/>
      <c r="MT59" s="228"/>
      <c r="MU59" s="228"/>
      <c r="MV59" s="228"/>
      <c r="MW59" s="228"/>
      <c r="MX59" s="228"/>
      <c r="MY59" s="228"/>
      <c r="MZ59" s="228"/>
      <c r="NA59" s="228"/>
      <c r="NB59" s="228"/>
      <c r="NC59" s="228"/>
      <c r="ND59" s="228"/>
      <c r="NE59" s="228"/>
      <c r="NF59" s="228"/>
      <c r="NG59" s="228"/>
      <c r="NH59" s="228"/>
      <c r="NI59" s="228"/>
      <c r="NJ59" s="228"/>
      <c r="NK59" s="228"/>
      <c r="NL59" s="228"/>
      <c r="NM59" s="228"/>
      <c r="NN59" s="228"/>
      <c r="NO59" s="228"/>
      <c r="NP59" s="228"/>
      <c r="NQ59" s="228"/>
      <c r="NR59" s="228"/>
      <c r="NS59" s="228"/>
      <c r="NT59" s="228"/>
      <c r="NU59" s="228"/>
      <c r="NV59" s="228"/>
      <c r="NW59" s="228"/>
      <c r="NX59" s="228"/>
      <c r="NY59" s="228"/>
      <c r="NZ59" s="228"/>
      <c r="OA59" s="228"/>
      <c r="OB59" s="228"/>
      <c r="OC59" s="228"/>
      <c r="OD59" s="228"/>
      <c r="OE59" s="228"/>
      <c r="OF59" s="228"/>
      <c r="OG59" s="228"/>
      <c r="OH59" s="228"/>
      <c r="OI59" s="228"/>
      <c r="OJ59" s="228"/>
      <c r="OK59" s="228"/>
      <c r="OL59" s="228"/>
      <c r="OM59" s="228"/>
      <c r="ON59" s="228"/>
      <c r="OO59" s="228"/>
      <c r="OP59" s="228"/>
      <c r="OQ59" s="228"/>
      <c r="OR59" s="228"/>
      <c r="OS59" s="228"/>
      <c r="OT59" s="228"/>
      <c r="OU59" s="228"/>
      <c r="OV59" s="228"/>
      <c r="OW59" s="228"/>
      <c r="OX59" s="228"/>
      <c r="OY59" s="228"/>
      <c r="OZ59" s="228"/>
      <c r="PA59" s="228"/>
      <c r="PB59" s="228"/>
      <c r="PC59" s="228"/>
      <c r="PD59" s="228"/>
      <c r="PE59" s="228"/>
      <c r="PF59" s="228"/>
      <c r="PG59" s="228"/>
      <c r="PH59" s="228"/>
      <c r="PI59" s="228"/>
      <c r="PJ59" s="228"/>
      <c r="PK59" s="228"/>
      <c r="PL59" s="228"/>
      <c r="PM59" s="228"/>
      <c r="PN59" s="228"/>
      <c r="PO59" s="228"/>
      <c r="PP59" s="228"/>
      <c r="PQ59" s="228"/>
      <c r="PR59" s="228"/>
      <c r="PS59" s="228"/>
      <c r="PT59" s="228"/>
      <c r="PU59" s="228"/>
      <c r="PV59" s="228"/>
      <c r="PW59" s="228"/>
      <c r="PX59" s="228"/>
      <c r="PY59" s="228"/>
      <c r="PZ59" s="228"/>
      <c r="QA59" s="228"/>
      <c r="QB59" s="228"/>
      <c r="QC59" s="228"/>
      <c r="QD59" s="228"/>
      <c r="QE59" s="228"/>
      <c r="QF59" s="228"/>
      <c r="QG59" s="228"/>
      <c r="QH59" s="228"/>
      <c r="QI59" s="228"/>
      <c r="QJ59" s="228"/>
      <c r="QK59" s="228"/>
      <c r="QL59" s="228"/>
      <c r="QM59" s="228"/>
      <c r="QN59" s="228"/>
      <c r="QO59" s="228"/>
      <c r="QP59" s="228"/>
      <c r="QQ59" s="228"/>
      <c r="QR59" s="228"/>
      <c r="QS59" s="228"/>
      <c r="QT59" s="228"/>
      <c r="QU59" s="228"/>
      <c r="QV59" s="228"/>
      <c r="QW59" s="228"/>
      <c r="QX59" s="228"/>
      <c r="QY59" s="228"/>
      <c r="QZ59" s="228"/>
      <c r="RA59" s="228"/>
      <c r="RB59" s="228"/>
      <c r="RC59" s="228"/>
      <c r="RD59" s="228"/>
      <c r="RE59" s="228"/>
      <c r="RF59" s="228"/>
      <c r="RG59" s="228"/>
      <c r="RH59" s="228"/>
      <c r="RI59" s="228"/>
      <c r="RJ59" s="228"/>
      <c r="RK59" s="228"/>
      <c r="RL59" s="228"/>
      <c r="RM59" s="228"/>
      <c r="RN59" s="228"/>
      <c r="RO59" s="228"/>
      <c r="RP59" s="228"/>
      <c r="RQ59" s="228"/>
      <c r="RR59" s="228"/>
      <c r="RS59" s="228"/>
      <c r="RT59" s="228"/>
      <c r="RU59" s="228"/>
      <c r="RV59" s="228"/>
      <c r="RW59" s="228"/>
      <c r="RX59" s="228"/>
      <c r="RY59" s="228"/>
      <c r="RZ59" s="228"/>
      <c r="SA59" s="228"/>
      <c r="SB59" s="228"/>
      <c r="SC59" s="228"/>
      <c r="SD59" s="228"/>
      <c r="SE59" s="228"/>
      <c r="SF59" s="228"/>
      <c r="SG59" s="228"/>
      <c r="SH59" s="228"/>
      <c r="SI59" s="228"/>
      <c r="SJ59" s="228"/>
      <c r="SK59" s="228"/>
      <c r="SL59" s="228"/>
      <c r="SM59" s="228"/>
      <c r="SN59" s="228"/>
      <c r="SO59" s="228"/>
      <c r="SP59" s="228"/>
      <c r="SQ59" s="228"/>
      <c r="SR59" s="228"/>
      <c r="SS59" s="228"/>
      <c r="ST59" s="228"/>
      <c r="SU59" s="228"/>
      <c r="SV59" s="228"/>
      <c r="SW59" s="228"/>
      <c r="SX59" s="228"/>
      <c r="SY59" s="228"/>
      <c r="SZ59" s="228"/>
      <c r="TA59" s="228"/>
      <c r="TB59" s="228"/>
      <c r="TC59" s="228"/>
      <c r="TD59" s="228"/>
      <c r="TE59" s="228"/>
      <c r="TF59" s="228"/>
      <c r="TG59" s="228"/>
      <c r="TH59" s="228"/>
      <c r="TI59" s="228"/>
      <c r="TJ59" s="228"/>
      <c r="TK59" s="228"/>
      <c r="TL59" s="228"/>
      <c r="TM59" s="228"/>
      <c r="TN59" s="228"/>
      <c r="TO59" s="228"/>
      <c r="TP59" s="228"/>
      <c r="TQ59" s="228"/>
      <c r="TR59" s="228"/>
      <c r="TS59" s="228"/>
      <c r="TT59" s="228"/>
      <c r="TU59" s="228"/>
      <c r="TV59" s="228"/>
      <c r="TW59" s="228"/>
      <c r="TX59" s="228"/>
      <c r="TY59" s="228"/>
      <c r="TZ59" s="228"/>
      <c r="UA59" s="228"/>
      <c r="UB59" s="228"/>
      <c r="UC59" s="228"/>
      <c r="UD59" s="228"/>
      <c r="UE59" s="228"/>
      <c r="UF59" s="228"/>
      <c r="UG59" s="228"/>
      <c r="UH59" s="228"/>
      <c r="UI59" s="228"/>
      <c r="UJ59" s="228"/>
      <c r="UK59" s="228"/>
      <c r="UL59" s="228"/>
      <c r="UM59" s="228"/>
      <c r="UN59" s="228"/>
      <c r="UO59" s="228"/>
      <c r="UP59" s="228"/>
      <c r="UQ59" s="228"/>
      <c r="UR59" s="228"/>
      <c r="US59" s="228"/>
      <c r="UT59" s="228"/>
      <c r="UU59" s="228"/>
      <c r="UV59" s="228"/>
      <c r="UW59" s="228"/>
      <c r="UX59" s="228"/>
      <c r="UY59" s="228"/>
      <c r="UZ59" s="228"/>
      <c r="VA59" s="228"/>
      <c r="VB59" s="228"/>
      <c r="VC59" s="228"/>
      <c r="VD59" s="228"/>
      <c r="VE59" s="228"/>
      <c r="VF59" s="228"/>
      <c r="VG59" s="228"/>
      <c r="VH59" s="228"/>
      <c r="VI59" s="228"/>
      <c r="VJ59" s="228"/>
      <c r="VK59" s="228"/>
      <c r="VL59" s="228"/>
      <c r="VM59" s="228"/>
      <c r="VN59" s="228"/>
      <c r="VO59" s="228"/>
      <c r="VP59" s="228"/>
      <c r="VQ59" s="228"/>
      <c r="VR59" s="228"/>
      <c r="VS59" s="228"/>
      <c r="VT59" s="228"/>
      <c r="VU59" s="228"/>
      <c r="VV59" s="228"/>
      <c r="VW59" s="228"/>
      <c r="VX59" s="228"/>
      <c r="VY59" s="228"/>
      <c r="VZ59" s="228"/>
      <c r="WA59" s="228"/>
      <c r="WB59" s="228"/>
      <c r="WC59" s="228"/>
      <c r="WD59" s="228"/>
      <c r="WE59" s="228"/>
      <c r="WF59" s="228"/>
      <c r="WG59" s="228"/>
      <c r="WH59" s="228"/>
      <c r="WI59" s="228"/>
      <c r="WJ59" s="228"/>
      <c r="WK59" s="228"/>
      <c r="WL59" s="228"/>
      <c r="WM59" s="228"/>
      <c r="WN59" s="228"/>
      <c r="WO59" s="228"/>
      <c r="WP59" s="228"/>
      <c r="WQ59" s="228"/>
      <c r="WR59" s="228"/>
      <c r="WS59" s="228"/>
      <c r="WT59" s="228"/>
      <c r="WU59" s="228"/>
      <c r="WV59" s="228"/>
      <c r="WW59" s="228"/>
      <c r="WX59" s="228"/>
      <c r="WY59" s="228"/>
      <c r="WZ59" s="228"/>
      <c r="XA59" s="228"/>
      <c r="XB59" s="228"/>
      <c r="XC59" s="228"/>
      <c r="XD59" s="228"/>
      <c r="XE59" s="228"/>
      <c r="XF59" s="228"/>
      <c r="XG59" s="228"/>
      <c r="XH59" s="228"/>
      <c r="XI59" s="228"/>
      <c r="XJ59" s="228"/>
      <c r="XK59" s="228"/>
      <c r="XL59" s="228"/>
      <c r="XM59" s="228"/>
      <c r="XN59" s="228"/>
      <c r="XO59" s="228"/>
      <c r="XP59" s="228"/>
      <c r="XQ59" s="228"/>
      <c r="XR59" s="228"/>
      <c r="XS59" s="228"/>
      <c r="XT59" s="228"/>
      <c r="XU59" s="228"/>
      <c r="XV59" s="228"/>
      <c r="XW59" s="228"/>
      <c r="XX59" s="228"/>
      <c r="XY59" s="228"/>
      <c r="XZ59" s="228"/>
      <c r="YA59" s="228"/>
      <c r="YB59" s="228"/>
      <c r="YC59" s="228"/>
      <c r="YD59" s="228"/>
      <c r="YE59" s="228"/>
      <c r="YF59" s="228"/>
      <c r="YG59" s="228"/>
      <c r="YH59" s="228"/>
      <c r="YI59" s="228"/>
      <c r="YJ59" s="228"/>
      <c r="YK59" s="228"/>
      <c r="YL59" s="228"/>
      <c r="YM59" s="228"/>
      <c r="YN59" s="228"/>
      <c r="YO59" s="228"/>
      <c r="YP59" s="228"/>
      <c r="YQ59" s="228"/>
      <c r="YR59" s="228"/>
      <c r="YS59" s="228"/>
      <c r="YT59" s="228"/>
      <c r="YU59" s="228"/>
      <c r="YV59" s="228"/>
      <c r="YW59" s="228"/>
      <c r="YX59" s="228"/>
      <c r="YY59" s="228"/>
      <c r="YZ59" s="228"/>
      <c r="ZA59" s="228"/>
      <c r="ZB59" s="228"/>
      <c r="ZC59" s="228"/>
      <c r="ZD59" s="228"/>
      <c r="ZE59" s="228"/>
      <c r="ZF59" s="228"/>
      <c r="ZG59" s="228"/>
      <c r="ZH59" s="228"/>
      <c r="ZI59" s="228"/>
      <c r="ZJ59" s="228"/>
      <c r="ZK59" s="228"/>
      <c r="ZL59" s="228"/>
      <c r="ZM59" s="228"/>
      <c r="ZN59" s="228"/>
      <c r="ZO59" s="228"/>
      <c r="ZP59" s="228"/>
      <c r="ZQ59" s="228"/>
      <c r="ZR59" s="228"/>
      <c r="ZS59" s="228"/>
      <c r="ZT59" s="228"/>
      <c r="ZU59" s="228"/>
      <c r="ZV59" s="228"/>
      <c r="ZW59" s="228"/>
      <c r="ZX59" s="228"/>
      <c r="ZY59" s="228"/>
      <c r="ZZ59" s="228"/>
      <c r="AAA59" s="228"/>
      <c r="AAB59" s="228"/>
      <c r="AAC59" s="228"/>
      <c r="AAD59" s="228"/>
      <c r="AAE59" s="228"/>
      <c r="AAF59" s="228"/>
      <c r="AAG59" s="228"/>
      <c r="AAH59" s="228"/>
      <c r="AAI59" s="228"/>
      <c r="AAJ59" s="228"/>
      <c r="AAK59" s="228"/>
      <c r="AAL59" s="228"/>
      <c r="AAM59" s="228"/>
      <c r="AAN59" s="228"/>
      <c r="AAO59" s="228"/>
      <c r="AAP59" s="228"/>
      <c r="AAQ59" s="228"/>
      <c r="AAR59" s="228"/>
      <c r="AAS59" s="228"/>
      <c r="AAT59" s="228"/>
      <c r="AAU59" s="228"/>
      <c r="AAV59" s="228"/>
      <c r="AAW59" s="228"/>
      <c r="AAX59" s="228"/>
      <c r="AAY59" s="228"/>
      <c r="AAZ59" s="228"/>
      <c r="ABA59" s="228"/>
      <c r="ABB59" s="228"/>
      <c r="ABC59" s="228"/>
      <c r="ABD59" s="228"/>
      <c r="ABE59" s="228"/>
      <c r="ABF59" s="228"/>
      <c r="ABG59" s="228"/>
      <c r="ABH59" s="228"/>
      <c r="ABI59" s="228"/>
      <c r="ABJ59" s="228"/>
      <c r="ABK59" s="228"/>
      <c r="ABL59" s="228"/>
      <c r="ABM59" s="228"/>
      <c r="ABN59" s="228"/>
      <c r="ABO59" s="228"/>
      <c r="ABP59" s="228"/>
      <c r="ABQ59" s="228"/>
      <c r="ABR59" s="228"/>
      <c r="ABS59" s="228"/>
      <c r="ABT59" s="228"/>
      <c r="ABU59" s="228"/>
      <c r="ABV59" s="228"/>
      <c r="ABW59" s="228"/>
      <c r="ABX59" s="228"/>
      <c r="ABY59" s="228"/>
      <c r="ABZ59" s="228"/>
      <c r="ACA59" s="228"/>
      <c r="ACB59" s="228"/>
      <c r="ACC59" s="228"/>
      <c r="ACD59" s="228"/>
      <c r="ACE59" s="228"/>
      <c r="ACF59" s="228"/>
      <c r="ACG59" s="228"/>
      <c r="ACH59" s="228"/>
      <c r="ACI59" s="228"/>
      <c r="ACJ59" s="228"/>
      <c r="ACK59" s="228"/>
      <c r="ACL59" s="228"/>
      <c r="ACM59" s="228"/>
      <c r="ACN59" s="228"/>
      <c r="ACO59" s="228"/>
      <c r="ACP59" s="228"/>
      <c r="ACQ59" s="228"/>
      <c r="ACR59" s="228"/>
      <c r="ACS59" s="228"/>
      <c r="ACT59" s="228"/>
      <c r="ACU59" s="228"/>
      <c r="ACV59" s="228"/>
      <c r="ACW59" s="228"/>
      <c r="ACX59" s="228"/>
      <c r="ACY59" s="228"/>
      <c r="ACZ59" s="228"/>
      <c r="ADA59" s="228"/>
      <c r="ADB59" s="228"/>
      <c r="ADC59" s="228"/>
      <c r="ADD59" s="228"/>
      <c r="ADE59" s="228"/>
      <c r="ADF59" s="228"/>
      <c r="ADG59" s="228"/>
      <c r="ADH59" s="228"/>
      <c r="ADI59" s="228"/>
      <c r="ADJ59" s="228"/>
      <c r="ADK59" s="228"/>
      <c r="ADL59" s="228"/>
      <c r="ADM59" s="228"/>
      <c r="ADN59" s="228"/>
      <c r="ADO59" s="228"/>
      <c r="ADP59" s="228"/>
      <c r="ADQ59" s="228"/>
      <c r="ADR59" s="228"/>
      <c r="ADS59" s="228"/>
      <c r="ADT59" s="228"/>
      <c r="ADU59" s="228"/>
      <c r="ADV59" s="228"/>
      <c r="ADW59" s="228"/>
      <c r="ADX59" s="228"/>
      <c r="ADY59" s="228"/>
      <c r="ADZ59" s="228"/>
      <c r="AEA59" s="228"/>
      <c r="AEB59" s="228"/>
      <c r="AEC59" s="228"/>
      <c r="AED59" s="228"/>
      <c r="AEE59" s="228"/>
      <c r="AEF59" s="228"/>
      <c r="AEG59" s="228"/>
      <c r="AEH59" s="228"/>
      <c r="AEI59" s="228"/>
      <c r="AEJ59" s="228"/>
      <c r="AEK59" s="228"/>
      <c r="AEL59" s="228"/>
      <c r="AEM59" s="228"/>
      <c r="AEN59" s="228"/>
      <c r="AEO59" s="228"/>
      <c r="AEP59" s="228"/>
      <c r="AEQ59" s="228"/>
      <c r="AER59" s="228"/>
      <c r="AES59" s="228"/>
      <c r="AET59" s="228"/>
      <c r="AEU59" s="228"/>
      <c r="AEV59" s="228"/>
      <c r="AEW59" s="228"/>
      <c r="AEX59" s="228"/>
      <c r="AEY59" s="228"/>
      <c r="AEZ59" s="228"/>
      <c r="AFA59" s="228"/>
      <c r="AFB59" s="228"/>
      <c r="AFC59" s="228"/>
      <c r="AFD59" s="228"/>
      <c r="AFE59" s="228"/>
      <c r="AFF59" s="228"/>
      <c r="AFG59" s="228"/>
      <c r="AFH59" s="228"/>
      <c r="AFI59" s="228"/>
      <c r="AFJ59" s="228"/>
      <c r="AFK59" s="228"/>
      <c r="AFL59" s="228"/>
      <c r="AFM59" s="228"/>
      <c r="AFN59" s="228"/>
      <c r="AFO59" s="228"/>
      <c r="AFP59" s="228"/>
      <c r="AFQ59" s="228"/>
      <c r="AFR59" s="228"/>
      <c r="AFS59" s="228"/>
      <c r="AFT59" s="228"/>
      <c r="AFU59" s="228"/>
      <c r="AFV59" s="228"/>
      <c r="AFW59" s="228"/>
      <c r="AFX59" s="228"/>
      <c r="AFY59" s="228"/>
      <c r="AFZ59" s="228"/>
      <c r="AGA59" s="228"/>
      <c r="AGB59" s="228"/>
      <c r="AGC59" s="228"/>
      <c r="AGD59" s="228"/>
      <c r="AGE59" s="228"/>
      <c r="AGF59" s="228"/>
      <c r="AGG59" s="228"/>
      <c r="AGH59" s="228"/>
      <c r="AGI59" s="228"/>
      <c r="AGJ59" s="228"/>
      <c r="AGK59" s="228"/>
      <c r="AGL59" s="228"/>
      <c r="AGM59" s="228"/>
      <c r="AGN59" s="228"/>
      <c r="AGO59" s="228"/>
      <c r="AGP59" s="228"/>
      <c r="AGQ59" s="228"/>
      <c r="AGR59" s="228"/>
      <c r="AGS59" s="228"/>
      <c r="AGT59" s="228"/>
      <c r="AGU59" s="228"/>
      <c r="AGV59" s="228"/>
      <c r="AGW59" s="228"/>
      <c r="AGX59" s="228"/>
      <c r="AGY59" s="228"/>
      <c r="AGZ59" s="228"/>
      <c r="AHA59" s="228"/>
      <c r="AHB59" s="228"/>
      <c r="AHC59" s="228"/>
      <c r="AHD59" s="228"/>
      <c r="AHE59" s="228"/>
      <c r="AHF59" s="228"/>
      <c r="AHG59" s="228"/>
      <c r="AHH59" s="228"/>
      <c r="AHI59" s="228"/>
      <c r="AHJ59" s="228"/>
      <c r="AHK59" s="228"/>
      <c r="AHL59" s="228"/>
      <c r="AHM59" s="228"/>
      <c r="AHN59" s="228"/>
      <c r="AHO59" s="228"/>
      <c r="AHP59" s="228"/>
      <c r="AHQ59" s="228"/>
      <c r="AHR59" s="228"/>
      <c r="AHS59" s="228"/>
      <c r="AHT59" s="228"/>
      <c r="AHU59" s="228"/>
      <c r="AHV59" s="228"/>
      <c r="AHW59" s="228"/>
      <c r="AHX59" s="228"/>
      <c r="AHY59" s="228"/>
      <c r="AHZ59" s="228"/>
      <c r="AIA59" s="228"/>
      <c r="AIB59" s="228"/>
      <c r="AIC59" s="228"/>
      <c r="AID59" s="228"/>
      <c r="AIE59" s="228"/>
      <c r="AIF59" s="228"/>
      <c r="AIG59" s="228"/>
      <c r="AIH59" s="228"/>
      <c r="AII59" s="228"/>
      <c r="AIJ59" s="228"/>
      <c r="AIK59" s="228"/>
      <c r="AIL59" s="228"/>
      <c r="AIM59" s="228"/>
      <c r="AIN59" s="228"/>
      <c r="AIO59" s="228"/>
      <c r="AIP59" s="228"/>
      <c r="AIQ59" s="228"/>
      <c r="AIR59" s="228"/>
      <c r="AIS59" s="228"/>
      <c r="AIT59" s="228"/>
      <c r="AIU59" s="228"/>
      <c r="AIV59" s="228"/>
      <c r="AIW59" s="228"/>
      <c r="AIX59" s="228"/>
      <c r="AIY59" s="228"/>
      <c r="AIZ59" s="228"/>
      <c r="AJA59" s="228"/>
      <c r="AJB59" s="228"/>
      <c r="AJC59" s="228"/>
      <c r="AJD59" s="228"/>
      <c r="AJE59" s="228"/>
      <c r="AJF59" s="228"/>
      <c r="AJG59" s="228"/>
      <c r="AJH59" s="228"/>
      <c r="AJI59" s="228"/>
      <c r="AJJ59" s="228"/>
      <c r="AJK59" s="228"/>
      <c r="AJL59" s="228"/>
      <c r="AJM59" s="228"/>
      <c r="AJN59" s="228"/>
      <c r="AJO59" s="228"/>
      <c r="AJP59" s="228"/>
      <c r="AJQ59" s="228"/>
      <c r="AJR59" s="228"/>
      <c r="AJS59" s="228"/>
      <c r="AJT59" s="228"/>
      <c r="AJU59" s="228"/>
      <c r="AJV59" s="228"/>
      <c r="AJW59" s="228"/>
      <c r="AJX59" s="228"/>
      <c r="AJY59" s="228"/>
      <c r="AJZ59" s="228"/>
      <c r="AKA59" s="228"/>
      <c r="AKB59" s="228"/>
      <c r="AKC59" s="228"/>
      <c r="AKD59" s="228"/>
      <c r="AKE59" s="228"/>
      <c r="AKF59" s="228"/>
      <c r="AKG59" s="228"/>
      <c r="AKH59" s="228"/>
      <c r="AKI59" s="228"/>
      <c r="AKJ59" s="228"/>
      <c r="AKK59" s="228"/>
      <c r="AKL59" s="228"/>
      <c r="AKM59" s="228"/>
      <c r="AKN59" s="228"/>
      <c r="AKO59" s="228"/>
      <c r="AKP59" s="228"/>
      <c r="AKQ59" s="228"/>
      <c r="AKR59" s="228"/>
      <c r="AKS59" s="228"/>
      <c r="AKT59" s="228"/>
      <c r="AKU59" s="228"/>
      <c r="AKV59" s="228"/>
      <c r="AKW59" s="228"/>
      <c r="AKX59" s="228"/>
      <c r="AKY59" s="228"/>
      <c r="AKZ59" s="228"/>
      <c r="ALA59" s="228"/>
      <c r="ALB59" s="228"/>
      <c r="ALC59" s="228"/>
      <c r="ALD59" s="228"/>
      <c r="ALE59" s="228"/>
      <c r="ALF59" s="228"/>
      <c r="ALG59" s="228"/>
      <c r="ALH59" s="228"/>
      <c r="ALI59" s="228"/>
      <c r="ALJ59" s="228"/>
      <c r="ALK59" s="228"/>
      <c r="ALL59" s="228"/>
      <c r="ALM59" s="228"/>
      <c r="ALN59" s="228"/>
      <c r="ALO59" s="228"/>
      <c r="ALP59" s="228"/>
      <c r="ALQ59" s="228"/>
      <c r="ALR59" s="228"/>
      <c r="ALS59" s="228"/>
      <c r="ALT59" s="228"/>
      <c r="ALU59" s="228"/>
      <c r="ALV59" s="228"/>
    </row>
    <row r="60" spans="1:1010" s="233" customFormat="1" ht="15" customHeight="1" x14ac:dyDescent="0.35">
      <c r="A60">
        <v>60</v>
      </c>
      <c r="B60">
        <v>1700</v>
      </c>
      <c r="C60" s="226" t="s">
        <v>1294</v>
      </c>
      <c r="D60" s="227">
        <v>1700</v>
      </c>
      <c r="E60" s="228">
        <v>-1</v>
      </c>
      <c r="F60" s="228">
        <v>49.997599999999998</v>
      </c>
      <c r="G60" s="227">
        <v>2.4325000000000001</v>
      </c>
      <c r="H60" s="229">
        <v>12.3978</v>
      </c>
      <c r="I60" s="229">
        <v>7.7600000000000002E-2</v>
      </c>
      <c r="J60" s="229">
        <v>11.607200000000001</v>
      </c>
      <c r="K60" s="230">
        <v>0.18304999999999999</v>
      </c>
      <c r="L60" s="229">
        <v>9.1196999999999999</v>
      </c>
      <c r="M60" s="230">
        <v>10.6204</v>
      </c>
      <c r="N60" s="229">
        <v>2.2109999999999999</v>
      </c>
      <c r="O60" s="229">
        <v>2.145E-2</v>
      </c>
      <c r="P60" s="229">
        <v>0.35904999999999998</v>
      </c>
      <c r="Q60" s="230">
        <v>0.22855</v>
      </c>
      <c r="R60" s="229">
        <v>3.7150000000000002E-2</v>
      </c>
      <c r="S60" s="230">
        <v>9.2499999999999995E-3</v>
      </c>
      <c r="T60" s="230">
        <v>3.4299999999999997E-2</v>
      </c>
      <c r="U60" s="230">
        <v>99.336650000000006</v>
      </c>
      <c r="V60" s="230"/>
      <c r="W60" s="229">
        <v>0.12220361905957799</v>
      </c>
      <c r="X60" s="231">
        <v>4.3239310795639199</v>
      </c>
      <c r="Y60" s="230">
        <v>2.2581796868478401</v>
      </c>
      <c r="Z60" s="229">
        <v>29.823333333333299</v>
      </c>
      <c r="AA60" s="229">
        <v>329.6</v>
      </c>
      <c r="AB60" s="229">
        <v>8.9499999999999993</v>
      </c>
      <c r="AC60" s="229">
        <v>423.54666666666702</v>
      </c>
      <c r="AD60" s="229">
        <v>32.75</v>
      </c>
      <c r="AE60" s="229">
        <v>183.363333333333</v>
      </c>
      <c r="AF60" s="229">
        <v>18.046666666666699</v>
      </c>
      <c r="AG60" s="229">
        <v>149.46</v>
      </c>
      <c r="AH60" s="229">
        <v>17.696666666666701</v>
      </c>
      <c r="AI60" s="229">
        <v>45.76</v>
      </c>
      <c r="AJ60" s="229">
        <v>6.8233333333333297</v>
      </c>
      <c r="AK60" s="229">
        <v>34.626666666666701</v>
      </c>
      <c r="AL60" s="229">
        <v>9.2366666666666699</v>
      </c>
      <c r="AM60" s="229">
        <v>3.4733333333333301</v>
      </c>
      <c r="AN60" s="229">
        <v>9.9733333333333292</v>
      </c>
      <c r="AO60" s="229">
        <v>1.53</v>
      </c>
      <c r="AP60" s="229">
        <v>9.4700000000000006</v>
      </c>
      <c r="AQ60" s="229">
        <v>1.74</v>
      </c>
      <c r="AR60" s="229">
        <v>4.3499999999999996</v>
      </c>
      <c r="AS60" s="229">
        <v>0.56433333333333302</v>
      </c>
      <c r="AT60" s="229">
        <v>3.83</v>
      </c>
      <c r="AU60" s="229">
        <v>0.55066666666666697</v>
      </c>
      <c r="AV60" s="229">
        <v>6.76</v>
      </c>
      <c r="AW60" s="229">
        <v>1.62666666666667</v>
      </c>
      <c r="AX60" s="229">
        <v>1.8133333333333299</v>
      </c>
      <c r="AY60" s="229">
        <v>0.54500000000000004</v>
      </c>
      <c r="AZ60" s="229">
        <v>1197.3059699999999</v>
      </c>
      <c r="BA60" s="229">
        <v>60.88205</v>
      </c>
      <c r="BB60" s="231"/>
      <c r="BC60" s="231">
        <v>6.1101809529789004E-3</v>
      </c>
      <c r="BD60" s="230">
        <v>8.2587083619670904E-2</v>
      </c>
      <c r="BE60" s="230">
        <v>0.24230268039877301</v>
      </c>
      <c r="BF60" s="230">
        <v>0.60497095999999995</v>
      </c>
      <c r="BG60" s="230">
        <v>6.2272000000000001E-2</v>
      </c>
      <c r="BH60" s="229">
        <v>0.25167534000000003</v>
      </c>
      <c r="BI60" s="229">
        <v>0.38419831999999998</v>
      </c>
      <c r="BJ60" s="229">
        <v>2.9214779999999999E-2</v>
      </c>
      <c r="BK60" s="229">
        <v>0.26629523999999999</v>
      </c>
      <c r="BL60" s="229">
        <v>0.24851735999999999</v>
      </c>
      <c r="BM60" s="229">
        <v>0.1558755</v>
      </c>
      <c r="BN60" s="229">
        <v>5.2241774999999997E-2</v>
      </c>
      <c r="BO60" s="229">
        <v>6.6965150000000001E-3</v>
      </c>
      <c r="BP60" s="229">
        <v>7.7977849999999998E-3</v>
      </c>
      <c r="BQ60" s="229">
        <v>1.1562499999999999E-3</v>
      </c>
      <c r="BR60" s="229">
        <v>1.5880899999999999E-3</v>
      </c>
      <c r="BS60" s="229">
        <v>1.4315199999999999</v>
      </c>
      <c r="BT60" s="229">
        <v>10.217599999999999</v>
      </c>
      <c r="BU60" s="229">
        <v>0.48330000000000001</v>
      </c>
      <c r="BV60" s="229">
        <v>21.177333333333301</v>
      </c>
      <c r="BW60" s="229">
        <v>2.2269999999999999</v>
      </c>
      <c r="BX60" s="229">
        <v>17.786243333333299</v>
      </c>
      <c r="BY60" s="229">
        <v>2.3605040000000002</v>
      </c>
      <c r="BZ60" s="229">
        <v>8.3697599999999994</v>
      </c>
      <c r="CA60" s="229">
        <v>0.90253000000000205</v>
      </c>
      <c r="CB60" s="229">
        <v>1.73888</v>
      </c>
      <c r="CC60" s="229">
        <v>0.47763333333333302</v>
      </c>
      <c r="CD60" s="229">
        <v>2.2161066666666702</v>
      </c>
      <c r="CE60" s="229">
        <v>0.61885666666666705</v>
      </c>
      <c r="CF60" s="229">
        <v>0.2084</v>
      </c>
      <c r="CG60" s="229">
        <v>0.93749333333333296</v>
      </c>
      <c r="CH60" s="229">
        <v>0.11934</v>
      </c>
      <c r="CI60" s="229">
        <v>0.76707000000000003</v>
      </c>
      <c r="CJ60" s="229">
        <v>0.15137999999999999</v>
      </c>
      <c r="CK60" s="229">
        <v>0.3654</v>
      </c>
      <c r="CL60" s="229">
        <v>5.4740333333333301E-2</v>
      </c>
      <c r="CM60" s="229">
        <v>0.32555000000000001</v>
      </c>
      <c r="CN60" s="229">
        <v>6.0022666666666703E-2</v>
      </c>
      <c r="CO60" s="229">
        <v>0.63544</v>
      </c>
      <c r="CP60" s="229">
        <v>0.242373333333334</v>
      </c>
      <c r="CQ60" s="229">
        <v>0.66911999999999905</v>
      </c>
      <c r="CR60" s="229">
        <v>5.1775000000000002E-2</v>
      </c>
      <c r="CS60" s="229"/>
      <c r="CT60" s="229"/>
      <c r="CU60" s="232"/>
      <c r="CV60" s="232"/>
      <c r="CW60" s="232"/>
      <c r="CX60" s="232"/>
      <c r="CY60" s="232"/>
      <c r="CZ60" s="232"/>
      <c r="DA60" s="228"/>
      <c r="DB60" s="228"/>
      <c r="DC60" s="228"/>
      <c r="DD60" s="228"/>
      <c r="DE60" s="228"/>
      <c r="DF60" s="228"/>
      <c r="DG60" s="228"/>
      <c r="DH60" s="228"/>
      <c r="DI60" s="228"/>
      <c r="DJ60" s="228"/>
      <c r="DK60" s="228"/>
      <c r="DL60" s="228"/>
      <c r="DM60" s="228"/>
      <c r="DN60" s="228"/>
      <c r="DO60" s="228"/>
      <c r="DP60" s="228"/>
      <c r="DQ60" s="228"/>
      <c r="DR60" s="228"/>
      <c r="DS60" s="228"/>
      <c r="DT60" s="228"/>
      <c r="DU60" s="228"/>
      <c r="DV60" s="228"/>
      <c r="DW60" s="228"/>
      <c r="DX60" s="228"/>
      <c r="DY60" s="228"/>
      <c r="DZ60" s="228"/>
      <c r="EA60" s="228"/>
      <c r="EB60" s="228"/>
      <c r="EC60" s="228"/>
      <c r="ED60" s="228"/>
      <c r="EE60" s="228"/>
      <c r="EF60" s="228"/>
      <c r="EG60" s="228"/>
      <c r="EH60" s="228"/>
      <c r="EI60" s="228"/>
      <c r="EJ60" s="228"/>
      <c r="EK60" s="228"/>
      <c r="EL60" s="228"/>
      <c r="EM60" s="228"/>
      <c r="EN60" s="228"/>
      <c r="EO60" s="228"/>
      <c r="EP60" s="228"/>
      <c r="EQ60" s="228"/>
      <c r="ER60" s="228"/>
      <c r="ES60" s="228"/>
      <c r="ET60" s="228"/>
      <c r="EU60" s="228"/>
      <c r="EV60" s="228"/>
      <c r="EW60" s="228"/>
      <c r="EX60" s="228"/>
      <c r="EY60" s="228"/>
      <c r="EZ60" s="228"/>
      <c r="FA60" s="228"/>
      <c r="FB60" s="228"/>
      <c r="FC60" s="228"/>
      <c r="FD60" s="228"/>
      <c r="FE60" s="228"/>
      <c r="FF60" s="228"/>
      <c r="FG60" s="228"/>
      <c r="FH60" s="228"/>
      <c r="FI60" s="228"/>
      <c r="FJ60" s="228"/>
      <c r="FK60" s="228"/>
      <c r="FL60" s="228"/>
      <c r="FM60" s="228"/>
      <c r="FN60" s="228"/>
      <c r="FO60" s="228"/>
      <c r="FP60" s="228"/>
      <c r="FQ60" s="228"/>
      <c r="FR60" s="228"/>
      <c r="FS60" s="228"/>
      <c r="FT60" s="228"/>
      <c r="FU60" s="228"/>
      <c r="FV60" s="228"/>
      <c r="FW60" s="228"/>
      <c r="FX60" s="228"/>
      <c r="FY60" s="228"/>
      <c r="FZ60" s="228"/>
      <c r="GA60" s="228"/>
      <c r="GB60" s="228"/>
      <c r="GC60" s="228"/>
      <c r="GD60" s="228"/>
      <c r="GE60" s="228"/>
      <c r="GF60" s="228"/>
      <c r="GG60" s="228"/>
      <c r="GH60" s="228"/>
      <c r="GI60" s="228"/>
      <c r="GJ60" s="228"/>
      <c r="GK60" s="228"/>
      <c r="GL60" s="228"/>
      <c r="GM60" s="228"/>
      <c r="GN60" s="228"/>
      <c r="GO60" s="228"/>
      <c r="GP60" s="228"/>
      <c r="GQ60" s="228"/>
      <c r="GR60" s="228"/>
      <c r="GS60" s="228"/>
      <c r="GT60" s="228"/>
      <c r="GU60" s="228"/>
      <c r="GV60" s="228"/>
      <c r="GW60" s="228"/>
      <c r="GX60" s="228"/>
      <c r="GY60" s="228"/>
      <c r="GZ60" s="228"/>
      <c r="HA60" s="228"/>
      <c r="HB60" s="228"/>
      <c r="HC60" s="228"/>
      <c r="HD60" s="228"/>
      <c r="HE60" s="228"/>
      <c r="HF60" s="228"/>
      <c r="HG60" s="228"/>
      <c r="HH60" s="228"/>
      <c r="HI60" s="228"/>
      <c r="HJ60" s="228"/>
      <c r="HK60" s="228"/>
      <c r="HL60" s="228"/>
      <c r="HM60" s="228"/>
      <c r="HN60" s="228"/>
      <c r="HO60" s="228"/>
      <c r="HP60" s="228"/>
      <c r="HQ60" s="228"/>
      <c r="HR60" s="228"/>
      <c r="HS60" s="228"/>
      <c r="HT60" s="228"/>
      <c r="HU60" s="228"/>
      <c r="HV60" s="228"/>
      <c r="HW60" s="228"/>
      <c r="HX60" s="228"/>
      <c r="HY60" s="228"/>
      <c r="HZ60" s="228"/>
      <c r="IA60" s="228"/>
      <c r="IB60" s="228"/>
      <c r="IC60" s="228"/>
      <c r="ID60" s="228"/>
      <c r="IE60" s="228"/>
      <c r="IF60" s="228"/>
      <c r="IG60" s="228"/>
      <c r="IH60" s="228"/>
      <c r="II60" s="228"/>
      <c r="IJ60" s="228"/>
      <c r="IK60" s="228"/>
      <c r="IL60" s="228"/>
      <c r="IM60" s="228"/>
      <c r="IN60" s="228"/>
      <c r="IO60" s="228"/>
      <c r="IP60" s="228"/>
      <c r="IQ60" s="228"/>
      <c r="IR60" s="228"/>
      <c r="IS60" s="228"/>
      <c r="IT60" s="228"/>
      <c r="IU60" s="228"/>
      <c r="IV60" s="228"/>
      <c r="IW60" s="228"/>
      <c r="IX60" s="228"/>
      <c r="IY60" s="228"/>
      <c r="IZ60" s="228"/>
      <c r="JA60" s="228"/>
      <c r="JB60" s="228"/>
      <c r="JC60" s="228"/>
      <c r="JD60" s="228"/>
      <c r="JE60" s="228"/>
      <c r="JF60" s="228"/>
      <c r="JG60" s="228"/>
      <c r="JH60" s="228"/>
      <c r="JI60" s="228"/>
      <c r="JJ60" s="228"/>
      <c r="JK60" s="228"/>
      <c r="JL60" s="228"/>
      <c r="JM60" s="228"/>
      <c r="JN60" s="228"/>
      <c r="JO60" s="228"/>
      <c r="JP60" s="228"/>
      <c r="JQ60" s="228"/>
      <c r="JR60" s="228"/>
      <c r="JS60" s="228"/>
      <c r="JT60" s="228"/>
      <c r="JU60" s="228"/>
      <c r="JV60" s="228"/>
      <c r="JW60" s="228"/>
      <c r="JX60" s="228"/>
      <c r="JY60" s="228"/>
      <c r="JZ60" s="228"/>
      <c r="KA60" s="228"/>
      <c r="KB60" s="228"/>
      <c r="KC60" s="228"/>
      <c r="KD60" s="228"/>
      <c r="KE60" s="228"/>
      <c r="KF60" s="228"/>
      <c r="KG60" s="228"/>
      <c r="KH60" s="228"/>
      <c r="KI60" s="228"/>
      <c r="KJ60" s="228"/>
      <c r="KK60" s="228"/>
      <c r="KL60" s="228"/>
      <c r="KM60" s="228"/>
      <c r="KN60" s="228"/>
      <c r="KO60" s="228"/>
      <c r="KP60" s="228"/>
      <c r="KQ60" s="228"/>
      <c r="KR60" s="228"/>
      <c r="KS60" s="228"/>
      <c r="KT60" s="228"/>
      <c r="KU60" s="228"/>
      <c r="KV60" s="228"/>
      <c r="KW60" s="228"/>
      <c r="KX60" s="228"/>
      <c r="KY60" s="228"/>
      <c r="KZ60" s="228"/>
      <c r="LA60" s="228"/>
      <c r="LB60" s="228"/>
      <c r="LC60" s="228"/>
      <c r="LD60" s="228"/>
      <c r="LE60" s="228"/>
      <c r="LF60" s="228"/>
      <c r="LG60" s="228"/>
      <c r="LH60" s="228"/>
      <c r="LI60" s="228"/>
      <c r="LJ60" s="228"/>
      <c r="LK60" s="228"/>
      <c r="LL60" s="228"/>
      <c r="LM60" s="228"/>
      <c r="LN60" s="228"/>
      <c r="LO60" s="228"/>
      <c r="LP60" s="228"/>
      <c r="LQ60" s="228"/>
      <c r="LR60" s="228"/>
      <c r="LS60" s="228"/>
      <c r="LT60" s="228"/>
      <c r="LU60" s="228"/>
      <c r="LV60" s="228"/>
      <c r="LW60" s="228"/>
      <c r="LX60" s="228"/>
      <c r="LY60" s="228"/>
      <c r="LZ60" s="228"/>
      <c r="MA60" s="228"/>
      <c r="MB60" s="228"/>
      <c r="MC60" s="228"/>
      <c r="MD60" s="228"/>
      <c r="ME60" s="228"/>
      <c r="MF60" s="228"/>
      <c r="MG60" s="228"/>
      <c r="MH60" s="228"/>
      <c r="MI60" s="228"/>
      <c r="MJ60" s="228"/>
      <c r="MK60" s="228"/>
      <c r="ML60" s="228"/>
      <c r="MM60" s="228"/>
      <c r="MN60" s="228"/>
      <c r="MO60" s="228"/>
      <c r="MP60" s="228"/>
      <c r="MQ60" s="228"/>
      <c r="MR60" s="228"/>
      <c r="MS60" s="228"/>
      <c r="MT60" s="228"/>
      <c r="MU60" s="228"/>
      <c r="MV60" s="228"/>
      <c r="MW60" s="228"/>
      <c r="MX60" s="228"/>
      <c r="MY60" s="228"/>
      <c r="MZ60" s="228"/>
      <c r="NA60" s="228"/>
      <c r="NB60" s="228"/>
      <c r="NC60" s="228"/>
      <c r="ND60" s="228"/>
      <c r="NE60" s="228"/>
      <c r="NF60" s="228"/>
      <c r="NG60" s="228"/>
      <c r="NH60" s="228"/>
      <c r="NI60" s="228"/>
      <c r="NJ60" s="228"/>
      <c r="NK60" s="228"/>
      <c r="NL60" s="228"/>
      <c r="NM60" s="228"/>
      <c r="NN60" s="228"/>
      <c r="NO60" s="228"/>
      <c r="NP60" s="228"/>
      <c r="NQ60" s="228"/>
      <c r="NR60" s="228"/>
      <c r="NS60" s="228"/>
      <c r="NT60" s="228"/>
      <c r="NU60" s="228"/>
      <c r="NV60" s="228"/>
      <c r="NW60" s="228"/>
      <c r="NX60" s="228"/>
      <c r="NY60" s="228"/>
      <c r="NZ60" s="228"/>
      <c r="OA60" s="228"/>
      <c r="OB60" s="228"/>
      <c r="OC60" s="228"/>
      <c r="OD60" s="228"/>
      <c r="OE60" s="228"/>
      <c r="OF60" s="228"/>
      <c r="OG60" s="228"/>
      <c r="OH60" s="228"/>
      <c r="OI60" s="228"/>
      <c r="OJ60" s="228"/>
      <c r="OK60" s="228"/>
      <c r="OL60" s="228"/>
      <c r="OM60" s="228"/>
      <c r="ON60" s="228"/>
      <c r="OO60" s="228"/>
      <c r="OP60" s="228"/>
      <c r="OQ60" s="228"/>
      <c r="OR60" s="228"/>
      <c r="OS60" s="228"/>
      <c r="OT60" s="228"/>
      <c r="OU60" s="228"/>
      <c r="OV60" s="228"/>
      <c r="OW60" s="228"/>
      <c r="OX60" s="228"/>
      <c r="OY60" s="228"/>
      <c r="OZ60" s="228"/>
      <c r="PA60" s="228"/>
      <c r="PB60" s="228"/>
      <c r="PC60" s="228"/>
      <c r="PD60" s="228"/>
      <c r="PE60" s="228"/>
      <c r="PF60" s="228"/>
      <c r="PG60" s="228"/>
      <c r="PH60" s="228"/>
      <c r="PI60" s="228"/>
      <c r="PJ60" s="228"/>
      <c r="PK60" s="228"/>
      <c r="PL60" s="228"/>
      <c r="PM60" s="228"/>
      <c r="PN60" s="228"/>
      <c r="PO60" s="228"/>
      <c r="PP60" s="228"/>
      <c r="PQ60" s="228"/>
      <c r="PR60" s="228"/>
      <c r="PS60" s="228"/>
      <c r="PT60" s="228"/>
      <c r="PU60" s="228"/>
      <c r="PV60" s="228"/>
      <c r="PW60" s="228"/>
      <c r="PX60" s="228"/>
      <c r="PY60" s="228"/>
      <c r="PZ60" s="228"/>
      <c r="QA60" s="228"/>
      <c r="QB60" s="228"/>
      <c r="QC60" s="228"/>
      <c r="QD60" s="228"/>
      <c r="QE60" s="228"/>
      <c r="QF60" s="228"/>
      <c r="QG60" s="228"/>
      <c r="QH60" s="228"/>
      <c r="QI60" s="228"/>
      <c r="QJ60" s="228"/>
      <c r="QK60" s="228"/>
      <c r="QL60" s="228"/>
      <c r="QM60" s="228"/>
      <c r="QN60" s="228"/>
      <c r="QO60" s="228"/>
      <c r="QP60" s="228"/>
      <c r="QQ60" s="228"/>
      <c r="QR60" s="228"/>
      <c r="QS60" s="228"/>
      <c r="QT60" s="228"/>
      <c r="QU60" s="228"/>
      <c r="QV60" s="228"/>
      <c r="QW60" s="228"/>
      <c r="QX60" s="228"/>
      <c r="QY60" s="228"/>
      <c r="QZ60" s="228"/>
      <c r="RA60" s="228"/>
      <c r="RB60" s="228"/>
      <c r="RC60" s="228"/>
      <c r="RD60" s="228"/>
      <c r="RE60" s="228"/>
      <c r="RF60" s="228"/>
      <c r="RG60" s="228"/>
      <c r="RH60" s="228"/>
      <c r="RI60" s="228"/>
      <c r="RJ60" s="228"/>
      <c r="RK60" s="228"/>
      <c r="RL60" s="228"/>
      <c r="RM60" s="228"/>
      <c r="RN60" s="228"/>
      <c r="RO60" s="228"/>
      <c r="RP60" s="228"/>
      <c r="RQ60" s="228"/>
      <c r="RR60" s="228"/>
      <c r="RS60" s="228"/>
      <c r="RT60" s="228"/>
      <c r="RU60" s="228"/>
      <c r="RV60" s="228"/>
      <c r="RW60" s="228"/>
      <c r="RX60" s="228"/>
      <c r="RY60" s="228"/>
      <c r="RZ60" s="228"/>
      <c r="SA60" s="228"/>
      <c r="SB60" s="228"/>
      <c r="SC60" s="228"/>
      <c r="SD60" s="228"/>
      <c r="SE60" s="228"/>
      <c r="SF60" s="228"/>
      <c r="SG60" s="228"/>
      <c r="SH60" s="228"/>
      <c r="SI60" s="228"/>
      <c r="SJ60" s="228"/>
      <c r="SK60" s="228"/>
      <c r="SL60" s="228"/>
      <c r="SM60" s="228"/>
      <c r="SN60" s="228"/>
      <c r="SO60" s="228"/>
      <c r="SP60" s="228"/>
      <c r="SQ60" s="228"/>
      <c r="SR60" s="228"/>
      <c r="SS60" s="228"/>
      <c r="ST60" s="228"/>
      <c r="SU60" s="228"/>
      <c r="SV60" s="228"/>
      <c r="SW60" s="228"/>
      <c r="SX60" s="228"/>
      <c r="SY60" s="228"/>
      <c r="SZ60" s="228"/>
      <c r="TA60" s="228"/>
      <c r="TB60" s="228"/>
      <c r="TC60" s="228"/>
      <c r="TD60" s="228"/>
      <c r="TE60" s="228"/>
      <c r="TF60" s="228"/>
      <c r="TG60" s="228"/>
      <c r="TH60" s="228"/>
      <c r="TI60" s="228"/>
      <c r="TJ60" s="228"/>
      <c r="TK60" s="228"/>
      <c r="TL60" s="228"/>
      <c r="TM60" s="228"/>
      <c r="TN60" s="228"/>
      <c r="TO60" s="228"/>
      <c r="TP60" s="228"/>
      <c r="TQ60" s="228"/>
      <c r="TR60" s="228"/>
      <c r="TS60" s="228"/>
      <c r="TT60" s="228"/>
      <c r="TU60" s="228"/>
      <c r="TV60" s="228"/>
      <c r="TW60" s="228"/>
      <c r="TX60" s="228"/>
      <c r="TY60" s="228"/>
      <c r="TZ60" s="228"/>
      <c r="UA60" s="228"/>
      <c r="UB60" s="228"/>
      <c r="UC60" s="228"/>
      <c r="UD60" s="228"/>
      <c r="UE60" s="228"/>
      <c r="UF60" s="228"/>
      <c r="UG60" s="228"/>
      <c r="UH60" s="228"/>
      <c r="UI60" s="228"/>
      <c r="UJ60" s="228"/>
      <c r="UK60" s="228"/>
      <c r="UL60" s="228"/>
      <c r="UM60" s="228"/>
      <c r="UN60" s="228"/>
      <c r="UO60" s="228"/>
      <c r="UP60" s="228"/>
      <c r="UQ60" s="228"/>
      <c r="UR60" s="228"/>
      <c r="US60" s="228"/>
      <c r="UT60" s="228"/>
      <c r="UU60" s="228"/>
      <c r="UV60" s="228"/>
      <c r="UW60" s="228"/>
      <c r="UX60" s="228"/>
      <c r="UY60" s="228"/>
      <c r="UZ60" s="228"/>
      <c r="VA60" s="228"/>
      <c r="VB60" s="228"/>
      <c r="VC60" s="228"/>
      <c r="VD60" s="228"/>
      <c r="VE60" s="228"/>
      <c r="VF60" s="228"/>
      <c r="VG60" s="228"/>
      <c r="VH60" s="228"/>
      <c r="VI60" s="228"/>
      <c r="VJ60" s="228"/>
      <c r="VK60" s="228"/>
      <c r="VL60" s="228"/>
      <c r="VM60" s="228"/>
      <c r="VN60" s="228"/>
      <c r="VO60" s="228"/>
      <c r="VP60" s="228"/>
      <c r="VQ60" s="228"/>
      <c r="VR60" s="228"/>
      <c r="VS60" s="228"/>
      <c r="VT60" s="228"/>
      <c r="VU60" s="228"/>
      <c r="VV60" s="228"/>
      <c r="VW60" s="228"/>
      <c r="VX60" s="228"/>
      <c r="VY60" s="228"/>
      <c r="VZ60" s="228"/>
      <c r="WA60" s="228"/>
      <c r="WB60" s="228"/>
      <c r="WC60" s="228"/>
      <c r="WD60" s="228"/>
      <c r="WE60" s="228"/>
      <c r="WF60" s="228"/>
      <c r="WG60" s="228"/>
      <c r="WH60" s="228"/>
      <c r="WI60" s="228"/>
      <c r="WJ60" s="228"/>
      <c r="WK60" s="228"/>
      <c r="WL60" s="228"/>
      <c r="WM60" s="228"/>
      <c r="WN60" s="228"/>
      <c r="WO60" s="228"/>
      <c r="WP60" s="228"/>
      <c r="WQ60" s="228"/>
      <c r="WR60" s="228"/>
      <c r="WS60" s="228"/>
      <c r="WT60" s="228"/>
      <c r="WU60" s="228"/>
      <c r="WV60" s="228"/>
      <c r="WW60" s="228"/>
      <c r="WX60" s="228"/>
      <c r="WY60" s="228"/>
      <c r="WZ60" s="228"/>
      <c r="XA60" s="228"/>
      <c r="XB60" s="228"/>
      <c r="XC60" s="228"/>
      <c r="XD60" s="228"/>
      <c r="XE60" s="228"/>
      <c r="XF60" s="228"/>
      <c r="XG60" s="228"/>
      <c r="XH60" s="228"/>
      <c r="XI60" s="228"/>
      <c r="XJ60" s="228"/>
      <c r="XK60" s="228"/>
      <c r="XL60" s="228"/>
      <c r="XM60" s="228"/>
      <c r="XN60" s="228"/>
      <c r="XO60" s="228"/>
      <c r="XP60" s="228"/>
      <c r="XQ60" s="228"/>
      <c r="XR60" s="228"/>
      <c r="XS60" s="228"/>
      <c r="XT60" s="228"/>
      <c r="XU60" s="228"/>
      <c r="XV60" s="228"/>
      <c r="XW60" s="228"/>
      <c r="XX60" s="228"/>
      <c r="XY60" s="228"/>
      <c r="XZ60" s="228"/>
      <c r="YA60" s="228"/>
      <c r="YB60" s="228"/>
      <c r="YC60" s="228"/>
      <c r="YD60" s="228"/>
      <c r="YE60" s="228"/>
      <c r="YF60" s="228"/>
      <c r="YG60" s="228"/>
      <c r="YH60" s="228"/>
      <c r="YI60" s="228"/>
      <c r="YJ60" s="228"/>
      <c r="YK60" s="228"/>
      <c r="YL60" s="228"/>
      <c r="YM60" s="228"/>
      <c r="YN60" s="228"/>
      <c r="YO60" s="228"/>
      <c r="YP60" s="228"/>
      <c r="YQ60" s="228"/>
      <c r="YR60" s="228"/>
      <c r="YS60" s="228"/>
      <c r="YT60" s="228"/>
      <c r="YU60" s="228"/>
      <c r="YV60" s="228"/>
      <c r="YW60" s="228"/>
      <c r="YX60" s="228"/>
      <c r="YY60" s="228"/>
      <c r="YZ60" s="228"/>
      <c r="ZA60" s="228"/>
      <c r="ZB60" s="228"/>
      <c r="ZC60" s="228"/>
      <c r="ZD60" s="228"/>
      <c r="ZE60" s="228"/>
      <c r="ZF60" s="228"/>
      <c r="ZG60" s="228"/>
      <c r="ZH60" s="228"/>
      <c r="ZI60" s="228"/>
      <c r="ZJ60" s="228"/>
      <c r="ZK60" s="228"/>
      <c r="ZL60" s="228"/>
      <c r="ZM60" s="228"/>
      <c r="ZN60" s="228"/>
      <c r="ZO60" s="228"/>
      <c r="ZP60" s="228"/>
      <c r="ZQ60" s="228"/>
      <c r="ZR60" s="228"/>
      <c r="ZS60" s="228"/>
      <c r="ZT60" s="228"/>
      <c r="ZU60" s="228"/>
      <c r="ZV60" s="228"/>
      <c r="ZW60" s="228"/>
      <c r="ZX60" s="228"/>
      <c r="ZY60" s="228"/>
      <c r="ZZ60" s="228"/>
      <c r="AAA60" s="228"/>
      <c r="AAB60" s="228"/>
      <c r="AAC60" s="228"/>
      <c r="AAD60" s="228"/>
      <c r="AAE60" s="228"/>
      <c r="AAF60" s="228"/>
      <c r="AAG60" s="228"/>
      <c r="AAH60" s="228"/>
      <c r="AAI60" s="228"/>
      <c r="AAJ60" s="228"/>
      <c r="AAK60" s="228"/>
      <c r="AAL60" s="228"/>
      <c r="AAM60" s="228"/>
      <c r="AAN60" s="228"/>
      <c r="AAO60" s="228"/>
      <c r="AAP60" s="228"/>
      <c r="AAQ60" s="228"/>
      <c r="AAR60" s="228"/>
      <c r="AAS60" s="228"/>
      <c r="AAT60" s="228"/>
      <c r="AAU60" s="228"/>
      <c r="AAV60" s="228"/>
      <c r="AAW60" s="228"/>
      <c r="AAX60" s="228"/>
      <c r="AAY60" s="228"/>
      <c r="AAZ60" s="228"/>
      <c r="ABA60" s="228"/>
      <c r="ABB60" s="228"/>
      <c r="ABC60" s="228"/>
      <c r="ABD60" s="228"/>
      <c r="ABE60" s="228"/>
      <c r="ABF60" s="228"/>
      <c r="ABG60" s="228"/>
      <c r="ABH60" s="228"/>
      <c r="ABI60" s="228"/>
      <c r="ABJ60" s="228"/>
      <c r="ABK60" s="228"/>
      <c r="ABL60" s="228"/>
      <c r="ABM60" s="228"/>
      <c r="ABN60" s="228"/>
      <c r="ABO60" s="228"/>
      <c r="ABP60" s="228"/>
      <c r="ABQ60" s="228"/>
      <c r="ABR60" s="228"/>
      <c r="ABS60" s="228"/>
      <c r="ABT60" s="228"/>
      <c r="ABU60" s="228"/>
      <c r="ABV60" s="228"/>
      <c r="ABW60" s="228"/>
      <c r="ABX60" s="228"/>
      <c r="ABY60" s="228"/>
      <c r="ABZ60" s="228"/>
      <c r="ACA60" s="228"/>
      <c r="ACB60" s="228"/>
      <c r="ACC60" s="228"/>
      <c r="ACD60" s="228"/>
      <c r="ACE60" s="228"/>
      <c r="ACF60" s="228"/>
      <c r="ACG60" s="228"/>
      <c r="ACH60" s="228"/>
      <c r="ACI60" s="228"/>
      <c r="ACJ60" s="228"/>
      <c r="ACK60" s="228"/>
      <c r="ACL60" s="228"/>
      <c r="ACM60" s="228"/>
      <c r="ACN60" s="228"/>
      <c r="ACO60" s="228"/>
      <c r="ACP60" s="228"/>
      <c r="ACQ60" s="228"/>
      <c r="ACR60" s="228"/>
      <c r="ACS60" s="228"/>
      <c r="ACT60" s="228"/>
      <c r="ACU60" s="228"/>
      <c r="ACV60" s="228"/>
      <c r="ACW60" s="228"/>
      <c r="ACX60" s="228"/>
      <c r="ACY60" s="228"/>
      <c r="ACZ60" s="228"/>
      <c r="ADA60" s="228"/>
      <c r="ADB60" s="228"/>
      <c r="ADC60" s="228"/>
      <c r="ADD60" s="228"/>
      <c r="ADE60" s="228"/>
      <c r="ADF60" s="228"/>
      <c r="ADG60" s="228"/>
      <c r="ADH60" s="228"/>
      <c r="ADI60" s="228"/>
      <c r="ADJ60" s="228"/>
      <c r="ADK60" s="228"/>
      <c r="ADL60" s="228"/>
      <c r="ADM60" s="228"/>
      <c r="ADN60" s="228"/>
      <c r="ADO60" s="228"/>
      <c r="ADP60" s="228"/>
      <c r="ADQ60" s="228"/>
      <c r="ADR60" s="228"/>
      <c r="ADS60" s="228"/>
      <c r="ADT60" s="228"/>
      <c r="ADU60" s="228"/>
      <c r="ADV60" s="228"/>
      <c r="ADW60" s="228"/>
      <c r="ADX60" s="228"/>
      <c r="ADY60" s="228"/>
      <c r="ADZ60" s="228"/>
      <c r="AEA60" s="228"/>
      <c r="AEB60" s="228"/>
      <c r="AEC60" s="228"/>
      <c r="AED60" s="228"/>
      <c r="AEE60" s="228"/>
      <c r="AEF60" s="228"/>
      <c r="AEG60" s="228"/>
      <c r="AEH60" s="228"/>
      <c r="AEI60" s="228"/>
      <c r="AEJ60" s="228"/>
      <c r="AEK60" s="228"/>
      <c r="AEL60" s="228"/>
      <c r="AEM60" s="228"/>
      <c r="AEN60" s="228"/>
      <c r="AEO60" s="228"/>
      <c r="AEP60" s="228"/>
      <c r="AEQ60" s="228"/>
      <c r="AER60" s="228"/>
      <c r="AES60" s="228"/>
      <c r="AET60" s="228"/>
      <c r="AEU60" s="228"/>
      <c r="AEV60" s="228"/>
      <c r="AEW60" s="228"/>
      <c r="AEX60" s="228"/>
      <c r="AEY60" s="228"/>
      <c r="AEZ60" s="228"/>
      <c r="AFA60" s="228"/>
      <c r="AFB60" s="228"/>
      <c r="AFC60" s="228"/>
      <c r="AFD60" s="228"/>
      <c r="AFE60" s="228"/>
      <c r="AFF60" s="228"/>
      <c r="AFG60" s="228"/>
      <c r="AFH60" s="228"/>
      <c r="AFI60" s="228"/>
      <c r="AFJ60" s="228"/>
      <c r="AFK60" s="228"/>
      <c r="AFL60" s="228"/>
      <c r="AFM60" s="228"/>
      <c r="AFN60" s="228"/>
      <c r="AFO60" s="228"/>
      <c r="AFP60" s="228"/>
      <c r="AFQ60" s="228"/>
      <c r="AFR60" s="228"/>
      <c r="AFS60" s="228"/>
      <c r="AFT60" s="228"/>
      <c r="AFU60" s="228"/>
      <c r="AFV60" s="228"/>
      <c r="AFW60" s="228"/>
      <c r="AFX60" s="228"/>
      <c r="AFY60" s="228"/>
      <c r="AFZ60" s="228"/>
      <c r="AGA60" s="228"/>
      <c r="AGB60" s="228"/>
      <c r="AGC60" s="228"/>
      <c r="AGD60" s="228"/>
      <c r="AGE60" s="228"/>
      <c r="AGF60" s="228"/>
      <c r="AGG60" s="228"/>
      <c r="AGH60" s="228"/>
      <c r="AGI60" s="228"/>
      <c r="AGJ60" s="228"/>
      <c r="AGK60" s="228"/>
      <c r="AGL60" s="228"/>
      <c r="AGM60" s="228"/>
      <c r="AGN60" s="228"/>
      <c r="AGO60" s="228"/>
      <c r="AGP60" s="228"/>
      <c r="AGQ60" s="228"/>
      <c r="AGR60" s="228"/>
      <c r="AGS60" s="228"/>
      <c r="AGT60" s="228"/>
      <c r="AGU60" s="228"/>
      <c r="AGV60" s="228"/>
      <c r="AGW60" s="228"/>
      <c r="AGX60" s="228"/>
      <c r="AGY60" s="228"/>
      <c r="AGZ60" s="228"/>
      <c r="AHA60" s="228"/>
      <c r="AHB60" s="228"/>
      <c r="AHC60" s="228"/>
      <c r="AHD60" s="228"/>
      <c r="AHE60" s="228"/>
      <c r="AHF60" s="228"/>
      <c r="AHG60" s="228"/>
      <c r="AHH60" s="228"/>
      <c r="AHI60" s="228"/>
      <c r="AHJ60" s="228"/>
      <c r="AHK60" s="228"/>
      <c r="AHL60" s="228"/>
      <c r="AHM60" s="228"/>
      <c r="AHN60" s="228"/>
      <c r="AHO60" s="228"/>
      <c r="AHP60" s="228"/>
      <c r="AHQ60" s="228"/>
      <c r="AHR60" s="228"/>
      <c r="AHS60" s="228"/>
      <c r="AHT60" s="228"/>
      <c r="AHU60" s="228"/>
      <c r="AHV60" s="228"/>
      <c r="AHW60" s="228"/>
      <c r="AHX60" s="228"/>
      <c r="AHY60" s="228"/>
      <c r="AHZ60" s="228"/>
      <c r="AIA60" s="228"/>
      <c r="AIB60" s="228"/>
      <c r="AIC60" s="228"/>
      <c r="AID60" s="228"/>
      <c r="AIE60" s="228"/>
      <c r="AIF60" s="228"/>
      <c r="AIG60" s="228"/>
      <c r="AIH60" s="228"/>
      <c r="AII60" s="228"/>
      <c r="AIJ60" s="228"/>
      <c r="AIK60" s="228"/>
      <c r="AIL60" s="228"/>
      <c r="AIM60" s="228"/>
      <c r="AIN60" s="228"/>
      <c r="AIO60" s="228"/>
      <c r="AIP60" s="228"/>
      <c r="AIQ60" s="228"/>
      <c r="AIR60" s="228"/>
      <c r="AIS60" s="228"/>
      <c r="AIT60" s="228"/>
      <c r="AIU60" s="228"/>
      <c r="AIV60" s="228"/>
      <c r="AIW60" s="228"/>
      <c r="AIX60" s="228"/>
      <c r="AIY60" s="228"/>
      <c r="AIZ60" s="228"/>
      <c r="AJA60" s="228"/>
      <c r="AJB60" s="228"/>
      <c r="AJC60" s="228"/>
      <c r="AJD60" s="228"/>
      <c r="AJE60" s="228"/>
      <c r="AJF60" s="228"/>
      <c r="AJG60" s="228"/>
      <c r="AJH60" s="228"/>
      <c r="AJI60" s="228"/>
      <c r="AJJ60" s="228"/>
      <c r="AJK60" s="228"/>
      <c r="AJL60" s="228"/>
      <c r="AJM60" s="228"/>
      <c r="AJN60" s="228"/>
      <c r="AJO60" s="228"/>
      <c r="AJP60" s="228"/>
      <c r="AJQ60" s="228"/>
      <c r="AJR60" s="228"/>
      <c r="AJS60" s="228"/>
      <c r="AJT60" s="228"/>
      <c r="AJU60" s="228"/>
      <c r="AJV60" s="228"/>
      <c r="AJW60" s="228"/>
      <c r="AJX60" s="228"/>
      <c r="AJY60" s="228"/>
      <c r="AJZ60" s="228"/>
      <c r="AKA60" s="228"/>
      <c r="AKB60" s="228"/>
      <c r="AKC60" s="228"/>
      <c r="AKD60" s="228"/>
      <c r="AKE60" s="228"/>
      <c r="AKF60" s="228"/>
      <c r="AKG60" s="228"/>
      <c r="AKH60" s="228"/>
      <c r="AKI60" s="228"/>
      <c r="AKJ60" s="228"/>
      <c r="AKK60" s="228"/>
      <c r="AKL60" s="228"/>
      <c r="AKM60" s="228"/>
      <c r="AKN60" s="228"/>
      <c r="AKO60" s="228"/>
      <c r="AKP60" s="228"/>
      <c r="AKQ60" s="228"/>
      <c r="AKR60" s="228"/>
      <c r="AKS60" s="228"/>
      <c r="AKT60" s="228"/>
      <c r="AKU60" s="228"/>
      <c r="AKV60" s="228"/>
      <c r="AKW60" s="228"/>
      <c r="AKX60" s="228"/>
      <c r="AKY60" s="228"/>
      <c r="AKZ60" s="228"/>
      <c r="ALA60" s="228"/>
      <c r="ALB60" s="228"/>
      <c r="ALC60" s="228"/>
      <c r="ALD60" s="228"/>
      <c r="ALE60" s="228"/>
      <c r="ALF60" s="228"/>
      <c r="ALG60" s="228"/>
      <c r="ALH60" s="228"/>
      <c r="ALI60" s="228"/>
      <c r="ALJ60" s="228"/>
      <c r="ALK60" s="228"/>
      <c r="ALL60" s="228"/>
      <c r="ALM60" s="228"/>
      <c r="ALN60" s="228"/>
      <c r="ALO60" s="228"/>
      <c r="ALP60" s="228"/>
      <c r="ALQ60" s="228"/>
      <c r="ALR60" s="228"/>
      <c r="ALS60" s="228"/>
      <c r="ALT60" s="228"/>
      <c r="ALU60" s="228"/>
      <c r="ALV60" s="228"/>
    </row>
    <row r="61" spans="1:1010" s="233" customFormat="1" ht="15" customHeight="1" x14ac:dyDescent="0.35">
      <c r="A61" s="214">
        <v>61</v>
      </c>
      <c r="B61">
        <v>1700</v>
      </c>
      <c r="C61" s="226" t="s">
        <v>1295</v>
      </c>
      <c r="D61" s="227">
        <v>1700</v>
      </c>
      <c r="E61" s="228">
        <v>-1</v>
      </c>
      <c r="F61" s="228">
        <v>49.984000000000002</v>
      </c>
      <c r="G61" s="227">
        <v>2.4742500000000001</v>
      </c>
      <c r="H61" s="229">
        <v>12.460599999999999</v>
      </c>
      <c r="I61" s="229">
        <v>8.5250000000000006E-2</v>
      </c>
      <c r="J61" s="229">
        <v>11.80885</v>
      </c>
      <c r="K61" s="230">
        <v>0.17205000000000001</v>
      </c>
      <c r="L61" s="229">
        <v>9.0081000000000007</v>
      </c>
      <c r="M61" s="230">
        <v>10.46725</v>
      </c>
      <c r="N61" s="229">
        <v>2.2145999999999999</v>
      </c>
      <c r="O61" s="229">
        <v>8.0999999999999996E-3</v>
      </c>
      <c r="P61" s="229">
        <v>0.36709999999999998</v>
      </c>
      <c r="Q61" s="230">
        <v>0.23269999999999999</v>
      </c>
      <c r="R61" s="229">
        <v>3.8850000000000003E-2</v>
      </c>
      <c r="S61" s="230">
        <v>8.9999999999999993E-3</v>
      </c>
      <c r="T61" s="230">
        <v>3.6999999999999998E-2</v>
      </c>
      <c r="U61" s="230">
        <v>99.371200000000002</v>
      </c>
      <c r="V61" s="230"/>
      <c r="W61" s="229"/>
      <c r="X61" s="231"/>
      <c r="Y61" s="231"/>
      <c r="Z61" s="231">
        <v>30.83</v>
      </c>
      <c r="AA61" s="231">
        <v>295.08999999999997</v>
      </c>
      <c r="AB61" s="229">
        <v>7.4466666666666699</v>
      </c>
      <c r="AC61" s="229">
        <v>356.41333333333301</v>
      </c>
      <c r="AD61" s="229">
        <v>27.1466666666667</v>
      </c>
      <c r="AE61" s="229">
        <v>162.37333333333299</v>
      </c>
      <c r="AF61" s="229">
        <v>15.063333333333301</v>
      </c>
      <c r="AG61" s="229">
        <v>111.273333333333</v>
      </c>
      <c r="AH61" s="229">
        <v>13.9333333333333</v>
      </c>
      <c r="AI61" s="229">
        <v>36.549999999999997</v>
      </c>
      <c r="AJ61" s="229">
        <v>5.37</v>
      </c>
      <c r="AK61" s="229">
        <v>26.18</v>
      </c>
      <c r="AL61" s="229">
        <v>7.31</v>
      </c>
      <c r="AM61" s="229">
        <v>2.58</v>
      </c>
      <c r="AN61" s="229">
        <v>7.5033333333333303</v>
      </c>
      <c r="AO61" s="229">
        <v>1.1000000000000001</v>
      </c>
      <c r="AP61" s="229">
        <v>6.74</v>
      </c>
      <c r="AQ61" s="229">
        <v>1.3533333333333299</v>
      </c>
      <c r="AR61" s="229">
        <v>3.2266666666666701</v>
      </c>
      <c r="AS61" s="229">
        <v>0.44466666666666699</v>
      </c>
      <c r="AT61" s="229">
        <v>2.89</v>
      </c>
      <c r="AU61" s="229">
        <v>0.40866666666666701</v>
      </c>
      <c r="AV61" s="229">
        <v>5.09</v>
      </c>
      <c r="AW61" s="229">
        <v>1.1499999999999999</v>
      </c>
      <c r="AX61" s="229">
        <v>1.21</v>
      </c>
      <c r="AY61" s="229">
        <v>0.44066666666666698</v>
      </c>
      <c r="AZ61" s="229">
        <v>1195.0628099999999</v>
      </c>
      <c r="BA61" s="229">
        <v>60.183</v>
      </c>
      <c r="BB61" s="231"/>
      <c r="BC61" s="231"/>
      <c r="BD61" s="230"/>
      <c r="BE61" s="230"/>
      <c r="BF61" s="230">
        <v>0.60480639999999997</v>
      </c>
      <c r="BG61" s="230">
        <v>6.3340800000000003E-2</v>
      </c>
      <c r="BH61" s="229">
        <v>0.25295018000000002</v>
      </c>
      <c r="BI61" s="229">
        <v>0.39087293499999998</v>
      </c>
      <c r="BJ61" s="229">
        <v>2.745918E-2</v>
      </c>
      <c r="BK61" s="229">
        <v>0.26303652</v>
      </c>
      <c r="BL61" s="229">
        <v>0.24493365</v>
      </c>
      <c r="BM61" s="229">
        <v>0.1561293</v>
      </c>
      <c r="BN61" s="229">
        <v>5.3413049999999997E-2</v>
      </c>
      <c r="BO61" s="229">
        <v>6.8181099999999996E-3</v>
      </c>
      <c r="BP61" s="229">
        <v>8.1546150000000005E-3</v>
      </c>
      <c r="BQ61" s="229">
        <v>1.1249999999999999E-3</v>
      </c>
      <c r="BR61" s="229">
        <v>1.7131E-3</v>
      </c>
      <c r="BS61" s="229">
        <v>1.47984</v>
      </c>
      <c r="BT61" s="229">
        <v>9.1477900000000005</v>
      </c>
      <c r="BU61" s="229">
        <v>0.40211999999999998</v>
      </c>
      <c r="BV61" s="229">
        <v>17.8206666666666</v>
      </c>
      <c r="BW61" s="229">
        <v>1.8459733333333399</v>
      </c>
      <c r="BX61" s="229">
        <v>15.750213333333299</v>
      </c>
      <c r="BY61" s="229">
        <v>1.9702839999999999</v>
      </c>
      <c r="BZ61" s="229">
        <v>6.2313066666666499</v>
      </c>
      <c r="CA61" s="229">
        <v>0.71059999999999801</v>
      </c>
      <c r="CB61" s="229">
        <v>1.3889</v>
      </c>
      <c r="CC61" s="229">
        <v>0.37590000000000001</v>
      </c>
      <c r="CD61" s="229">
        <v>1.6755199999999999</v>
      </c>
      <c r="CE61" s="229">
        <v>0.48976999999999998</v>
      </c>
      <c r="CF61" s="229">
        <v>0.15479999999999999</v>
      </c>
      <c r="CG61" s="229">
        <v>0.70531333333333301</v>
      </c>
      <c r="CH61" s="229">
        <v>8.5800000000000001E-2</v>
      </c>
      <c r="CI61" s="229">
        <v>0.54593999999999998</v>
      </c>
      <c r="CJ61" s="229">
        <v>0.11774</v>
      </c>
      <c r="CK61" s="229">
        <v>0.27104</v>
      </c>
      <c r="CL61" s="229">
        <v>4.3132666666666701E-2</v>
      </c>
      <c r="CM61" s="229">
        <v>0.24565000000000001</v>
      </c>
      <c r="CN61" s="229">
        <v>4.4544666666666698E-2</v>
      </c>
      <c r="CO61" s="229">
        <v>0.47846</v>
      </c>
      <c r="CP61" s="229">
        <v>0.17135</v>
      </c>
      <c r="CQ61" s="229">
        <v>0.44649</v>
      </c>
      <c r="CR61" s="229">
        <v>4.1863333333333398E-2</v>
      </c>
      <c r="CS61" s="229"/>
      <c r="CT61" s="229"/>
      <c r="CU61" s="232"/>
      <c r="CV61" s="232"/>
      <c r="CW61" s="232"/>
      <c r="CX61" s="232"/>
      <c r="CY61" s="232"/>
      <c r="CZ61" s="232"/>
      <c r="DA61" s="228"/>
      <c r="DB61" s="228"/>
      <c r="DC61" s="228"/>
      <c r="DD61" s="228"/>
      <c r="DE61" s="228"/>
      <c r="DF61" s="228"/>
      <c r="DG61" s="228"/>
      <c r="DH61" s="228"/>
      <c r="DI61" s="228"/>
      <c r="DJ61" s="228"/>
      <c r="DK61" s="228"/>
      <c r="DL61" s="228"/>
      <c r="DM61" s="228"/>
      <c r="DN61" s="228"/>
      <c r="DO61" s="228"/>
      <c r="DP61" s="228"/>
      <c r="DQ61" s="228"/>
      <c r="DR61" s="228"/>
      <c r="DS61" s="228"/>
      <c r="DT61" s="228"/>
      <c r="DU61" s="228"/>
      <c r="DV61" s="228"/>
      <c r="DW61" s="228"/>
      <c r="DX61" s="228"/>
      <c r="DY61" s="228"/>
      <c r="DZ61" s="228"/>
      <c r="EA61" s="228"/>
      <c r="EB61" s="228"/>
      <c r="EC61" s="228"/>
      <c r="ED61" s="228"/>
      <c r="EE61" s="228"/>
      <c r="EF61" s="228"/>
      <c r="EG61" s="228"/>
      <c r="EH61" s="228"/>
      <c r="EI61" s="228"/>
      <c r="EJ61" s="228"/>
      <c r="EK61" s="228"/>
      <c r="EL61" s="228"/>
      <c r="EM61" s="228"/>
      <c r="EN61" s="228"/>
      <c r="EO61" s="228"/>
      <c r="EP61" s="228"/>
      <c r="EQ61" s="228"/>
      <c r="ER61" s="228"/>
      <c r="ES61" s="228"/>
      <c r="ET61" s="228"/>
      <c r="EU61" s="228"/>
      <c r="EV61" s="228"/>
      <c r="EW61" s="228"/>
      <c r="EX61" s="228"/>
      <c r="EY61" s="228"/>
      <c r="EZ61" s="228"/>
      <c r="FA61" s="228"/>
      <c r="FB61" s="228"/>
      <c r="FC61" s="228"/>
      <c r="FD61" s="228"/>
      <c r="FE61" s="228"/>
      <c r="FF61" s="228"/>
      <c r="FG61" s="228"/>
      <c r="FH61" s="228"/>
      <c r="FI61" s="228"/>
      <c r="FJ61" s="228"/>
      <c r="FK61" s="228"/>
      <c r="FL61" s="228"/>
      <c r="FM61" s="228"/>
      <c r="FN61" s="228"/>
      <c r="FO61" s="228"/>
      <c r="FP61" s="228"/>
      <c r="FQ61" s="228"/>
      <c r="FR61" s="228"/>
      <c r="FS61" s="228"/>
      <c r="FT61" s="228"/>
      <c r="FU61" s="228"/>
      <c r="FV61" s="228"/>
      <c r="FW61" s="228"/>
      <c r="FX61" s="228"/>
      <c r="FY61" s="228"/>
      <c r="FZ61" s="228"/>
      <c r="GA61" s="228"/>
      <c r="GB61" s="228"/>
      <c r="GC61" s="228"/>
      <c r="GD61" s="228"/>
      <c r="GE61" s="228"/>
      <c r="GF61" s="228"/>
      <c r="GG61" s="228"/>
      <c r="GH61" s="228"/>
      <c r="GI61" s="228"/>
      <c r="GJ61" s="228"/>
      <c r="GK61" s="228"/>
      <c r="GL61" s="228"/>
      <c r="GM61" s="228"/>
      <c r="GN61" s="228"/>
      <c r="GO61" s="228"/>
      <c r="GP61" s="228"/>
      <c r="GQ61" s="228"/>
      <c r="GR61" s="228"/>
      <c r="GS61" s="228"/>
      <c r="GT61" s="228"/>
      <c r="GU61" s="228"/>
      <c r="GV61" s="228"/>
      <c r="GW61" s="228"/>
      <c r="GX61" s="228"/>
      <c r="GY61" s="228"/>
      <c r="GZ61" s="228"/>
      <c r="HA61" s="228"/>
      <c r="HB61" s="228"/>
      <c r="HC61" s="228"/>
      <c r="HD61" s="228"/>
      <c r="HE61" s="228"/>
      <c r="HF61" s="228"/>
      <c r="HG61" s="228"/>
      <c r="HH61" s="228"/>
      <c r="HI61" s="228"/>
      <c r="HJ61" s="228"/>
      <c r="HK61" s="228"/>
      <c r="HL61" s="228"/>
      <c r="HM61" s="228"/>
      <c r="HN61" s="228"/>
      <c r="HO61" s="228"/>
      <c r="HP61" s="228"/>
      <c r="HQ61" s="228"/>
      <c r="HR61" s="228"/>
      <c r="HS61" s="228"/>
      <c r="HT61" s="228"/>
      <c r="HU61" s="228"/>
      <c r="HV61" s="228"/>
      <c r="HW61" s="228"/>
      <c r="HX61" s="228"/>
      <c r="HY61" s="228"/>
      <c r="HZ61" s="228"/>
      <c r="IA61" s="228"/>
      <c r="IB61" s="228"/>
      <c r="IC61" s="228"/>
      <c r="ID61" s="228"/>
      <c r="IE61" s="228"/>
      <c r="IF61" s="228"/>
      <c r="IG61" s="228"/>
      <c r="IH61" s="228"/>
      <c r="II61" s="228"/>
      <c r="IJ61" s="228"/>
      <c r="IK61" s="228"/>
      <c r="IL61" s="228"/>
      <c r="IM61" s="228"/>
      <c r="IN61" s="228"/>
      <c r="IO61" s="228"/>
      <c r="IP61" s="228"/>
      <c r="IQ61" s="228"/>
      <c r="IR61" s="228"/>
      <c r="IS61" s="228"/>
      <c r="IT61" s="228"/>
      <c r="IU61" s="228"/>
      <c r="IV61" s="228"/>
      <c r="IW61" s="228"/>
      <c r="IX61" s="228"/>
      <c r="IY61" s="228"/>
      <c r="IZ61" s="228"/>
      <c r="JA61" s="228"/>
      <c r="JB61" s="228"/>
      <c r="JC61" s="228"/>
      <c r="JD61" s="228"/>
      <c r="JE61" s="228"/>
      <c r="JF61" s="228"/>
      <c r="JG61" s="228"/>
      <c r="JH61" s="228"/>
      <c r="JI61" s="228"/>
      <c r="JJ61" s="228"/>
      <c r="JK61" s="228"/>
      <c r="JL61" s="228"/>
      <c r="JM61" s="228"/>
      <c r="JN61" s="228"/>
      <c r="JO61" s="228"/>
      <c r="JP61" s="228"/>
      <c r="JQ61" s="228"/>
      <c r="JR61" s="228"/>
      <c r="JS61" s="228"/>
      <c r="JT61" s="228"/>
      <c r="JU61" s="228"/>
      <c r="JV61" s="228"/>
      <c r="JW61" s="228"/>
      <c r="JX61" s="228"/>
      <c r="JY61" s="228"/>
      <c r="JZ61" s="228"/>
      <c r="KA61" s="228"/>
      <c r="KB61" s="228"/>
      <c r="KC61" s="228"/>
      <c r="KD61" s="228"/>
      <c r="KE61" s="228"/>
      <c r="KF61" s="228"/>
      <c r="KG61" s="228"/>
      <c r="KH61" s="228"/>
      <c r="KI61" s="228"/>
      <c r="KJ61" s="228"/>
      <c r="KK61" s="228"/>
      <c r="KL61" s="228"/>
      <c r="KM61" s="228"/>
      <c r="KN61" s="228"/>
      <c r="KO61" s="228"/>
      <c r="KP61" s="228"/>
      <c r="KQ61" s="228"/>
      <c r="KR61" s="228"/>
      <c r="KS61" s="228"/>
      <c r="KT61" s="228"/>
      <c r="KU61" s="228"/>
      <c r="KV61" s="228"/>
      <c r="KW61" s="228"/>
      <c r="KX61" s="228"/>
      <c r="KY61" s="228"/>
      <c r="KZ61" s="228"/>
      <c r="LA61" s="228"/>
      <c r="LB61" s="228"/>
      <c r="LC61" s="228"/>
      <c r="LD61" s="228"/>
      <c r="LE61" s="228"/>
      <c r="LF61" s="228"/>
      <c r="LG61" s="228"/>
      <c r="LH61" s="228"/>
      <c r="LI61" s="228"/>
      <c r="LJ61" s="228"/>
      <c r="LK61" s="228"/>
      <c r="LL61" s="228"/>
      <c r="LM61" s="228"/>
      <c r="LN61" s="228"/>
      <c r="LO61" s="228"/>
      <c r="LP61" s="228"/>
      <c r="LQ61" s="228"/>
      <c r="LR61" s="228"/>
      <c r="LS61" s="228"/>
      <c r="LT61" s="228"/>
      <c r="LU61" s="228"/>
      <c r="LV61" s="228"/>
      <c r="LW61" s="228"/>
      <c r="LX61" s="228"/>
      <c r="LY61" s="228"/>
      <c r="LZ61" s="228"/>
      <c r="MA61" s="228"/>
      <c r="MB61" s="228"/>
      <c r="MC61" s="228"/>
      <c r="MD61" s="228"/>
      <c r="ME61" s="228"/>
      <c r="MF61" s="228"/>
      <c r="MG61" s="228"/>
      <c r="MH61" s="228"/>
      <c r="MI61" s="228"/>
      <c r="MJ61" s="228"/>
      <c r="MK61" s="228"/>
      <c r="ML61" s="228"/>
      <c r="MM61" s="228"/>
      <c r="MN61" s="228"/>
      <c r="MO61" s="228"/>
      <c r="MP61" s="228"/>
      <c r="MQ61" s="228"/>
      <c r="MR61" s="228"/>
      <c r="MS61" s="228"/>
      <c r="MT61" s="228"/>
      <c r="MU61" s="228"/>
      <c r="MV61" s="228"/>
      <c r="MW61" s="228"/>
      <c r="MX61" s="228"/>
      <c r="MY61" s="228"/>
      <c r="MZ61" s="228"/>
      <c r="NA61" s="228"/>
      <c r="NB61" s="228"/>
      <c r="NC61" s="228"/>
      <c r="ND61" s="228"/>
      <c r="NE61" s="228"/>
      <c r="NF61" s="228"/>
      <c r="NG61" s="228"/>
      <c r="NH61" s="228"/>
      <c r="NI61" s="228"/>
      <c r="NJ61" s="228"/>
      <c r="NK61" s="228"/>
      <c r="NL61" s="228"/>
      <c r="NM61" s="228"/>
      <c r="NN61" s="228"/>
      <c r="NO61" s="228"/>
      <c r="NP61" s="228"/>
      <c r="NQ61" s="228"/>
      <c r="NR61" s="228"/>
      <c r="NS61" s="228"/>
      <c r="NT61" s="228"/>
      <c r="NU61" s="228"/>
      <c r="NV61" s="228"/>
      <c r="NW61" s="228"/>
      <c r="NX61" s="228"/>
      <c r="NY61" s="228"/>
      <c r="NZ61" s="228"/>
      <c r="OA61" s="228"/>
      <c r="OB61" s="228"/>
      <c r="OC61" s="228"/>
      <c r="OD61" s="228"/>
      <c r="OE61" s="228"/>
      <c r="OF61" s="228"/>
      <c r="OG61" s="228"/>
      <c r="OH61" s="228"/>
      <c r="OI61" s="228"/>
      <c r="OJ61" s="228"/>
      <c r="OK61" s="228"/>
      <c r="OL61" s="228"/>
      <c r="OM61" s="228"/>
      <c r="ON61" s="228"/>
      <c r="OO61" s="228"/>
      <c r="OP61" s="228"/>
      <c r="OQ61" s="228"/>
      <c r="OR61" s="228"/>
      <c r="OS61" s="228"/>
      <c r="OT61" s="228"/>
      <c r="OU61" s="228"/>
      <c r="OV61" s="228"/>
      <c r="OW61" s="228"/>
      <c r="OX61" s="228"/>
      <c r="OY61" s="228"/>
      <c r="OZ61" s="228"/>
      <c r="PA61" s="228"/>
      <c r="PB61" s="228"/>
      <c r="PC61" s="228"/>
      <c r="PD61" s="228"/>
      <c r="PE61" s="228"/>
      <c r="PF61" s="228"/>
      <c r="PG61" s="228"/>
      <c r="PH61" s="228"/>
      <c r="PI61" s="228"/>
      <c r="PJ61" s="228"/>
      <c r="PK61" s="228"/>
      <c r="PL61" s="228"/>
      <c r="PM61" s="228"/>
      <c r="PN61" s="228"/>
      <c r="PO61" s="228"/>
      <c r="PP61" s="228"/>
      <c r="PQ61" s="228"/>
      <c r="PR61" s="228"/>
      <c r="PS61" s="228"/>
      <c r="PT61" s="228"/>
      <c r="PU61" s="228"/>
      <c r="PV61" s="228"/>
      <c r="PW61" s="228"/>
      <c r="PX61" s="228"/>
      <c r="PY61" s="228"/>
      <c r="PZ61" s="228"/>
      <c r="QA61" s="228"/>
      <c r="QB61" s="228"/>
      <c r="QC61" s="228"/>
      <c r="QD61" s="228"/>
      <c r="QE61" s="228"/>
      <c r="QF61" s="228"/>
      <c r="QG61" s="228"/>
      <c r="QH61" s="228"/>
      <c r="QI61" s="228"/>
      <c r="QJ61" s="228"/>
      <c r="QK61" s="228"/>
      <c r="QL61" s="228"/>
      <c r="QM61" s="228"/>
      <c r="QN61" s="228"/>
      <c r="QO61" s="228"/>
      <c r="QP61" s="228"/>
      <c r="QQ61" s="228"/>
      <c r="QR61" s="228"/>
      <c r="QS61" s="228"/>
      <c r="QT61" s="228"/>
      <c r="QU61" s="228"/>
      <c r="QV61" s="228"/>
      <c r="QW61" s="228"/>
      <c r="QX61" s="228"/>
      <c r="QY61" s="228"/>
      <c r="QZ61" s="228"/>
      <c r="RA61" s="228"/>
      <c r="RB61" s="228"/>
      <c r="RC61" s="228"/>
      <c r="RD61" s="228"/>
      <c r="RE61" s="228"/>
      <c r="RF61" s="228"/>
      <c r="RG61" s="228"/>
      <c r="RH61" s="228"/>
      <c r="RI61" s="228"/>
      <c r="RJ61" s="228"/>
      <c r="RK61" s="228"/>
      <c r="RL61" s="228"/>
      <c r="RM61" s="228"/>
      <c r="RN61" s="228"/>
      <c r="RO61" s="228"/>
      <c r="RP61" s="228"/>
      <c r="RQ61" s="228"/>
      <c r="RR61" s="228"/>
      <c r="RS61" s="228"/>
      <c r="RT61" s="228"/>
      <c r="RU61" s="228"/>
      <c r="RV61" s="228"/>
      <c r="RW61" s="228"/>
      <c r="RX61" s="228"/>
      <c r="RY61" s="228"/>
      <c r="RZ61" s="228"/>
      <c r="SA61" s="228"/>
      <c r="SB61" s="228"/>
      <c r="SC61" s="228"/>
      <c r="SD61" s="228"/>
      <c r="SE61" s="228"/>
      <c r="SF61" s="228"/>
      <c r="SG61" s="228"/>
      <c r="SH61" s="228"/>
      <c r="SI61" s="228"/>
      <c r="SJ61" s="228"/>
      <c r="SK61" s="228"/>
      <c r="SL61" s="228"/>
      <c r="SM61" s="228"/>
      <c r="SN61" s="228"/>
      <c r="SO61" s="228"/>
      <c r="SP61" s="228"/>
      <c r="SQ61" s="228"/>
      <c r="SR61" s="228"/>
      <c r="SS61" s="228"/>
      <c r="ST61" s="228"/>
      <c r="SU61" s="228"/>
      <c r="SV61" s="228"/>
      <c r="SW61" s="228"/>
      <c r="SX61" s="228"/>
      <c r="SY61" s="228"/>
      <c r="SZ61" s="228"/>
      <c r="TA61" s="228"/>
      <c r="TB61" s="228"/>
      <c r="TC61" s="228"/>
      <c r="TD61" s="228"/>
      <c r="TE61" s="228"/>
      <c r="TF61" s="228"/>
      <c r="TG61" s="228"/>
      <c r="TH61" s="228"/>
      <c r="TI61" s="228"/>
      <c r="TJ61" s="228"/>
      <c r="TK61" s="228"/>
      <c r="TL61" s="228"/>
      <c r="TM61" s="228"/>
      <c r="TN61" s="228"/>
      <c r="TO61" s="228"/>
      <c r="TP61" s="228"/>
      <c r="TQ61" s="228"/>
      <c r="TR61" s="228"/>
      <c r="TS61" s="228"/>
      <c r="TT61" s="228"/>
      <c r="TU61" s="228"/>
      <c r="TV61" s="228"/>
      <c r="TW61" s="228"/>
      <c r="TX61" s="228"/>
      <c r="TY61" s="228"/>
      <c r="TZ61" s="228"/>
      <c r="UA61" s="228"/>
      <c r="UB61" s="228"/>
      <c r="UC61" s="228"/>
      <c r="UD61" s="228"/>
      <c r="UE61" s="228"/>
      <c r="UF61" s="228"/>
      <c r="UG61" s="228"/>
      <c r="UH61" s="228"/>
      <c r="UI61" s="228"/>
      <c r="UJ61" s="228"/>
      <c r="UK61" s="228"/>
      <c r="UL61" s="228"/>
      <c r="UM61" s="228"/>
      <c r="UN61" s="228"/>
      <c r="UO61" s="228"/>
      <c r="UP61" s="228"/>
      <c r="UQ61" s="228"/>
      <c r="UR61" s="228"/>
      <c r="US61" s="228"/>
      <c r="UT61" s="228"/>
      <c r="UU61" s="228"/>
      <c r="UV61" s="228"/>
      <c r="UW61" s="228"/>
      <c r="UX61" s="228"/>
      <c r="UY61" s="228"/>
      <c r="UZ61" s="228"/>
      <c r="VA61" s="228"/>
      <c r="VB61" s="228"/>
      <c r="VC61" s="228"/>
      <c r="VD61" s="228"/>
      <c r="VE61" s="228"/>
      <c r="VF61" s="228"/>
      <c r="VG61" s="228"/>
      <c r="VH61" s="228"/>
      <c r="VI61" s="228"/>
      <c r="VJ61" s="228"/>
      <c r="VK61" s="228"/>
      <c r="VL61" s="228"/>
      <c r="VM61" s="228"/>
      <c r="VN61" s="228"/>
      <c r="VO61" s="228"/>
      <c r="VP61" s="228"/>
      <c r="VQ61" s="228"/>
      <c r="VR61" s="228"/>
      <c r="VS61" s="228"/>
      <c r="VT61" s="228"/>
      <c r="VU61" s="228"/>
      <c r="VV61" s="228"/>
      <c r="VW61" s="228"/>
      <c r="VX61" s="228"/>
      <c r="VY61" s="228"/>
      <c r="VZ61" s="228"/>
      <c r="WA61" s="228"/>
      <c r="WB61" s="228"/>
      <c r="WC61" s="228"/>
      <c r="WD61" s="228"/>
      <c r="WE61" s="228"/>
      <c r="WF61" s="228"/>
      <c r="WG61" s="228"/>
      <c r="WH61" s="228"/>
      <c r="WI61" s="228"/>
      <c r="WJ61" s="228"/>
      <c r="WK61" s="228"/>
      <c r="WL61" s="228"/>
      <c r="WM61" s="228"/>
      <c r="WN61" s="228"/>
      <c r="WO61" s="228"/>
      <c r="WP61" s="228"/>
      <c r="WQ61" s="228"/>
      <c r="WR61" s="228"/>
      <c r="WS61" s="228"/>
      <c r="WT61" s="228"/>
      <c r="WU61" s="228"/>
      <c r="WV61" s="228"/>
      <c r="WW61" s="228"/>
      <c r="WX61" s="228"/>
      <c r="WY61" s="228"/>
      <c r="WZ61" s="228"/>
      <c r="XA61" s="228"/>
      <c r="XB61" s="228"/>
      <c r="XC61" s="228"/>
      <c r="XD61" s="228"/>
      <c r="XE61" s="228"/>
      <c r="XF61" s="228"/>
      <c r="XG61" s="228"/>
      <c r="XH61" s="228"/>
      <c r="XI61" s="228"/>
      <c r="XJ61" s="228"/>
      <c r="XK61" s="228"/>
      <c r="XL61" s="228"/>
      <c r="XM61" s="228"/>
      <c r="XN61" s="228"/>
      <c r="XO61" s="228"/>
      <c r="XP61" s="228"/>
      <c r="XQ61" s="228"/>
      <c r="XR61" s="228"/>
      <c r="XS61" s="228"/>
      <c r="XT61" s="228"/>
      <c r="XU61" s="228"/>
      <c r="XV61" s="228"/>
      <c r="XW61" s="228"/>
      <c r="XX61" s="228"/>
      <c r="XY61" s="228"/>
      <c r="XZ61" s="228"/>
      <c r="YA61" s="228"/>
      <c r="YB61" s="228"/>
      <c r="YC61" s="228"/>
      <c r="YD61" s="228"/>
      <c r="YE61" s="228"/>
      <c r="YF61" s="228"/>
      <c r="YG61" s="228"/>
      <c r="YH61" s="228"/>
      <c r="YI61" s="228"/>
      <c r="YJ61" s="228"/>
      <c r="YK61" s="228"/>
      <c r="YL61" s="228"/>
      <c r="YM61" s="228"/>
      <c r="YN61" s="228"/>
      <c r="YO61" s="228"/>
      <c r="YP61" s="228"/>
      <c r="YQ61" s="228"/>
      <c r="YR61" s="228"/>
      <c r="YS61" s="228"/>
      <c r="YT61" s="228"/>
      <c r="YU61" s="228"/>
      <c r="YV61" s="228"/>
      <c r="YW61" s="228"/>
      <c r="YX61" s="228"/>
      <c r="YY61" s="228"/>
      <c r="YZ61" s="228"/>
      <c r="ZA61" s="228"/>
      <c r="ZB61" s="228"/>
      <c r="ZC61" s="228"/>
      <c r="ZD61" s="228"/>
      <c r="ZE61" s="228"/>
      <c r="ZF61" s="228"/>
      <c r="ZG61" s="228"/>
      <c r="ZH61" s="228"/>
      <c r="ZI61" s="228"/>
      <c r="ZJ61" s="228"/>
      <c r="ZK61" s="228"/>
      <c r="ZL61" s="228"/>
      <c r="ZM61" s="228"/>
      <c r="ZN61" s="228"/>
      <c r="ZO61" s="228"/>
      <c r="ZP61" s="228"/>
      <c r="ZQ61" s="228"/>
      <c r="ZR61" s="228"/>
      <c r="ZS61" s="228"/>
      <c r="ZT61" s="228"/>
      <c r="ZU61" s="228"/>
      <c r="ZV61" s="228"/>
      <c r="ZW61" s="228"/>
      <c r="ZX61" s="228"/>
      <c r="ZY61" s="228"/>
      <c r="ZZ61" s="228"/>
      <c r="AAA61" s="228"/>
      <c r="AAB61" s="228"/>
      <c r="AAC61" s="228"/>
      <c r="AAD61" s="228"/>
      <c r="AAE61" s="228"/>
      <c r="AAF61" s="228"/>
      <c r="AAG61" s="228"/>
      <c r="AAH61" s="228"/>
      <c r="AAI61" s="228"/>
      <c r="AAJ61" s="228"/>
      <c r="AAK61" s="228"/>
      <c r="AAL61" s="228"/>
      <c r="AAM61" s="228"/>
      <c r="AAN61" s="228"/>
      <c r="AAO61" s="228"/>
      <c r="AAP61" s="228"/>
      <c r="AAQ61" s="228"/>
      <c r="AAR61" s="228"/>
      <c r="AAS61" s="228"/>
      <c r="AAT61" s="228"/>
      <c r="AAU61" s="228"/>
      <c r="AAV61" s="228"/>
      <c r="AAW61" s="228"/>
      <c r="AAX61" s="228"/>
      <c r="AAY61" s="228"/>
      <c r="AAZ61" s="228"/>
      <c r="ABA61" s="228"/>
      <c r="ABB61" s="228"/>
      <c r="ABC61" s="228"/>
      <c r="ABD61" s="228"/>
      <c r="ABE61" s="228"/>
      <c r="ABF61" s="228"/>
      <c r="ABG61" s="228"/>
      <c r="ABH61" s="228"/>
      <c r="ABI61" s="228"/>
      <c r="ABJ61" s="228"/>
      <c r="ABK61" s="228"/>
      <c r="ABL61" s="228"/>
      <c r="ABM61" s="228"/>
      <c r="ABN61" s="228"/>
      <c r="ABO61" s="228"/>
      <c r="ABP61" s="228"/>
      <c r="ABQ61" s="228"/>
      <c r="ABR61" s="228"/>
      <c r="ABS61" s="228"/>
      <c r="ABT61" s="228"/>
      <c r="ABU61" s="228"/>
      <c r="ABV61" s="228"/>
      <c r="ABW61" s="228"/>
      <c r="ABX61" s="228"/>
      <c r="ABY61" s="228"/>
      <c r="ABZ61" s="228"/>
      <c r="ACA61" s="228"/>
      <c r="ACB61" s="228"/>
      <c r="ACC61" s="228"/>
      <c r="ACD61" s="228"/>
      <c r="ACE61" s="228"/>
      <c r="ACF61" s="228"/>
      <c r="ACG61" s="228"/>
      <c r="ACH61" s="228"/>
      <c r="ACI61" s="228"/>
      <c r="ACJ61" s="228"/>
      <c r="ACK61" s="228"/>
      <c r="ACL61" s="228"/>
      <c r="ACM61" s="228"/>
      <c r="ACN61" s="228"/>
      <c r="ACO61" s="228"/>
      <c r="ACP61" s="228"/>
      <c r="ACQ61" s="228"/>
      <c r="ACR61" s="228"/>
      <c r="ACS61" s="228"/>
      <c r="ACT61" s="228"/>
      <c r="ACU61" s="228"/>
      <c r="ACV61" s="228"/>
      <c r="ACW61" s="228"/>
      <c r="ACX61" s="228"/>
      <c r="ACY61" s="228"/>
      <c r="ACZ61" s="228"/>
      <c r="ADA61" s="228"/>
      <c r="ADB61" s="228"/>
      <c r="ADC61" s="228"/>
      <c r="ADD61" s="228"/>
      <c r="ADE61" s="228"/>
      <c r="ADF61" s="228"/>
      <c r="ADG61" s="228"/>
      <c r="ADH61" s="228"/>
      <c r="ADI61" s="228"/>
      <c r="ADJ61" s="228"/>
      <c r="ADK61" s="228"/>
      <c r="ADL61" s="228"/>
      <c r="ADM61" s="228"/>
      <c r="ADN61" s="228"/>
      <c r="ADO61" s="228"/>
      <c r="ADP61" s="228"/>
      <c r="ADQ61" s="228"/>
      <c r="ADR61" s="228"/>
      <c r="ADS61" s="228"/>
      <c r="ADT61" s="228"/>
      <c r="ADU61" s="228"/>
      <c r="ADV61" s="228"/>
      <c r="ADW61" s="228"/>
      <c r="ADX61" s="228"/>
      <c r="ADY61" s="228"/>
      <c r="ADZ61" s="228"/>
      <c r="AEA61" s="228"/>
      <c r="AEB61" s="228"/>
      <c r="AEC61" s="228"/>
      <c r="AED61" s="228"/>
      <c r="AEE61" s="228"/>
      <c r="AEF61" s="228"/>
      <c r="AEG61" s="228"/>
      <c r="AEH61" s="228"/>
      <c r="AEI61" s="228"/>
      <c r="AEJ61" s="228"/>
      <c r="AEK61" s="228"/>
      <c r="AEL61" s="228"/>
      <c r="AEM61" s="228"/>
      <c r="AEN61" s="228"/>
      <c r="AEO61" s="228"/>
      <c r="AEP61" s="228"/>
      <c r="AEQ61" s="228"/>
      <c r="AER61" s="228"/>
      <c r="AES61" s="228"/>
      <c r="AET61" s="228"/>
      <c r="AEU61" s="228"/>
      <c r="AEV61" s="228"/>
      <c r="AEW61" s="228"/>
      <c r="AEX61" s="228"/>
      <c r="AEY61" s="228"/>
      <c r="AEZ61" s="228"/>
      <c r="AFA61" s="228"/>
      <c r="AFB61" s="228"/>
      <c r="AFC61" s="228"/>
      <c r="AFD61" s="228"/>
      <c r="AFE61" s="228"/>
      <c r="AFF61" s="228"/>
      <c r="AFG61" s="228"/>
      <c r="AFH61" s="228"/>
      <c r="AFI61" s="228"/>
      <c r="AFJ61" s="228"/>
      <c r="AFK61" s="228"/>
      <c r="AFL61" s="228"/>
      <c r="AFM61" s="228"/>
      <c r="AFN61" s="228"/>
      <c r="AFO61" s="228"/>
      <c r="AFP61" s="228"/>
      <c r="AFQ61" s="228"/>
      <c r="AFR61" s="228"/>
      <c r="AFS61" s="228"/>
      <c r="AFT61" s="228"/>
      <c r="AFU61" s="228"/>
      <c r="AFV61" s="228"/>
      <c r="AFW61" s="228"/>
      <c r="AFX61" s="228"/>
      <c r="AFY61" s="228"/>
      <c r="AFZ61" s="228"/>
      <c r="AGA61" s="228"/>
      <c r="AGB61" s="228"/>
      <c r="AGC61" s="228"/>
      <c r="AGD61" s="228"/>
      <c r="AGE61" s="228"/>
      <c r="AGF61" s="228"/>
      <c r="AGG61" s="228"/>
      <c r="AGH61" s="228"/>
      <c r="AGI61" s="228"/>
      <c r="AGJ61" s="228"/>
      <c r="AGK61" s="228"/>
      <c r="AGL61" s="228"/>
      <c r="AGM61" s="228"/>
      <c r="AGN61" s="228"/>
      <c r="AGO61" s="228"/>
      <c r="AGP61" s="228"/>
      <c r="AGQ61" s="228"/>
      <c r="AGR61" s="228"/>
      <c r="AGS61" s="228"/>
      <c r="AGT61" s="228"/>
      <c r="AGU61" s="228"/>
      <c r="AGV61" s="228"/>
      <c r="AGW61" s="228"/>
      <c r="AGX61" s="228"/>
      <c r="AGY61" s="228"/>
      <c r="AGZ61" s="228"/>
      <c r="AHA61" s="228"/>
      <c r="AHB61" s="228"/>
      <c r="AHC61" s="228"/>
      <c r="AHD61" s="228"/>
      <c r="AHE61" s="228"/>
      <c r="AHF61" s="228"/>
      <c r="AHG61" s="228"/>
      <c r="AHH61" s="228"/>
      <c r="AHI61" s="228"/>
      <c r="AHJ61" s="228"/>
      <c r="AHK61" s="228"/>
      <c r="AHL61" s="228"/>
      <c r="AHM61" s="228"/>
      <c r="AHN61" s="228"/>
      <c r="AHO61" s="228"/>
      <c r="AHP61" s="228"/>
      <c r="AHQ61" s="228"/>
      <c r="AHR61" s="228"/>
      <c r="AHS61" s="228"/>
      <c r="AHT61" s="228"/>
      <c r="AHU61" s="228"/>
      <c r="AHV61" s="228"/>
      <c r="AHW61" s="228"/>
      <c r="AHX61" s="228"/>
      <c r="AHY61" s="228"/>
      <c r="AHZ61" s="228"/>
      <c r="AIA61" s="228"/>
      <c r="AIB61" s="228"/>
      <c r="AIC61" s="228"/>
      <c r="AID61" s="228"/>
      <c r="AIE61" s="228"/>
      <c r="AIF61" s="228"/>
      <c r="AIG61" s="228"/>
      <c r="AIH61" s="228"/>
      <c r="AII61" s="228"/>
      <c r="AIJ61" s="228"/>
      <c r="AIK61" s="228"/>
      <c r="AIL61" s="228"/>
      <c r="AIM61" s="228"/>
      <c r="AIN61" s="228"/>
      <c r="AIO61" s="228"/>
      <c r="AIP61" s="228"/>
      <c r="AIQ61" s="228"/>
      <c r="AIR61" s="228"/>
      <c r="AIS61" s="228"/>
      <c r="AIT61" s="228"/>
      <c r="AIU61" s="228"/>
      <c r="AIV61" s="228"/>
      <c r="AIW61" s="228"/>
      <c r="AIX61" s="228"/>
      <c r="AIY61" s="228"/>
      <c r="AIZ61" s="228"/>
      <c r="AJA61" s="228"/>
      <c r="AJB61" s="228"/>
      <c r="AJC61" s="228"/>
      <c r="AJD61" s="228"/>
      <c r="AJE61" s="228"/>
      <c r="AJF61" s="228"/>
      <c r="AJG61" s="228"/>
      <c r="AJH61" s="228"/>
      <c r="AJI61" s="228"/>
      <c r="AJJ61" s="228"/>
      <c r="AJK61" s="228"/>
      <c r="AJL61" s="228"/>
      <c r="AJM61" s="228"/>
      <c r="AJN61" s="228"/>
      <c r="AJO61" s="228"/>
      <c r="AJP61" s="228"/>
      <c r="AJQ61" s="228"/>
      <c r="AJR61" s="228"/>
      <c r="AJS61" s="228"/>
      <c r="AJT61" s="228"/>
      <c r="AJU61" s="228"/>
      <c r="AJV61" s="228"/>
      <c r="AJW61" s="228"/>
      <c r="AJX61" s="228"/>
      <c r="AJY61" s="228"/>
      <c r="AJZ61" s="228"/>
      <c r="AKA61" s="228"/>
      <c r="AKB61" s="228"/>
      <c r="AKC61" s="228"/>
      <c r="AKD61" s="228"/>
      <c r="AKE61" s="228"/>
      <c r="AKF61" s="228"/>
      <c r="AKG61" s="228"/>
      <c r="AKH61" s="228"/>
      <c r="AKI61" s="228"/>
      <c r="AKJ61" s="228"/>
      <c r="AKK61" s="228"/>
      <c r="AKL61" s="228"/>
      <c r="AKM61" s="228"/>
      <c r="AKN61" s="228"/>
      <c r="AKO61" s="228"/>
      <c r="AKP61" s="228"/>
      <c r="AKQ61" s="228"/>
      <c r="AKR61" s="228"/>
      <c r="AKS61" s="228"/>
      <c r="AKT61" s="228"/>
      <c r="AKU61" s="228"/>
      <c r="AKV61" s="228"/>
      <c r="AKW61" s="228"/>
      <c r="AKX61" s="228"/>
      <c r="AKY61" s="228"/>
      <c r="AKZ61" s="228"/>
      <c r="ALA61" s="228"/>
      <c r="ALB61" s="228"/>
      <c r="ALC61" s="228"/>
      <c r="ALD61" s="228"/>
      <c r="ALE61" s="228"/>
      <c r="ALF61" s="228"/>
      <c r="ALG61" s="228"/>
      <c r="ALH61" s="228"/>
      <c r="ALI61" s="228"/>
      <c r="ALJ61" s="228"/>
      <c r="ALK61" s="228"/>
      <c r="ALL61" s="228"/>
      <c r="ALM61" s="228"/>
      <c r="ALN61" s="228"/>
      <c r="ALO61" s="228"/>
      <c r="ALP61" s="228"/>
      <c r="ALQ61" s="228"/>
      <c r="ALR61" s="228"/>
      <c r="ALS61" s="228"/>
      <c r="ALT61" s="228"/>
      <c r="ALU61" s="228"/>
      <c r="ALV61" s="228"/>
    </row>
    <row r="62" spans="1:1010" s="233" customFormat="1" ht="15" customHeight="1" x14ac:dyDescent="0.35">
      <c r="A62">
        <v>62</v>
      </c>
      <c r="B62">
        <v>1700</v>
      </c>
      <c r="C62" s="226" t="s">
        <v>1296</v>
      </c>
      <c r="D62" s="227">
        <v>1700</v>
      </c>
      <c r="E62" s="228">
        <v>-1</v>
      </c>
      <c r="F62" s="228">
        <v>50.983699999999999</v>
      </c>
      <c r="G62" s="227">
        <v>2.4297</v>
      </c>
      <c r="H62" s="229">
        <v>12.713850000000001</v>
      </c>
      <c r="I62" s="229">
        <v>7.4349999999999999E-2</v>
      </c>
      <c r="J62" s="229">
        <v>11.89</v>
      </c>
      <c r="K62" s="230">
        <v>0.19914999999999999</v>
      </c>
      <c r="L62" s="229">
        <v>8.8115000000000006</v>
      </c>
      <c r="M62" s="230">
        <v>10.595649999999999</v>
      </c>
      <c r="N62" s="229">
        <v>2.2245499999999998</v>
      </c>
      <c r="O62" s="229"/>
      <c r="P62" s="229">
        <v>0.39579999999999999</v>
      </c>
      <c r="Q62" s="230">
        <v>0.21545</v>
      </c>
      <c r="R62" s="229">
        <v>3.5000000000000003E-2</v>
      </c>
      <c r="S62" s="230">
        <v>8.3999999999999995E-3</v>
      </c>
      <c r="T62" s="230">
        <v>2.685678E-2</v>
      </c>
      <c r="U62" s="230">
        <v>100.59520000000001</v>
      </c>
      <c r="V62" s="230"/>
      <c r="W62" s="229"/>
      <c r="X62" s="231"/>
      <c r="Y62" s="231"/>
      <c r="Z62" s="231">
        <v>29.28</v>
      </c>
      <c r="AA62" s="231">
        <v>278.60500000000002</v>
      </c>
      <c r="AB62" s="229">
        <v>6.27</v>
      </c>
      <c r="AC62" s="229">
        <v>284.625</v>
      </c>
      <c r="AD62" s="229">
        <v>21.425000000000001</v>
      </c>
      <c r="AE62" s="229">
        <v>123.47</v>
      </c>
      <c r="AF62" s="229">
        <v>9.77</v>
      </c>
      <c r="AG62" s="229">
        <v>74.42</v>
      </c>
      <c r="AH62" s="229">
        <v>9.7550000000000008</v>
      </c>
      <c r="AI62" s="229">
        <v>24.495000000000001</v>
      </c>
      <c r="AJ62" s="229">
        <v>3.375</v>
      </c>
      <c r="AK62" s="229">
        <v>17.32</v>
      </c>
      <c r="AL62" s="229">
        <v>5.0449999999999999</v>
      </c>
      <c r="AM62" s="229">
        <v>1.835</v>
      </c>
      <c r="AN62" s="229">
        <v>4.6500000000000004</v>
      </c>
      <c r="AO62" s="229">
        <v>0.77400000000000002</v>
      </c>
      <c r="AP62" s="229">
        <v>4.6749999999999998</v>
      </c>
      <c r="AQ62" s="229">
        <v>0.93200000000000005</v>
      </c>
      <c r="AR62" s="229">
        <v>2.2200000000000002</v>
      </c>
      <c r="AS62" s="229">
        <v>0.30049999999999999</v>
      </c>
      <c r="AT62" s="229">
        <v>1.93</v>
      </c>
      <c r="AU62" s="229">
        <v>0.28449999999999998</v>
      </c>
      <c r="AV62" s="229">
        <v>3.49</v>
      </c>
      <c r="AW62" s="229">
        <v>0.55600000000000005</v>
      </c>
      <c r="AX62" s="229">
        <v>0.79</v>
      </c>
      <c r="AY62" s="229">
        <v>0.23599999999999999</v>
      </c>
      <c r="AZ62" s="229">
        <v>1191.11115</v>
      </c>
      <c r="BA62" s="229">
        <v>59.47795</v>
      </c>
      <c r="BB62" s="231"/>
      <c r="BC62" s="231"/>
      <c r="BD62" s="230"/>
      <c r="BE62" s="230"/>
      <c r="BF62" s="230">
        <v>0.61690277000000004</v>
      </c>
      <c r="BG62" s="230">
        <v>6.2200320000000003E-2</v>
      </c>
      <c r="BH62" s="229">
        <v>0.25809115500000002</v>
      </c>
      <c r="BI62" s="229">
        <v>0.39355899999999999</v>
      </c>
      <c r="BJ62" s="229">
        <v>3.1784340000000001E-2</v>
      </c>
      <c r="BK62" s="229">
        <v>0.25729580000000002</v>
      </c>
      <c r="BL62" s="229">
        <v>0.24793820999999999</v>
      </c>
      <c r="BM62" s="229">
        <v>0.15683077500000001</v>
      </c>
      <c r="BN62" s="229">
        <v>5.7588899999999998E-2</v>
      </c>
      <c r="BO62" s="229">
        <v>6.3126850000000002E-3</v>
      </c>
      <c r="BP62" s="229">
        <v>7.3464999999999997E-3</v>
      </c>
      <c r="BQ62" s="229">
        <v>1.0499999999999999E-3</v>
      </c>
      <c r="BR62" s="229">
        <v>1.243468914E-3</v>
      </c>
      <c r="BS62" s="229">
        <v>1.40544</v>
      </c>
      <c r="BT62" s="229">
        <v>8.6367550000000008</v>
      </c>
      <c r="BU62" s="229">
        <v>0.33857999999999999</v>
      </c>
      <c r="BV62" s="229">
        <v>14.231249999999999</v>
      </c>
      <c r="BW62" s="229">
        <v>1.4569000000000001</v>
      </c>
      <c r="BX62" s="229">
        <v>11.97659</v>
      </c>
      <c r="BY62" s="229">
        <v>1.2779160000000001</v>
      </c>
      <c r="BZ62" s="229">
        <v>4.1675199999999997</v>
      </c>
      <c r="CA62" s="229">
        <v>0.49750499999999998</v>
      </c>
      <c r="CB62" s="229">
        <v>0.93081000000000003</v>
      </c>
      <c r="CC62" s="229">
        <v>0.23624999999999999</v>
      </c>
      <c r="CD62" s="229">
        <v>1.1084799999999999</v>
      </c>
      <c r="CE62" s="229">
        <v>0.33801500000000001</v>
      </c>
      <c r="CF62" s="229">
        <v>0.1101</v>
      </c>
      <c r="CG62" s="229">
        <v>0.43709999999999999</v>
      </c>
      <c r="CH62" s="229">
        <v>6.0372000000000002E-2</v>
      </c>
      <c r="CI62" s="229">
        <v>0.37867499999999998</v>
      </c>
      <c r="CJ62" s="229">
        <v>8.1084000000000003E-2</v>
      </c>
      <c r="CK62" s="229">
        <v>0.18648000000000001</v>
      </c>
      <c r="CL62" s="229">
        <v>2.9148500000000001E-2</v>
      </c>
      <c r="CM62" s="229">
        <v>0.16405</v>
      </c>
      <c r="CN62" s="229">
        <v>3.10105E-2</v>
      </c>
      <c r="CO62" s="229">
        <v>0.32806000000000002</v>
      </c>
      <c r="CP62" s="229">
        <v>8.2844000000000001E-2</v>
      </c>
      <c r="CQ62" s="229">
        <v>0.29150999999999999</v>
      </c>
      <c r="CR62" s="229">
        <v>2.2419999999999999E-2</v>
      </c>
      <c r="CS62" s="229"/>
      <c r="CT62" s="229"/>
      <c r="CU62" s="232"/>
      <c r="CV62" s="232"/>
      <c r="CW62" s="232"/>
      <c r="CX62" s="232"/>
      <c r="CY62" s="232"/>
      <c r="CZ62" s="232"/>
      <c r="DA62" s="228"/>
      <c r="DB62" s="228"/>
      <c r="DC62" s="228"/>
      <c r="DD62" s="228"/>
      <c r="DE62" s="228"/>
      <c r="DF62" s="228"/>
      <c r="DG62" s="228"/>
      <c r="DH62" s="228"/>
      <c r="DI62" s="228"/>
      <c r="DJ62" s="228"/>
      <c r="DK62" s="228"/>
      <c r="DL62" s="228"/>
      <c r="DM62" s="228"/>
      <c r="DN62" s="228"/>
      <c r="DO62" s="228"/>
      <c r="DP62" s="228"/>
      <c r="DQ62" s="228"/>
      <c r="DR62" s="228"/>
      <c r="DS62" s="228"/>
      <c r="DT62" s="228"/>
      <c r="DU62" s="228"/>
      <c r="DV62" s="228"/>
      <c r="DW62" s="228"/>
      <c r="DX62" s="228"/>
      <c r="DY62" s="228"/>
      <c r="DZ62" s="228"/>
      <c r="EA62" s="228"/>
      <c r="EB62" s="228"/>
      <c r="EC62" s="228"/>
      <c r="ED62" s="228"/>
      <c r="EE62" s="228"/>
      <c r="EF62" s="228"/>
      <c r="EG62" s="228"/>
      <c r="EH62" s="228"/>
      <c r="EI62" s="228"/>
      <c r="EJ62" s="228"/>
      <c r="EK62" s="228"/>
      <c r="EL62" s="228"/>
      <c r="EM62" s="228"/>
      <c r="EN62" s="228"/>
      <c r="EO62" s="228"/>
      <c r="EP62" s="228"/>
      <c r="EQ62" s="228"/>
      <c r="ER62" s="228"/>
      <c r="ES62" s="228"/>
      <c r="ET62" s="228"/>
      <c r="EU62" s="228"/>
      <c r="EV62" s="228"/>
      <c r="EW62" s="228"/>
      <c r="EX62" s="228"/>
      <c r="EY62" s="228"/>
      <c r="EZ62" s="228"/>
      <c r="FA62" s="228"/>
      <c r="FB62" s="228"/>
      <c r="FC62" s="228"/>
      <c r="FD62" s="228"/>
      <c r="FE62" s="228"/>
      <c r="FF62" s="228"/>
      <c r="FG62" s="228"/>
      <c r="FH62" s="228"/>
      <c r="FI62" s="228"/>
      <c r="FJ62" s="228"/>
      <c r="FK62" s="228"/>
      <c r="FL62" s="228"/>
      <c r="FM62" s="228"/>
      <c r="FN62" s="228"/>
      <c r="FO62" s="228"/>
      <c r="FP62" s="228"/>
      <c r="FQ62" s="228"/>
      <c r="FR62" s="228"/>
      <c r="FS62" s="228"/>
      <c r="FT62" s="228"/>
      <c r="FU62" s="228"/>
      <c r="FV62" s="228"/>
      <c r="FW62" s="228"/>
      <c r="FX62" s="228"/>
      <c r="FY62" s="228"/>
      <c r="FZ62" s="228"/>
      <c r="GA62" s="228"/>
      <c r="GB62" s="228"/>
      <c r="GC62" s="228"/>
      <c r="GD62" s="228"/>
      <c r="GE62" s="228"/>
      <c r="GF62" s="228"/>
      <c r="GG62" s="228"/>
      <c r="GH62" s="228"/>
      <c r="GI62" s="228"/>
      <c r="GJ62" s="228"/>
      <c r="GK62" s="228"/>
      <c r="GL62" s="228"/>
      <c r="GM62" s="228"/>
      <c r="GN62" s="228"/>
      <c r="GO62" s="228"/>
      <c r="GP62" s="228"/>
      <c r="GQ62" s="228"/>
      <c r="GR62" s="228"/>
      <c r="GS62" s="228"/>
      <c r="GT62" s="228"/>
      <c r="GU62" s="228"/>
      <c r="GV62" s="228"/>
      <c r="GW62" s="228"/>
      <c r="GX62" s="228"/>
      <c r="GY62" s="228"/>
      <c r="GZ62" s="228"/>
      <c r="HA62" s="228"/>
      <c r="HB62" s="228"/>
      <c r="HC62" s="228"/>
      <c r="HD62" s="228"/>
      <c r="HE62" s="228"/>
      <c r="HF62" s="228"/>
      <c r="HG62" s="228"/>
      <c r="HH62" s="228"/>
      <c r="HI62" s="228"/>
      <c r="HJ62" s="228"/>
      <c r="HK62" s="228"/>
      <c r="HL62" s="228"/>
      <c r="HM62" s="228"/>
      <c r="HN62" s="228"/>
      <c r="HO62" s="228"/>
      <c r="HP62" s="228"/>
      <c r="HQ62" s="228"/>
      <c r="HR62" s="228"/>
      <c r="HS62" s="228"/>
      <c r="HT62" s="228"/>
      <c r="HU62" s="228"/>
      <c r="HV62" s="228"/>
      <c r="HW62" s="228"/>
      <c r="HX62" s="228"/>
      <c r="HY62" s="228"/>
      <c r="HZ62" s="228"/>
      <c r="IA62" s="228"/>
      <c r="IB62" s="228"/>
      <c r="IC62" s="228"/>
      <c r="ID62" s="228"/>
      <c r="IE62" s="228"/>
      <c r="IF62" s="228"/>
      <c r="IG62" s="228"/>
      <c r="IH62" s="228"/>
      <c r="II62" s="228"/>
      <c r="IJ62" s="228"/>
      <c r="IK62" s="228"/>
      <c r="IL62" s="228"/>
      <c r="IM62" s="228"/>
      <c r="IN62" s="228"/>
      <c r="IO62" s="228"/>
      <c r="IP62" s="228"/>
      <c r="IQ62" s="228"/>
      <c r="IR62" s="228"/>
      <c r="IS62" s="228"/>
      <c r="IT62" s="228"/>
      <c r="IU62" s="228"/>
      <c r="IV62" s="228"/>
      <c r="IW62" s="228"/>
      <c r="IX62" s="228"/>
      <c r="IY62" s="228"/>
      <c r="IZ62" s="228"/>
      <c r="JA62" s="228"/>
      <c r="JB62" s="228"/>
      <c r="JC62" s="228"/>
      <c r="JD62" s="228"/>
      <c r="JE62" s="228"/>
      <c r="JF62" s="228"/>
      <c r="JG62" s="228"/>
      <c r="JH62" s="228"/>
      <c r="JI62" s="228"/>
      <c r="JJ62" s="228"/>
      <c r="JK62" s="228"/>
      <c r="JL62" s="228"/>
      <c r="JM62" s="228"/>
      <c r="JN62" s="228"/>
      <c r="JO62" s="228"/>
      <c r="JP62" s="228"/>
      <c r="JQ62" s="228"/>
      <c r="JR62" s="228"/>
      <c r="JS62" s="228"/>
      <c r="JT62" s="228"/>
      <c r="JU62" s="228"/>
      <c r="JV62" s="228"/>
      <c r="JW62" s="228"/>
      <c r="JX62" s="228"/>
      <c r="JY62" s="228"/>
      <c r="JZ62" s="228"/>
      <c r="KA62" s="228"/>
      <c r="KB62" s="228"/>
      <c r="KC62" s="228"/>
      <c r="KD62" s="228"/>
      <c r="KE62" s="228"/>
      <c r="KF62" s="228"/>
      <c r="KG62" s="228"/>
      <c r="KH62" s="228"/>
      <c r="KI62" s="228"/>
      <c r="KJ62" s="228"/>
      <c r="KK62" s="228"/>
      <c r="KL62" s="228"/>
      <c r="KM62" s="228"/>
      <c r="KN62" s="228"/>
      <c r="KO62" s="228"/>
      <c r="KP62" s="228"/>
      <c r="KQ62" s="228"/>
      <c r="KR62" s="228"/>
      <c r="KS62" s="228"/>
      <c r="KT62" s="228"/>
      <c r="KU62" s="228"/>
      <c r="KV62" s="228"/>
      <c r="KW62" s="228"/>
      <c r="KX62" s="228"/>
      <c r="KY62" s="228"/>
      <c r="KZ62" s="228"/>
      <c r="LA62" s="228"/>
      <c r="LB62" s="228"/>
      <c r="LC62" s="228"/>
      <c r="LD62" s="228"/>
      <c r="LE62" s="228"/>
      <c r="LF62" s="228"/>
      <c r="LG62" s="228"/>
      <c r="LH62" s="228"/>
      <c r="LI62" s="228"/>
      <c r="LJ62" s="228"/>
      <c r="LK62" s="228"/>
      <c r="LL62" s="228"/>
      <c r="LM62" s="228"/>
      <c r="LN62" s="228"/>
      <c r="LO62" s="228"/>
      <c r="LP62" s="228"/>
      <c r="LQ62" s="228"/>
      <c r="LR62" s="228"/>
      <c r="LS62" s="228"/>
      <c r="LT62" s="228"/>
      <c r="LU62" s="228"/>
      <c r="LV62" s="228"/>
      <c r="LW62" s="228"/>
      <c r="LX62" s="228"/>
      <c r="LY62" s="228"/>
      <c r="LZ62" s="228"/>
      <c r="MA62" s="228"/>
      <c r="MB62" s="228"/>
      <c r="MC62" s="228"/>
      <c r="MD62" s="228"/>
      <c r="ME62" s="228"/>
      <c r="MF62" s="228"/>
      <c r="MG62" s="228"/>
      <c r="MH62" s="228"/>
      <c r="MI62" s="228"/>
      <c r="MJ62" s="228"/>
      <c r="MK62" s="228"/>
      <c r="ML62" s="228"/>
      <c r="MM62" s="228"/>
      <c r="MN62" s="228"/>
      <c r="MO62" s="228"/>
      <c r="MP62" s="228"/>
      <c r="MQ62" s="228"/>
      <c r="MR62" s="228"/>
      <c r="MS62" s="228"/>
      <c r="MT62" s="228"/>
      <c r="MU62" s="228"/>
      <c r="MV62" s="228"/>
      <c r="MW62" s="228"/>
      <c r="MX62" s="228"/>
      <c r="MY62" s="228"/>
      <c r="MZ62" s="228"/>
      <c r="NA62" s="228"/>
      <c r="NB62" s="228"/>
      <c r="NC62" s="228"/>
      <c r="ND62" s="228"/>
      <c r="NE62" s="228"/>
      <c r="NF62" s="228"/>
      <c r="NG62" s="228"/>
      <c r="NH62" s="228"/>
      <c r="NI62" s="228"/>
      <c r="NJ62" s="228"/>
      <c r="NK62" s="228"/>
      <c r="NL62" s="228"/>
      <c r="NM62" s="228"/>
      <c r="NN62" s="228"/>
      <c r="NO62" s="228"/>
      <c r="NP62" s="228"/>
      <c r="NQ62" s="228"/>
      <c r="NR62" s="228"/>
      <c r="NS62" s="228"/>
      <c r="NT62" s="228"/>
      <c r="NU62" s="228"/>
      <c r="NV62" s="228"/>
      <c r="NW62" s="228"/>
      <c r="NX62" s="228"/>
      <c r="NY62" s="228"/>
      <c r="NZ62" s="228"/>
      <c r="OA62" s="228"/>
      <c r="OB62" s="228"/>
      <c r="OC62" s="228"/>
      <c r="OD62" s="228"/>
      <c r="OE62" s="228"/>
      <c r="OF62" s="228"/>
      <c r="OG62" s="228"/>
      <c r="OH62" s="228"/>
      <c r="OI62" s="228"/>
      <c r="OJ62" s="228"/>
      <c r="OK62" s="228"/>
      <c r="OL62" s="228"/>
      <c r="OM62" s="228"/>
      <c r="ON62" s="228"/>
      <c r="OO62" s="228"/>
      <c r="OP62" s="228"/>
      <c r="OQ62" s="228"/>
      <c r="OR62" s="228"/>
      <c r="OS62" s="228"/>
      <c r="OT62" s="228"/>
      <c r="OU62" s="228"/>
      <c r="OV62" s="228"/>
      <c r="OW62" s="228"/>
      <c r="OX62" s="228"/>
      <c r="OY62" s="228"/>
      <c r="OZ62" s="228"/>
      <c r="PA62" s="228"/>
      <c r="PB62" s="228"/>
      <c r="PC62" s="228"/>
      <c r="PD62" s="228"/>
      <c r="PE62" s="228"/>
      <c r="PF62" s="228"/>
      <c r="PG62" s="228"/>
      <c r="PH62" s="228"/>
      <c r="PI62" s="228"/>
      <c r="PJ62" s="228"/>
      <c r="PK62" s="228"/>
      <c r="PL62" s="228"/>
      <c r="PM62" s="228"/>
      <c r="PN62" s="228"/>
      <c r="PO62" s="228"/>
      <c r="PP62" s="228"/>
      <c r="PQ62" s="228"/>
      <c r="PR62" s="228"/>
      <c r="PS62" s="228"/>
      <c r="PT62" s="228"/>
      <c r="PU62" s="228"/>
      <c r="PV62" s="228"/>
      <c r="PW62" s="228"/>
      <c r="PX62" s="228"/>
      <c r="PY62" s="228"/>
      <c r="PZ62" s="228"/>
      <c r="QA62" s="228"/>
      <c r="QB62" s="228"/>
      <c r="QC62" s="228"/>
      <c r="QD62" s="228"/>
      <c r="QE62" s="228"/>
      <c r="QF62" s="228"/>
      <c r="QG62" s="228"/>
      <c r="QH62" s="228"/>
      <c r="QI62" s="228"/>
      <c r="QJ62" s="228"/>
      <c r="QK62" s="228"/>
      <c r="QL62" s="228"/>
      <c r="QM62" s="228"/>
      <c r="QN62" s="228"/>
      <c r="QO62" s="228"/>
      <c r="QP62" s="228"/>
      <c r="QQ62" s="228"/>
      <c r="QR62" s="228"/>
      <c r="QS62" s="228"/>
      <c r="QT62" s="228"/>
      <c r="QU62" s="228"/>
      <c r="QV62" s="228"/>
      <c r="QW62" s="228"/>
      <c r="QX62" s="228"/>
      <c r="QY62" s="228"/>
      <c r="QZ62" s="228"/>
      <c r="RA62" s="228"/>
      <c r="RB62" s="228"/>
      <c r="RC62" s="228"/>
      <c r="RD62" s="228"/>
      <c r="RE62" s="228"/>
      <c r="RF62" s="228"/>
      <c r="RG62" s="228"/>
      <c r="RH62" s="228"/>
      <c r="RI62" s="228"/>
      <c r="RJ62" s="228"/>
      <c r="RK62" s="228"/>
      <c r="RL62" s="228"/>
      <c r="RM62" s="228"/>
      <c r="RN62" s="228"/>
      <c r="RO62" s="228"/>
      <c r="RP62" s="228"/>
      <c r="RQ62" s="228"/>
      <c r="RR62" s="228"/>
      <c r="RS62" s="228"/>
      <c r="RT62" s="228"/>
      <c r="RU62" s="228"/>
      <c r="RV62" s="228"/>
      <c r="RW62" s="228"/>
      <c r="RX62" s="228"/>
      <c r="RY62" s="228"/>
      <c r="RZ62" s="228"/>
      <c r="SA62" s="228"/>
      <c r="SB62" s="228"/>
      <c r="SC62" s="228"/>
      <c r="SD62" s="228"/>
      <c r="SE62" s="228"/>
      <c r="SF62" s="228"/>
      <c r="SG62" s="228"/>
      <c r="SH62" s="228"/>
      <c r="SI62" s="228"/>
      <c r="SJ62" s="228"/>
      <c r="SK62" s="228"/>
      <c r="SL62" s="228"/>
      <c r="SM62" s="228"/>
      <c r="SN62" s="228"/>
      <c r="SO62" s="228"/>
      <c r="SP62" s="228"/>
      <c r="SQ62" s="228"/>
      <c r="SR62" s="228"/>
      <c r="SS62" s="228"/>
      <c r="ST62" s="228"/>
      <c r="SU62" s="228"/>
      <c r="SV62" s="228"/>
      <c r="SW62" s="228"/>
      <c r="SX62" s="228"/>
      <c r="SY62" s="228"/>
      <c r="SZ62" s="228"/>
      <c r="TA62" s="228"/>
      <c r="TB62" s="228"/>
      <c r="TC62" s="228"/>
      <c r="TD62" s="228"/>
      <c r="TE62" s="228"/>
      <c r="TF62" s="228"/>
      <c r="TG62" s="228"/>
      <c r="TH62" s="228"/>
      <c r="TI62" s="228"/>
      <c r="TJ62" s="228"/>
      <c r="TK62" s="228"/>
      <c r="TL62" s="228"/>
      <c r="TM62" s="228"/>
      <c r="TN62" s="228"/>
      <c r="TO62" s="228"/>
      <c r="TP62" s="228"/>
      <c r="TQ62" s="228"/>
      <c r="TR62" s="228"/>
      <c r="TS62" s="228"/>
      <c r="TT62" s="228"/>
      <c r="TU62" s="228"/>
      <c r="TV62" s="228"/>
      <c r="TW62" s="228"/>
      <c r="TX62" s="228"/>
      <c r="TY62" s="228"/>
      <c r="TZ62" s="228"/>
      <c r="UA62" s="228"/>
      <c r="UB62" s="228"/>
      <c r="UC62" s="228"/>
      <c r="UD62" s="228"/>
      <c r="UE62" s="228"/>
      <c r="UF62" s="228"/>
      <c r="UG62" s="228"/>
      <c r="UH62" s="228"/>
      <c r="UI62" s="228"/>
      <c r="UJ62" s="228"/>
      <c r="UK62" s="228"/>
      <c r="UL62" s="228"/>
      <c r="UM62" s="228"/>
      <c r="UN62" s="228"/>
      <c r="UO62" s="228"/>
      <c r="UP62" s="228"/>
      <c r="UQ62" s="228"/>
      <c r="UR62" s="228"/>
      <c r="US62" s="228"/>
      <c r="UT62" s="228"/>
      <c r="UU62" s="228"/>
      <c r="UV62" s="228"/>
      <c r="UW62" s="228"/>
      <c r="UX62" s="228"/>
      <c r="UY62" s="228"/>
      <c r="UZ62" s="228"/>
      <c r="VA62" s="228"/>
      <c r="VB62" s="228"/>
      <c r="VC62" s="228"/>
      <c r="VD62" s="228"/>
      <c r="VE62" s="228"/>
      <c r="VF62" s="228"/>
      <c r="VG62" s="228"/>
      <c r="VH62" s="228"/>
      <c r="VI62" s="228"/>
      <c r="VJ62" s="228"/>
      <c r="VK62" s="228"/>
      <c r="VL62" s="228"/>
      <c r="VM62" s="228"/>
      <c r="VN62" s="228"/>
      <c r="VO62" s="228"/>
      <c r="VP62" s="228"/>
      <c r="VQ62" s="228"/>
      <c r="VR62" s="228"/>
      <c r="VS62" s="228"/>
      <c r="VT62" s="228"/>
      <c r="VU62" s="228"/>
      <c r="VV62" s="228"/>
      <c r="VW62" s="228"/>
      <c r="VX62" s="228"/>
      <c r="VY62" s="228"/>
      <c r="VZ62" s="228"/>
      <c r="WA62" s="228"/>
      <c r="WB62" s="228"/>
      <c r="WC62" s="228"/>
      <c r="WD62" s="228"/>
      <c r="WE62" s="228"/>
      <c r="WF62" s="228"/>
      <c r="WG62" s="228"/>
      <c r="WH62" s="228"/>
      <c r="WI62" s="228"/>
      <c r="WJ62" s="228"/>
      <c r="WK62" s="228"/>
      <c r="WL62" s="228"/>
      <c r="WM62" s="228"/>
      <c r="WN62" s="228"/>
      <c r="WO62" s="228"/>
      <c r="WP62" s="228"/>
      <c r="WQ62" s="228"/>
      <c r="WR62" s="228"/>
      <c r="WS62" s="228"/>
      <c r="WT62" s="228"/>
      <c r="WU62" s="228"/>
      <c r="WV62" s="228"/>
      <c r="WW62" s="228"/>
      <c r="WX62" s="228"/>
      <c r="WY62" s="228"/>
      <c r="WZ62" s="228"/>
      <c r="XA62" s="228"/>
      <c r="XB62" s="228"/>
      <c r="XC62" s="228"/>
      <c r="XD62" s="228"/>
      <c r="XE62" s="228"/>
      <c r="XF62" s="228"/>
      <c r="XG62" s="228"/>
      <c r="XH62" s="228"/>
      <c r="XI62" s="228"/>
      <c r="XJ62" s="228"/>
      <c r="XK62" s="228"/>
      <c r="XL62" s="228"/>
      <c r="XM62" s="228"/>
      <c r="XN62" s="228"/>
      <c r="XO62" s="228"/>
      <c r="XP62" s="228"/>
      <c r="XQ62" s="228"/>
      <c r="XR62" s="228"/>
      <c r="XS62" s="228"/>
      <c r="XT62" s="228"/>
      <c r="XU62" s="228"/>
      <c r="XV62" s="228"/>
      <c r="XW62" s="228"/>
      <c r="XX62" s="228"/>
      <c r="XY62" s="228"/>
      <c r="XZ62" s="228"/>
      <c r="YA62" s="228"/>
      <c r="YB62" s="228"/>
      <c r="YC62" s="228"/>
      <c r="YD62" s="228"/>
      <c r="YE62" s="228"/>
      <c r="YF62" s="228"/>
      <c r="YG62" s="228"/>
      <c r="YH62" s="228"/>
      <c r="YI62" s="228"/>
      <c r="YJ62" s="228"/>
      <c r="YK62" s="228"/>
      <c r="YL62" s="228"/>
      <c r="YM62" s="228"/>
      <c r="YN62" s="228"/>
      <c r="YO62" s="228"/>
      <c r="YP62" s="228"/>
      <c r="YQ62" s="228"/>
      <c r="YR62" s="228"/>
      <c r="YS62" s="228"/>
      <c r="YT62" s="228"/>
      <c r="YU62" s="228"/>
      <c r="YV62" s="228"/>
      <c r="YW62" s="228"/>
      <c r="YX62" s="228"/>
      <c r="YY62" s="228"/>
      <c r="YZ62" s="228"/>
      <c r="ZA62" s="228"/>
      <c r="ZB62" s="228"/>
      <c r="ZC62" s="228"/>
      <c r="ZD62" s="228"/>
      <c r="ZE62" s="228"/>
      <c r="ZF62" s="228"/>
      <c r="ZG62" s="228"/>
      <c r="ZH62" s="228"/>
      <c r="ZI62" s="228"/>
      <c r="ZJ62" s="228"/>
      <c r="ZK62" s="228"/>
      <c r="ZL62" s="228"/>
      <c r="ZM62" s="228"/>
      <c r="ZN62" s="228"/>
      <c r="ZO62" s="228"/>
      <c r="ZP62" s="228"/>
      <c r="ZQ62" s="228"/>
      <c r="ZR62" s="228"/>
      <c r="ZS62" s="228"/>
      <c r="ZT62" s="228"/>
      <c r="ZU62" s="228"/>
      <c r="ZV62" s="228"/>
      <c r="ZW62" s="228"/>
      <c r="ZX62" s="228"/>
      <c r="ZY62" s="228"/>
      <c r="ZZ62" s="228"/>
      <c r="AAA62" s="228"/>
      <c r="AAB62" s="228"/>
      <c r="AAC62" s="228"/>
      <c r="AAD62" s="228"/>
      <c r="AAE62" s="228"/>
      <c r="AAF62" s="228"/>
      <c r="AAG62" s="228"/>
      <c r="AAH62" s="228"/>
      <c r="AAI62" s="228"/>
      <c r="AAJ62" s="228"/>
      <c r="AAK62" s="228"/>
      <c r="AAL62" s="228"/>
      <c r="AAM62" s="228"/>
      <c r="AAN62" s="228"/>
      <c r="AAO62" s="228"/>
      <c r="AAP62" s="228"/>
      <c r="AAQ62" s="228"/>
      <c r="AAR62" s="228"/>
      <c r="AAS62" s="228"/>
      <c r="AAT62" s="228"/>
      <c r="AAU62" s="228"/>
      <c r="AAV62" s="228"/>
      <c r="AAW62" s="228"/>
      <c r="AAX62" s="228"/>
      <c r="AAY62" s="228"/>
      <c r="AAZ62" s="228"/>
      <c r="ABA62" s="228"/>
      <c r="ABB62" s="228"/>
      <c r="ABC62" s="228"/>
      <c r="ABD62" s="228"/>
      <c r="ABE62" s="228"/>
      <c r="ABF62" s="228"/>
      <c r="ABG62" s="228"/>
      <c r="ABH62" s="228"/>
      <c r="ABI62" s="228"/>
      <c r="ABJ62" s="228"/>
      <c r="ABK62" s="228"/>
      <c r="ABL62" s="228"/>
      <c r="ABM62" s="228"/>
      <c r="ABN62" s="228"/>
      <c r="ABO62" s="228"/>
      <c r="ABP62" s="228"/>
      <c r="ABQ62" s="228"/>
      <c r="ABR62" s="228"/>
      <c r="ABS62" s="228"/>
      <c r="ABT62" s="228"/>
      <c r="ABU62" s="228"/>
      <c r="ABV62" s="228"/>
      <c r="ABW62" s="228"/>
      <c r="ABX62" s="228"/>
      <c r="ABY62" s="228"/>
      <c r="ABZ62" s="228"/>
      <c r="ACA62" s="228"/>
      <c r="ACB62" s="228"/>
      <c r="ACC62" s="228"/>
      <c r="ACD62" s="228"/>
      <c r="ACE62" s="228"/>
      <c r="ACF62" s="228"/>
      <c r="ACG62" s="228"/>
      <c r="ACH62" s="228"/>
      <c r="ACI62" s="228"/>
      <c r="ACJ62" s="228"/>
      <c r="ACK62" s="228"/>
      <c r="ACL62" s="228"/>
      <c r="ACM62" s="228"/>
      <c r="ACN62" s="228"/>
      <c r="ACO62" s="228"/>
      <c r="ACP62" s="228"/>
      <c r="ACQ62" s="228"/>
      <c r="ACR62" s="228"/>
      <c r="ACS62" s="228"/>
      <c r="ACT62" s="228"/>
      <c r="ACU62" s="228"/>
      <c r="ACV62" s="228"/>
      <c r="ACW62" s="228"/>
      <c r="ACX62" s="228"/>
      <c r="ACY62" s="228"/>
      <c r="ACZ62" s="228"/>
      <c r="ADA62" s="228"/>
      <c r="ADB62" s="228"/>
      <c r="ADC62" s="228"/>
      <c r="ADD62" s="228"/>
      <c r="ADE62" s="228"/>
      <c r="ADF62" s="228"/>
      <c r="ADG62" s="228"/>
      <c r="ADH62" s="228"/>
      <c r="ADI62" s="228"/>
      <c r="ADJ62" s="228"/>
      <c r="ADK62" s="228"/>
      <c r="ADL62" s="228"/>
      <c r="ADM62" s="228"/>
      <c r="ADN62" s="228"/>
      <c r="ADO62" s="228"/>
      <c r="ADP62" s="228"/>
      <c r="ADQ62" s="228"/>
      <c r="ADR62" s="228"/>
      <c r="ADS62" s="228"/>
      <c r="ADT62" s="228"/>
      <c r="ADU62" s="228"/>
      <c r="ADV62" s="228"/>
      <c r="ADW62" s="228"/>
      <c r="ADX62" s="228"/>
      <c r="ADY62" s="228"/>
      <c r="ADZ62" s="228"/>
      <c r="AEA62" s="228"/>
      <c r="AEB62" s="228"/>
      <c r="AEC62" s="228"/>
      <c r="AED62" s="228"/>
      <c r="AEE62" s="228"/>
      <c r="AEF62" s="228"/>
      <c r="AEG62" s="228"/>
      <c r="AEH62" s="228"/>
      <c r="AEI62" s="228"/>
      <c r="AEJ62" s="228"/>
      <c r="AEK62" s="228"/>
      <c r="AEL62" s="228"/>
      <c r="AEM62" s="228"/>
      <c r="AEN62" s="228"/>
      <c r="AEO62" s="228"/>
      <c r="AEP62" s="228"/>
      <c r="AEQ62" s="228"/>
      <c r="AER62" s="228"/>
      <c r="AES62" s="228"/>
      <c r="AET62" s="228"/>
      <c r="AEU62" s="228"/>
      <c r="AEV62" s="228"/>
      <c r="AEW62" s="228"/>
      <c r="AEX62" s="228"/>
      <c r="AEY62" s="228"/>
      <c r="AEZ62" s="228"/>
      <c r="AFA62" s="228"/>
      <c r="AFB62" s="228"/>
      <c r="AFC62" s="228"/>
      <c r="AFD62" s="228"/>
      <c r="AFE62" s="228"/>
      <c r="AFF62" s="228"/>
      <c r="AFG62" s="228"/>
      <c r="AFH62" s="228"/>
      <c r="AFI62" s="228"/>
      <c r="AFJ62" s="228"/>
      <c r="AFK62" s="228"/>
      <c r="AFL62" s="228"/>
      <c r="AFM62" s="228"/>
      <c r="AFN62" s="228"/>
      <c r="AFO62" s="228"/>
      <c r="AFP62" s="228"/>
      <c r="AFQ62" s="228"/>
      <c r="AFR62" s="228"/>
      <c r="AFS62" s="228"/>
      <c r="AFT62" s="228"/>
      <c r="AFU62" s="228"/>
      <c r="AFV62" s="228"/>
      <c r="AFW62" s="228"/>
      <c r="AFX62" s="228"/>
      <c r="AFY62" s="228"/>
      <c r="AFZ62" s="228"/>
      <c r="AGA62" s="228"/>
      <c r="AGB62" s="228"/>
      <c r="AGC62" s="228"/>
      <c r="AGD62" s="228"/>
      <c r="AGE62" s="228"/>
      <c r="AGF62" s="228"/>
      <c r="AGG62" s="228"/>
      <c r="AGH62" s="228"/>
      <c r="AGI62" s="228"/>
      <c r="AGJ62" s="228"/>
      <c r="AGK62" s="228"/>
      <c r="AGL62" s="228"/>
      <c r="AGM62" s="228"/>
      <c r="AGN62" s="228"/>
      <c r="AGO62" s="228"/>
      <c r="AGP62" s="228"/>
      <c r="AGQ62" s="228"/>
      <c r="AGR62" s="228"/>
      <c r="AGS62" s="228"/>
      <c r="AGT62" s="228"/>
      <c r="AGU62" s="228"/>
      <c r="AGV62" s="228"/>
      <c r="AGW62" s="228"/>
      <c r="AGX62" s="228"/>
      <c r="AGY62" s="228"/>
      <c r="AGZ62" s="228"/>
      <c r="AHA62" s="228"/>
      <c r="AHB62" s="228"/>
      <c r="AHC62" s="228"/>
      <c r="AHD62" s="228"/>
      <c r="AHE62" s="228"/>
      <c r="AHF62" s="228"/>
      <c r="AHG62" s="228"/>
      <c r="AHH62" s="228"/>
      <c r="AHI62" s="228"/>
      <c r="AHJ62" s="228"/>
      <c r="AHK62" s="228"/>
      <c r="AHL62" s="228"/>
      <c r="AHM62" s="228"/>
      <c r="AHN62" s="228"/>
      <c r="AHO62" s="228"/>
      <c r="AHP62" s="228"/>
      <c r="AHQ62" s="228"/>
      <c r="AHR62" s="228"/>
      <c r="AHS62" s="228"/>
      <c r="AHT62" s="228"/>
      <c r="AHU62" s="228"/>
      <c r="AHV62" s="228"/>
      <c r="AHW62" s="228"/>
      <c r="AHX62" s="228"/>
      <c r="AHY62" s="228"/>
      <c r="AHZ62" s="228"/>
      <c r="AIA62" s="228"/>
      <c r="AIB62" s="228"/>
      <c r="AIC62" s="228"/>
      <c r="AID62" s="228"/>
      <c r="AIE62" s="228"/>
      <c r="AIF62" s="228"/>
      <c r="AIG62" s="228"/>
      <c r="AIH62" s="228"/>
      <c r="AII62" s="228"/>
      <c r="AIJ62" s="228"/>
      <c r="AIK62" s="228"/>
      <c r="AIL62" s="228"/>
      <c r="AIM62" s="228"/>
      <c r="AIN62" s="228"/>
      <c r="AIO62" s="228"/>
      <c r="AIP62" s="228"/>
      <c r="AIQ62" s="228"/>
      <c r="AIR62" s="228"/>
      <c r="AIS62" s="228"/>
      <c r="AIT62" s="228"/>
      <c r="AIU62" s="228"/>
      <c r="AIV62" s="228"/>
      <c r="AIW62" s="228"/>
      <c r="AIX62" s="228"/>
      <c r="AIY62" s="228"/>
      <c r="AIZ62" s="228"/>
      <c r="AJA62" s="228"/>
      <c r="AJB62" s="228"/>
      <c r="AJC62" s="228"/>
      <c r="AJD62" s="228"/>
      <c r="AJE62" s="228"/>
      <c r="AJF62" s="228"/>
      <c r="AJG62" s="228"/>
      <c r="AJH62" s="228"/>
      <c r="AJI62" s="228"/>
      <c r="AJJ62" s="228"/>
      <c r="AJK62" s="228"/>
      <c r="AJL62" s="228"/>
      <c r="AJM62" s="228"/>
      <c r="AJN62" s="228"/>
      <c r="AJO62" s="228"/>
      <c r="AJP62" s="228"/>
      <c r="AJQ62" s="228"/>
      <c r="AJR62" s="228"/>
      <c r="AJS62" s="228"/>
      <c r="AJT62" s="228"/>
      <c r="AJU62" s="228"/>
      <c r="AJV62" s="228"/>
      <c r="AJW62" s="228"/>
      <c r="AJX62" s="228"/>
      <c r="AJY62" s="228"/>
      <c r="AJZ62" s="228"/>
      <c r="AKA62" s="228"/>
      <c r="AKB62" s="228"/>
      <c r="AKC62" s="228"/>
      <c r="AKD62" s="228"/>
      <c r="AKE62" s="228"/>
      <c r="AKF62" s="228"/>
      <c r="AKG62" s="228"/>
      <c r="AKH62" s="228"/>
      <c r="AKI62" s="228"/>
      <c r="AKJ62" s="228"/>
      <c r="AKK62" s="228"/>
      <c r="AKL62" s="228"/>
      <c r="AKM62" s="228"/>
      <c r="AKN62" s="228"/>
      <c r="AKO62" s="228"/>
      <c r="AKP62" s="228"/>
      <c r="AKQ62" s="228"/>
      <c r="AKR62" s="228"/>
      <c r="AKS62" s="228"/>
      <c r="AKT62" s="228"/>
      <c r="AKU62" s="228"/>
      <c r="AKV62" s="228"/>
      <c r="AKW62" s="228"/>
      <c r="AKX62" s="228"/>
      <c r="AKY62" s="228"/>
      <c r="AKZ62" s="228"/>
      <c r="ALA62" s="228"/>
      <c r="ALB62" s="228"/>
      <c r="ALC62" s="228"/>
      <c r="ALD62" s="228"/>
      <c r="ALE62" s="228"/>
      <c r="ALF62" s="228"/>
      <c r="ALG62" s="228"/>
      <c r="ALH62" s="228"/>
      <c r="ALI62" s="228"/>
      <c r="ALJ62" s="228"/>
      <c r="ALK62" s="228"/>
      <c r="ALL62" s="228"/>
      <c r="ALM62" s="228"/>
      <c r="ALN62" s="228"/>
      <c r="ALO62" s="228"/>
      <c r="ALP62" s="228"/>
      <c r="ALQ62" s="228"/>
      <c r="ALR62" s="228"/>
      <c r="ALS62" s="228"/>
      <c r="ALT62" s="228"/>
      <c r="ALU62" s="228"/>
      <c r="ALV62" s="228"/>
    </row>
    <row r="63" spans="1:1010" s="233" customFormat="1" ht="15" customHeight="1" x14ac:dyDescent="0.35">
      <c r="A63">
        <v>63</v>
      </c>
      <c r="B63">
        <v>1700</v>
      </c>
      <c r="C63" s="226" t="s">
        <v>1297</v>
      </c>
      <c r="D63" s="227">
        <v>1700</v>
      </c>
      <c r="E63" s="228">
        <v>-1</v>
      </c>
      <c r="F63" s="228">
        <v>50.4621</v>
      </c>
      <c r="G63" s="227">
        <v>2.4188499999999999</v>
      </c>
      <c r="H63" s="229">
        <v>12.5679</v>
      </c>
      <c r="I63" s="229">
        <v>6.7549999999999999E-2</v>
      </c>
      <c r="J63" s="229">
        <v>11.999549999999999</v>
      </c>
      <c r="K63" s="230">
        <v>0.17030000000000001</v>
      </c>
      <c r="L63" s="229">
        <v>8.8895999999999997</v>
      </c>
      <c r="M63" s="230">
        <v>10.5139</v>
      </c>
      <c r="N63" s="229">
        <v>2.1802000000000001</v>
      </c>
      <c r="O63" s="229"/>
      <c r="P63" s="229">
        <v>0.40250000000000002</v>
      </c>
      <c r="Q63" s="230">
        <v>0.2369</v>
      </c>
      <c r="R63" s="229">
        <v>4.0349999999999997E-2</v>
      </c>
      <c r="S63" s="230">
        <v>5.0499999999999998E-3</v>
      </c>
      <c r="T63" s="230">
        <v>3.4275779999999999E-2</v>
      </c>
      <c r="U63" s="230">
        <v>99.977900000000005</v>
      </c>
      <c r="V63" s="230"/>
      <c r="W63" s="229"/>
      <c r="X63" s="231"/>
      <c r="Y63" s="231"/>
      <c r="Z63" s="231">
        <v>31.08</v>
      </c>
      <c r="AA63" s="231">
        <v>274.01499999999999</v>
      </c>
      <c r="AB63" s="229">
        <v>6.0549999999999997</v>
      </c>
      <c r="AC63" s="229">
        <v>273.08999999999997</v>
      </c>
      <c r="AD63" s="229">
        <v>21.55</v>
      </c>
      <c r="AE63" s="229">
        <v>119.67</v>
      </c>
      <c r="AF63" s="229">
        <v>9.93</v>
      </c>
      <c r="AG63" s="229">
        <v>73.555000000000007</v>
      </c>
      <c r="AH63" s="229">
        <v>10.115</v>
      </c>
      <c r="AI63" s="229">
        <v>24.295000000000002</v>
      </c>
      <c r="AJ63" s="229">
        <v>3.2149999999999999</v>
      </c>
      <c r="AK63" s="229">
        <v>17.305</v>
      </c>
      <c r="AL63" s="229">
        <v>4.5949999999999998</v>
      </c>
      <c r="AM63" s="229">
        <v>1.6884999999999999</v>
      </c>
      <c r="AN63" s="229">
        <v>4.9050000000000002</v>
      </c>
      <c r="AO63" s="229">
        <v>0.83750000000000002</v>
      </c>
      <c r="AP63" s="229">
        <v>4.6550000000000002</v>
      </c>
      <c r="AQ63" s="229">
        <v>0.89500000000000002</v>
      </c>
      <c r="AR63" s="229">
        <v>2.3450000000000002</v>
      </c>
      <c r="AS63" s="229">
        <v>0.29099999999999998</v>
      </c>
      <c r="AT63" s="229">
        <v>1.9850000000000001</v>
      </c>
      <c r="AU63" s="229">
        <v>0.25</v>
      </c>
      <c r="AV63" s="229">
        <v>3.38</v>
      </c>
      <c r="AW63" s="229">
        <v>0.60399999999999998</v>
      </c>
      <c r="AX63" s="229">
        <v>0.78500000000000003</v>
      </c>
      <c r="AY63" s="229">
        <v>0.26400000000000001</v>
      </c>
      <c r="AZ63" s="229">
        <v>1192.6809599999999</v>
      </c>
      <c r="BA63" s="229">
        <v>59.477049999999998</v>
      </c>
      <c r="BB63" s="231"/>
      <c r="BC63" s="231"/>
      <c r="BD63" s="230"/>
      <c r="BE63" s="230"/>
      <c r="BF63" s="230">
        <v>0.61059140999999995</v>
      </c>
      <c r="BG63" s="230">
        <v>6.1922560000000001E-2</v>
      </c>
      <c r="BH63" s="229">
        <v>0.25512836999999999</v>
      </c>
      <c r="BI63" s="229">
        <v>0.39718510499999998</v>
      </c>
      <c r="BJ63" s="229">
        <v>2.717988E-2</v>
      </c>
      <c r="BK63" s="229">
        <v>0.25957632000000003</v>
      </c>
      <c r="BL63" s="229">
        <v>0.24602526</v>
      </c>
      <c r="BM63" s="229">
        <v>0.15370410000000001</v>
      </c>
      <c r="BN63" s="229">
        <v>5.8563749999999998E-2</v>
      </c>
      <c r="BO63" s="229">
        <v>6.94117E-3</v>
      </c>
      <c r="BP63" s="229">
        <v>8.4694650000000007E-3</v>
      </c>
      <c r="BQ63" s="229">
        <v>6.3124999999999998E-4</v>
      </c>
      <c r="BR63" s="229">
        <v>1.5869686139999999E-3</v>
      </c>
      <c r="BS63" s="229">
        <v>1.4918400000000001</v>
      </c>
      <c r="BT63" s="229">
        <v>8.4944649999999999</v>
      </c>
      <c r="BU63" s="229">
        <v>0.32696999999999998</v>
      </c>
      <c r="BV63" s="229">
        <v>13.654500000000001</v>
      </c>
      <c r="BW63" s="229">
        <v>1.4654</v>
      </c>
      <c r="BX63" s="229">
        <v>11.607989999999999</v>
      </c>
      <c r="BY63" s="229">
        <v>1.2988440000000001</v>
      </c>
      <c r="BZ63" s="229">
        <v>4.1190800000000003</v>
      </c>
      <c r="CA63" s="229">
        <v>0.51586500000000002</v>
      </c>
      <c r="CB63" s="229">
        <v>0.92320999999999998</v>
      </c>
      <c r="CC63" s="229">
        <v>0.22505</v>
      </c>
      <c r="CD63" s="229">
        <v>1.1075200000000001</v>
      </c>
      <c r="CE63" s="229">
        <v>0.307865</v>
      </c>
      <c r="CF63" s="229">
        <v>0.10131</v>
      </c>
      <c r="CG63" s="229">
        <v>0.46106999999999998</v>
      </c>
      <c r="CH63" s="229">
        <v>6.5324999999999994E-2</v>
      </c>
      <c r="CI63" s="229">
        <v>0.37705499999999997</v>
      </c>
      <c r="CJ63" s="229">
        <v>7.7865000000000004E-2</v>
      </c>
      <c r="CK63" s="229">
        <v>0.19697999999999999</v>
      </c>
      <c r="CL63" s="229">
        <v>2.8226999999999999E-2</v>
      </c>
      <c r="CM63" s="229">
        <v>0.16872500000000001</v>
      </c>
      <c r="CN63" s="229">
        <v>2.725E-2</v>
      </c>
      <c r="CO63" s="229">
        <v>0.31772</v>
      </c>
      <c r="CP63" s="229">
        <v>8.9996000000000007E-2</v>
      </c>
      <c r="CQ63" s="229">
        <v>0.28966500000000001</v>
      </c>
      <c r="CR63" s="229">
        <v>2.5080000000000002E-2</v>
      </c>
      <c r="CS63" s="229"/>
      <c r="CT63" s="229"/>
      <c r="CU63" s="232"/>
      <c r="CV63" s="232"/>
      <c r="CW63" s="232"/>
      <c r="CX63" s="232"/>
      <c r="CY63" s="232"/>
      <c r="CZ63" s="232"/>
      <c r="DA63" s="228"/>
      <c r="DB63" s="228"/>
      <c r="DC63" s="228"/>
      <c r="DD63" s="228"/>
      <c r="DE63" s="228"/>
      <c r="DF63" s="228"/>
      <c r="DG63" s="228"/>
      <c r="DH63" s="228"/>
      <c r="DI63" s="228"/>
      <c r="DJ63" s="228"/>
      <c r="DK63" s="228"/>
      <c r="DL63" s="228"/>
      <c r="DM63" s="228"/>
      <c r="DN63" s="228"/>
      <c r="DO63" s="228"/>
      <c r="DP63" s="228"/>
      <c r="DQ63" s="228"/>
      <c r="DR63" s="228"/>
      <c r="DS63" s="228"/>
      <c r="DT63" s="228"/>
      <c r="DU63" s="228"/>
      <c r="DV63" s="228"/>
      <c r="DW63" s="228"/>
      <c r="DX63" s="228"/>
      <c r="DY63" s="228"/>
      <c r="DZ63" s="228"/>
      <c r="EA63" s="228"/>
      <c r="EB63" s="228"/>
      <c r="EC63" s="228"/>
      <c r="ED63" s="228"/>
      <c r="EE63" s="228"/>
      <c r="EF63" s="228"/>
      <c r="EG63" s="228"/>
      <c r="EH63" s="228"/>
      <c r="EI63" s="228"/>
      <c r="EJ63" s="228"/>
      <c r="EK63" s="228"/>
      <c r="EL63" s="228"/>
      <c r="EM63" s="228"/>
      <c r="EN63" s="228"/>
      <c r="EO63" s="228"/>
      <c r="EP63" s="228"/>
      <c r="EQ63" s="228"/>
      <c r="ER63" s="228"/>
      <c r="ES63" s="228"/>
      <c r="ET63" s="228"/>
      <c r="EU63" s="228"/>
      <c r="EV63" s="228"/>
      <c r="EW63" s="228"/>
      <c r="EX63" s="228"/>
      <c r="EY63" s="228"/>
      <c r="EZ63" s="228"/>
      <c r="FA63" s="228"/>
      <c r="FB63" s="228"/>
      <c r="FC63" s="228"/>
      <c r="FD63" s="228"/>
      <c r="FE63" s="228"/>
      <c r="FF63" s="228"/>
      <c r="FG63" s="228"/>
      <c r="FH63" s="228"/>
      <c r="FI63" s="228"/>
      <c r="FJ63" s="228"/>
      <c r="FK63" s="228"/>
      <c r="FL63" s="228"/>
      <c r="FM63" s="228"/>
      <c r="FN63" s="228"/>
      <c r="FO63" s="228"/>
      <c r="FP63" s="228"/>
      <c r="FQ63" s="228"/>
      <c r="FR63" s="228"/>
      <c r="FS63" s="228"/>
      <c r="FT63" s="228"/>
      <c r="FU63" s="228"/>
      <c r="FV63" s="228"/>
      <c r="FW63" s="228"/>
      <c r="FX63" s="228"/>
      <c r="FY63" s="228"/>
      <c r="FZ63" s="228"/>
      <c r="GA63" s="228"/>
      <c r="GB63" s="228"/>
      <c r="GC63" s="228"/>
      <c r="GD63" s="228"/>
      <c r="GE63" s="228"/>
      <c r="GF63" s="228"/>
      <c r="GG63" s="228"/>
      <c r="GH63" s="228"/>
      <c r="GI63" s="228"/>
      <c r="GJ63" s="228"/>
      <c r="GK63" s="228"/>
      <c r="GL63" s="228"/>
      <c r="GM63" s="228"/>
      <c r="GN63" s="228"/>
      <c r="GO63" s="228"/>
      <c r="GP63" s="228"/>
      <c r="GQ63" s="228"/>
      <c r="GR63" s="228"/>
      <c r="GS63" s="228"/>
      <c r="GT63" s="228"/>
      <c r="GU63" s="228"/>
      <c r="GV63" s="228"/>
      <c r="GW63" s="228"/>
      <c r="GX63" s="228"/>
      <c r="GY63" s="228"/>
      <c r="GZ63" s="228"/>
      <c r="HA63" s="228"/>
      <c r="HB63" s="228"/>
      <c r="HC63" s="228"/>
      <c r="HD63" s="228"/>
      <c r="HE63" s="228"/>
      <c r="HF63" s="228"/>
      <c r="HG63" s="228"/>
      <c r="HH63" s="228"/>
      <c r="HI63" s="228"/>
      <c r="HJ63" s="228"/>
      <c r="HK63" s="228"/>
      <c r="HL63" s="228"/>
      <c r="HM63" s="228"/>
      <c r="HN63" s="228"/>
      <c r="HO63" s="228"/>
      <c r="HP63" s="228"/>
      <c r="HQ63" s="228"/>
      <c r="HR63" s="228"/>
      <c r="HS63" s="228"/>
      <c r="HT63" s="228"/>
      <c r="HU63" s="228"/>
      <c r="HV63" s="228"/>
      <c r="HW63" s="228"/>
      <c r="HX63" s="228"/>
      <c r="HY63" s="228"/>
      <c r="HZ63" s="228"/>
      <c r="IA63" s="228"/>
      <c r="IB63" s="228"/>
      <c r="IC63" s="228"/>
      <c r="ID63" s="228"/>
      <c r="IE63" s="228"/>
      <c r="IF63" s="228"/>
      <c r="IG63" s="228"/>
      <c r="IH63" s="228"/>
      <c r="II63" s="228"/>
      <c r="IJ63" s="228"/>
      <c r="IK63" s="228"/>
      <c r="IL63" s="228"/>
      <c r="IM63" s="228"/>
      <c r="IN63" s="228"/>
      <c r="IO63" s="228"/>
      <c r="IP63" s="228"/>
      <c r="IQ63" s="228"/>
      <c r="IR63" s="228"/>
      <c r="IS63" s="228"/>
      <c r="IT63" s="228"/>
      <c r="IU63" s="228"/>
      <c r="IV63" s="228"/>
      <c r="IW63" s="228"/>
      <c r="IX63" s="228"/>
      <c r="IY63" s="228"/>
      <c r="IZ63" s="228"/>
      <c r="JA63" s="228"/>
      <c r="JB63" s="228"/>
      <c r="JC63" s="228"/>
      <c r="JD63" s="228"/>
      <c r="JE63" s="228"/>
      <c r="JF63" s="228"/>
      <c r="JG63" s="228"/>
      <c r="JH63" s="228"/>
      <c r="JI63" s="228"/>
      <c r="JJ63" s="228"/>
      <c r="JK63" s="228"/>
      <c r="JL63" s="228"/>
      <c r="JM63" s="228"/>
      <c r="JN63" s="228"/>
      <c r="JO63" s="228"/>
      <c r="JP63" s="228"/>
      <c r="JQ63" s="228"/>
      <c r="JR63" s="228"/>
      <c r="JS63" s="228"/>
      <c r="JT63" s="228"/>
      <c r="JU63" s="228"/>
      <c r="JV63" s="228"/>
      <c r="JW63" s="228"/>
      <c r="JX63" s="228"/>
      <c r="JY63" s="228"/>
      <c r="JZ63" s="228"/>
      <c r="KA63" s="228"/>
      <c r="KB63" s="228"/>
      <c r="KC63" s="228"/>
      <c r="KD63" s="228"/>
      <c r="KE63" s="228"/>
      <c r="KF63" s="228"/>
      <c r="KG63" s="228"/>
      <c r="KH63" s="228"/>
      <c r="KI63" s="228"/>
      <c r="KJ63" s="228"/>
      <c r="KK63" s="228"/>
      <c r="KL63" s="228"/>
      <c r="KM63" s="228"/>
      <c r="KN63" s="228"/>
      <c r="KO63" s="228"/>
      <c r="KP63" s="228"/>
      <c r="KQ63" s="228"/>
      <c r="KR63" s="228"/>
      <c r="KS63" s="228"/>
      <c r="KT63" s="228"/>
      <c r="KU63" s="228"/>
      <c r="KV63" s="228"/>
      <c r="KW63" s="228"/>
      <c r="KX63" s="228"/>
      <c r="KY63" s="228"/>
      <c r="KZ63" s="228"/>
      <c r="LA63" s="228"/>
      <c r="LB63" s="228"/>
      <c r="LC63" s="228"/>
      <c r="LD63" s="228"/>
      <c r="LE63" s="228"/>
      <c r="LF63" s="228"/>
      <c r="LG63" s="228"/>
      <c r="LH63" s="228"/>
      <c r="LI63" s="228"/>
      <c r="LJ63" s="228"/>
      <c r="LK63" s="228"/>
      <c r="LL63" s="228"/>
      <c r="LM63" s="228"/>
      <c r="LN63" s="228"/>
      <c r="LO63" s="228"/>
      <c r="LP63" s="228"/>
      <c r="LQ63" s="228"/>
      <c r="LR63" s="228"/>
      <c r="LS63" s="228"/>
      <c r="LT63" s="228"/>
      <c r="LU63" s="228"/>
      <c r="LV63" s="228"/>
      <c r="LW63" s="228"/>
      <c r="LX63" s="228"/>
      <c r="LY63" s="228"/>
      <c r="LZ63" s="228"/>
      <c r="MA63" s="228"/>
      <c r="MB63" s="228"/>
      <c r="MC63" s="228"/>
      <c r="MD63" s="228"/>
      <c r="ME63" s="228"/>
      <c r="MF63" s="228"/>
      <c r="MG63" s="228"/>
      <c r="MH63" s="228"/>
      <c r="MI63" s="228"/>
      <c r="MJ63" s="228"/>
      <c r="MK63" s="228"/>
      <c r="ML63" s="228"/>
      <c r="MM63" s="228"/>
      <c r="MN63" s="228"/>
      <c r="MO63" s="228"/>
      <c r="MP63" s="228"/>
      <c r="MQ63" s="228"/>
      <c r="MR63" s="228"/>
      <c r="MS63" s="228"/>
      <c r="MT63" s="228"/>
      <c r="MU63" s="228"/>
      <c r="MV63" s="228"/>
      <c r="MW63" s="228"/>
      <c r="MX63" s="228"/>
      <c r="MY63" s="228"/>
      <c r="MZ63" s="228"/>
      <c r="NA63" s="228"/>
      <c r="NB63" s="228"/>
      <c r="NC63" s="228"/>
      <c r="ND63" s="228"/>
      <c r="NE63" s="228"/>
      <c r="NF63" s="228"/>
      <c r="NG63" s="228"/>
      <c r="NH63" s="228"/>
      <c r="NI63" s="228"/>
      <c r="NJ63" s="228"/>
      <c r="NK63" s="228"/>
      <c r="NL63" s="228"/>
      <c r="NM63" s="228"/>
      <c r="NN63" s="228"/>
      <c r="NO63" s="228"/>
      <c r="NP63" s="228"/>
      <c r="NQ63" s="228"/>
      <c r="NR63" s="228"/>
      <c r="NS63" s="228"/>
      <c r="NT63" s="228"/>
      <c r="NU63" s="228"/>
      <c r="NV63" s="228"/>
      <c r="NW63" s="228"/>
      <c r="NX63" s="228"/>
      <c r="NY63" s="228"/>
      <c r="NZ63" s="228"/>
      <c r="OA63" s="228"/>
      <c r="OB63" s="228"/>
      <c r="OC63" s="228"/>
      <c r="OD63" s="228"/>
      <c r="OE63" s="228"/>
      <c r="OF63" s="228"/>
      <c r="OG63" s="228"/>
      <c r="OH63" s="228"/>
      <c r="OI63" s="228"/>
      <c r="OJ63" s="228"/>
      <c r="OK63" s="228"/>
      <c r="OL63" s="228"/>
      <c r="OM63" s="228"/>
      <c r="ON63" s="228"/>
      <c r="OO63" s="228"/>
      <c r="OP63" s="228"/>
      <c r="OQ63" s="228"/>
      <c r="OR63" s="228"/>
      <c r="OS63" s="228"/>
      <c r="OT63" s="228"/>
      <c r="OU63" s="228"/>
      <c r="OV63" s="228"/>
      <c r="OW63" s="228"/>
      <c r="OX63" s="228"/>
      <c r="OY63" s="228"/>
      <c r="OZ63" s="228"/>
      <c r="PA63" s="228"/>
      <c r="PB63" s="228"/>
      <c r="PC63" s="228"/>
      <c r="PD63" s="228"/>
      <c r="PE63" s="228"/>
      <c r="PF63" s="228"/>
      <c r="PG63" s="228"/>
      <c r="PH63" s="228"/>
      <c r="PI63" s="228"/>
      <c r="PJ63" s="228"/>
      <c r="PK63" s="228"/>
      <c r="PL63" s="228"/>
      <c r="PM63" s="228"/>
      <c r="PN63" s="228"/>
      <c r="PO63" s="228"/>
      <c r="PP63" s="228"/>
      <c r="PQ63" s="228"/>
      <c r="PR63" s="228"/>
      <c r="PS63" s="228"/>
      <c r="PT63" s="228"/>
      <c r="PU63" s="228"/>
      <c r="PV63" s="228"/>
      <c r="PW63" s="228"/>
      <c r="PX63" s="228"/>
      <c r="PY63" s="228"/>
      <c r="PZ63" s="228"/>
      <c r="QA63" s="228"/>
      <c r="QB63" s="228"/>
      <c r="QC63" s="228"/>
      <c r="QD63" s="228"/>
      <c r="QE63" s="228"/>
      <c r="QF63" s="228"/>
      <c r="QG63" s="228"/>
      <c r="QH63" s="228"/>
      <c r="QI63" s="228"/>
      <c r="QJ63" s="228"/>
      <c r="QK63" s="228"/>
      <c r="QL63" s="228"/>
      <c r="QM63" s="228"/>
      <c r="QN63" s="228"/>
      <c r="QO63" s="228"/>
      <c r="QP63" s="228"/>
      <c r="QQ63" s="228"/>
      <c r="QR63" s="228"/>
      <c r="QS63" s="228"/>
      <c r="QT63" s="228"/>
      <c r="QU63" s="228"/>
      <c r="QV63" s="228"/>
      <c r="QW63" s="228"/>
      <c r="QX63" s="228"/>
      <c r="QY63" s="228"/>
      <c r="QZ63" s="228"/>
      <c r="RA63" s="228"/>
      <c r="RB63" s="228"/>
      <c r="RC63" s="228"/>
      <c r="RD63" s="228"/>
      <c r="RE63" s="228"/>
      <c r="RF63" s="228"/>
      <c r="RG63" s="228"/>
      <c r="RH63" s="228"/>
      <c r="RI63" s="228"/>
      <c r="RJ63" s="228"/>
      <c r="RK63" s="228"/>
      <c r="RL63" s="228"/>
      <c r="RM63" s="228"/>
      <c r="RN63" s="228"/>
      <c r="RO63" s="228"/>
      <c r="RP63" s="228"/>
      <c r="RQ63" s="228"/>
      <c r="RR63" s="228"/>
      <c r="RS63" s="228"/>
      <c r="RT63" s="228"/>
      <c r="RU63" s="228"/>
      <c r="RV63" s="228"/>
      <c r="RW63" s="228"/>
      <c r="RX63" s="228"/>
      <c r="RY63" s="228"/>
      <c r="RZ63" s="228"/>
      <c r="SA63" s="228"/>
      <c r="SB63" s="228"/>
      <c r="SC63" s="228"/>
      <c r="SD63" s="228"/>
      <c r="SE63" s="228"/>
      <c r="SF63" s="228"/>
      <c r="SG63" s="228"/>
      <c r="SH63" s="228"/>
      <c r="SI63" s="228"/>
      <c r="SJ63" s="228"/>
      <c r="SK63" s="228"/>
      <c r="SL63" s="228"/>
      <c r="SM63" s="228"/>
      <c r="SN63" s="228"/>
      <c r="SO63" s="228"/>
      <c r="SP63" s="228"/>
      <c r="SQ63" s="228"/>
      <c r="SR63" s="228"/>
      <c r="SS63" s="228"/>
      <c r="ST63" s="228"/>
      <c r="SU63" s="228"/>
      <c r="SV63" s="228"/>
      <c r="SW63" s="228"/>
      <c r="SX63" s="228"/>
      <c r="SY63" s="228"/>
      <c r="SZ63" s="228"/>
      <c r="TA63" s="228"/>
      <c r="TB63" s="228"/>
      <c r="TC63" s="228"/>
      <c r="TD63" s="228"/>
      <c r="TE63" s="228"/>
      <c r="TF63" s="228"/>
      <c r="TG63" s="228"/>
      <c r="TH63" s="228"/>
      <c r="TI63" s="228"/>
      <c r="TJ63" s="228"/>
      <c r="TK63" s="228"/>
      <c r="TL63" s="228"/>
      <c r="TM63" s="228"/>
      <c r="TN63" s="228"/>
      <c r="TO63" s="228"/>
      <c r="TP63" s="228"/>
      <c r="TQ63" s="228"/>
      <c r="TR63" s="228"/>
      <c r="TS63" s="228"/>
      <c r="TT63" s="228"/>
      <c r="TU63" s="228"/>
      <c r="TV63" s="228"/>
      <c r="TW63" s="228"/>
      <c r="TX63" s="228"/>
      <c r="TY63" s="228"/>
      <c r="TZ63" s="228"/>
      <c r="UA63" s="228"/>
      <c r="UB63" s="228"/>
      <c r="UC63" s="228"/>
      <c r="UD63" s="228"/>
      <c r="UE63" s="228"/>
      <c r="UF63" s="228"/>
      <c r="UG63" s="228"/>
      <c r="UH63" s="228"/>
      <c r="UI63" s="228"/>
      <c r="UJ63" s="228"/>
      <c r="UK63" s="228"/>
      <c r="UL63" s="228"/>
      <c r="UM63" s="228"/>
      <c r="UN63" s="228"/>
      <c r="UO63" s="228"/>
      <c r="UP63" s="228"/>
      <c r="UQ63" s="228"/>
      <c r="UR63" s="228"/>
      <c r="US63" s="228"/>
      <c r="UT63" s="228"/>
      <c r="UU63" s="228"/>
      <c r="UV63" s="228"/>
      <c r="UW63" s="228"/>
      <c r="UX63" s="228"/>
      <c r="UY63" s="228"/>
      <c r="UZ63" s="228"/>
      <c r="VA63" s="228"/>
      <c r="VB63" s="228"/>
      <c r="VC63" s="228"/>
      <c r="VD63" s="228"/>
      <c r="VE63" s="228"/>
      <c r="VF63" s="228"/>
      <c r="VG63" s="228"/>
      <c r="VH63" s="228"/>
      <c r="VI63" s="228"/>
      <c r="VJ63" s="228"/>
      <c r="VK63" s="228"/>
      <c r="VL63" s="228"/>
      <c r="VM63" s="228"/>
      <c r="VN63" s="228"/>
      <c r="VO63" s="228"/>
      <c r="VP63" s="228"/>
      <c r="VQ63" s="228"/>
      <c r="VR63" s="228"/>
      <c r="VS63" s="228"/>
      <c r="VT63" s="228"/>
      <c r="VU63" s="228"/>
      <c r="VV63" s="228"/>
      <c r="VW63" s="228"/>
      <c r="VX63" s="228"/>
      <c r="VY63" s="228"/>
      <c r="VZ63" s="228"/>
      <c r="WA63" s="228"/>
      <c r="WB63" s="228"/>
      <c r="WC63" s="228"/>
      <c r="WD63" s="228"/>
      <c r="WE63" s="228"/>
      <c r="WF63" s="228"/>
      <c r="WG63" s="228"/>
      <c r="WH63" s="228"/>
      <c r="WI63" s="228"/>
      <c r="WJ63" s="228"/>
      <c r="WK63" s="228"/>
      <c r="WL63" s="228"/>
      <c r="WM63" s="228"/>
      <c r="WN63" s="228"/>
      <c r="WO63" s="228"/>
      <c r="WP63" s="228"/>
      <c r="WQ63" s="228"/>
      <c r="WR63" s="228"/>
      <c r="WS63" s="228"/>
      <c r="WT63" s="228"/>
      <c r="WU63" s="228"/>
      <c r="WV63" s="228"/>
      <c r="WW63" s="228"/>
      <c r="WX63" s="228"/>
      <c r="WY63" s="228"/>
      <c r="WZ63" s="228"/>
      <c r="XA63" s="228"/>
      <c r="XB63" s="228"/>
      <c r="XC63" s="228"/>
      <c r="XD63" s="228"/>
      <c r="XE63" s="228"/>
      <c r="XF63" s="228"/>
      <c r="XG63" s="228"/>
      <c r="XH63" s="228"/>
      <c r="XI63" s="228"/>
      <c r="XJ63" s="228"/>
      <c r="XK63" s="228"/>
      <c r="XL63" s="228"/>
      <c r="XM63" s="228"/>
      <c r="XN63" s="228"/>
      <c r="XO63" s="228"/>
      <c r="XP63" s="228"/>
      <c r="XQ63" s="228"/>
      <c r="XR63" s="228"/>
      <c r="XS63" s="228"/>
      <c r="XT63" s="228"/>
      <c r="XU63" s="228"/>
      <c r="XV63" s="228"/>
      <c r="XW63" s="228"/>
      <c r="XX63" s="228"/>
      <c r="XY63" s="228"/>
      <c r="XZ63" s="228"/>
      <c r="YA63" s="228"/>
      <c r="YB63" s="228"/>
      <c r="YC63" s="228"/>
      <c r="YD63" s="228"/>
      <c r="YE63" s="228"/>
      <c r="YF63" s="228"/>
      <c r="YG63" s="228"/>
      <c r="YH63" s="228"/>
      <c r="YI63" s="228"/>
      <c r="YJ63" s="228"/>
      <c r="YK63" s="228"/>
      <c r="YL63" s="228"/>
      <c r="YM63" s="228"/>
      <c r="YN63" s="228"/>
      <c r="YO63" s="228"/>
      <c r="YP63" s="228"/>
      <c r="YQ63" s="228"/>
      <c r="YR63" s="228"/>
      <c r="YS63" s="228"/>
      <c r="YT63" s="228"/>
      <c r="YU63" s="228"/>
      <c r="YV63" s="228"/>
      <c r="YW63" s="228"/>
      <c r="YX63" s="228"/>
      <c r="YY63" s="228"/>
      <c r="YZ63" s="228"/>
      <c r="ZA63" s="228"/>
      <c r="ZB63" s="228"/>
      <c r="ZC63" s="228"/>
      <c r="ZD63" s="228"/>
      <c r="ZE63" s="228"/>
      <c r="ZF63" s="228"/>
      <c r="ZG63" s="228"/>
      <c r="ZH63" s="228"/>
      <c r="ZI63" s="228"/>
      <c r="ZJ63" s="228"/>
      <c r="ZK63" s="228"/>
      <c r="ZL63" s="228"/>
      <c r="ZM63" s="228"/>
      <c r="ZN63" s="228"/>
      <c r="ZO63" s="228"/>
      <c r="ZP63" s="228"/>
      <c r="ZQ63" s="228"/>
      <c r="ZR63" s="228"/>
      <c r="ZS63" s="228"/>
      <c r="ZT63" s="228"/>
      <c r="ZU63" s="228"/>
      <c r="ZV63" s="228"/>
      <c r="ZW63" s="228"/>
      <c r="ZX63" s="228"/>
      <c r="ZY63" s="228"/>
      <c r="ZZ63" s="228"/>
      <c r="AAA63" s="228"/>
      <c r="AAB63" s="228"/>
      <c r="AAC63" s="228"/>
      <c r="AAD63" s="228"/>
      <c r="AAE63" s="228"/>
      <c r="AAF63" s="228"/>
      <c r="AAG63" s="228"/>
      <c r="AAH63" s="228"/>
      <c r="AAI63" s="228"/>
      <c r="AAJ63" s="228"/>
      <c r="AAK63" s="228"/>
      <c r="AAL63" s="228"/>
      <c r="AAM63" s="228"/>
      <c r="AAN63" s="228"/>
      <c r="AAO63" s="228"/>
      <c r="AAP63" s="228"/>
      <c r="AAQ63" s="228"/>
      <c r="AAR63" s="228"/>
      <c r="AAS63" s="228"/>
      <c r="AAT63" s="228"/>
      <c r="AAU63" s="228"/>
      <c r="AAV63" s="228"/>
      <c r="AAW63" s="228"/>
      <c r="AAX63" s="228"/>
      <c r="AAY63" s="228"/>
      <c r="AAZ63" s="228"/>
      <c r="ABA63" s="228"/>
      <c r="ABB63" s="228"/>
      <c r="ABC63" s="228"/>
      <c r="ABD63" s="228"/>
      <c r="ABE63" s="228"/>
      <c r="ABF63" s="228"/>
      <c r="ABG63" s="228"/>
      <c r="ABH63" s="228"/>
      <c r="ABI63" s="228"/>
      <c r="ABJ63" s="228"/>
      <c r="ABK63" s="228"/>
      <c r="ABL63" s="228"/>
      <c r="ABM63" s="228"/>
      <c r="ABN63" s="228"/>
      <c r="ABO63" s="228"/>
      <c r="ABP63" s="228"/>
      <c r="ABQ63" s="228"/>
      <c r="ABR63" s="228"/>
      <c r="ABS63" s="228"/>
      <c r="ABT63" s="228"/>
      <c r="ABU63" s="228"/>
      <c r="ABV63" s="228"/>
      <c r="ABW63" s="228"/>
      <c r="ABX63" s="228"/>
      <c r="ABY63" s="228"/>
      <c r="ABZ63" s="228"/>
      <c r="ACA63" s="228"/>
      <c r="ACB63" s="228"/>
      <c r="ACC63" s="228"/>
      <c r="ACD63" s="228"/>
      <c r="ACE63" s="228"/>
      <c r="ACF63" s="228"/>
      <c r="ACG63" s="228"/>
      <c r="ACH63" s="228"/>
      <c r="ACI63" s="228"/>
      <c r="ACJ63" s="228"/>
      <c r="ACK63" s="228"/>
      <c r="ACL63" s="228"/>
      <c r="ACM63" s="228"/>
      <c r="ACN63" s="228"/>
      <c r="ACO63" s="228"/>
      <c r="ACP63" s="228"/>
      <c r="ACQ63" s="228"/>
      <c r="ACR63" s="228"/>
      <c r="ACS63" s="228"/>
      <c r="ACT63" s="228"/>
      <c r="ACU63" s="228"/>
      <c r="ACV63" s="228"/>
      <c r="ACW63" s="228"/>
      <c r="ACX63" s="228"/>
      <c r="ACY63" s="228"/>
      <c r="ACZ63" s="228"/>
      <c r="ADA63" s="228"/>
      <c r="ADB63" s="228"/>
      <c r="ADC63" s="228"/>
      <c r="ADD63" s="228"/>
      <c r="ADE63" s="228"/>
      <c r="ADF63" s="228"/>
      <c r="ADG63" s="228"/>
      <c r="ADH63" s="228"/>
      <c r="ADI63" s="228"/>
      <c r="ADJ63" s="228"/>
      <c r="ADK63" s="228"/>
      <c r="ADL63" s="228"/>
      <c r="ADM63" s="228"/>
      <c r="ADN63" s="228"/>
      <c r="ADO63" s="228"/>
      <c r="ADP63" s="228"/>
      <c r="ADQ63" s="228"/>
      <c r="ADR63" s="228"/>
      <c r="ADS63" s="228"/>
      <c r="ADT63" s="228"/>
      <c r="ADU63" s="228"/>
      <c r="ADV63" s="228"/>
      <c r="ADW63" s="228"/>
      <c r="ADX63" s="228"/>
      <c r="ADY63" s="228"/>
      <c r="ADZ63" s="228"/>
      <c r="AEA63" s="228"/>
      <c r="AEB63" s="228"/>
      <c r="AEC63" s="228"/>
      <c r="AED63" s="228"/>
      <c r="AEE63" s="228"/>
      <c r="AEF63" s="228"/>
      <c r="AEG63" s="228"/>
      <c r="AEH63" s="228"/>
      <c r="AEI63" s="228"/>
      <c r="AEJ63" s="228"/>
      <c r="AEK63" s="228"/>
      <c r="AEL63" s="228"/>
      <c r="AEM63" s="228"/>
      <c r="AEN63" s="228"/>
      <c r="AEO63" s="228"/>
      <c r="AEP63" s="228"/>
      <c r="AEQ63" s="228"/>
      <c r="AER63" s="228"/>
      <c r="AES63" s="228"/>
      <c r="AET63" s="228"/>
      <c r="AEU63" s="228"/>
      <c r="AEV63" s="228"/>
      <c r="AEW63" s="228"/>
      <c r="AEX63" s="228"/>
      <c r="AEY63" s="228"/>
      <c r="AEZ63" s="228"/>
      <c r="AFA63" s="228"/>
      <c r="AFB63" s="228"/>
      <c r="AFC63" s="228"/>
      <c r="AFD63" s="228"/>
      <c r="AFE63" s="228"/>
      <c r="AFF63" s="228"/>
      <c r="AFG63" s="228"/>
      <c r="AFH63" s="228"/>
      <c r="AFI63" s="228"/>
      <c r="AFJ63" s="228"/>
      <c r="AFK63" s="228"/>
      <c r="AFL63" s="228"/>
      <c r="AFM63" s="228"/>
      <c r="AFN63" s="228"/>
      <c r="AFO63" s="228"/>
      <c r="AFP63" s="228"/>
      <c r="AFQ63" s="228"/>
      <c r="AFR63" s="228"/>
      <c r="AFS63" s="228"/>
      <c r="AFT63" s="228"/>
      <c r="AFU63" s="228"/>
      <c r="AFV63" s="228"/>
      <c r="AFW63" s="228"/>
      <c r="AFX63" s="228"/>
      <c r="AFY63" s="228"/>
      <c r="AFZ63" s="228"/>
      <c r="AGA63" s="228"/>
      <c r="AGB63" s="228"/>
      <c r="AGC63" s="228"/>
      <c r="AGD63" s="228"/>
      <c r="AGE63" s="228"/>
      <c r="AGF63" s="228"/>
      <c r="AGG63" s="228"/>
      <c r="AGH63" s="228"/>
      <c r="AGI63" s="228"/>
      <c r="AGJ63" s="228"/>
      <c r="AGK63" s="228"/>
      <c r="AGL63" s="228"/>
      <c r="AGM63" s="228"/>
      <c r="AGN63" s="228"/>
      <c r="AGO63" s="228"/>
      <c r="AGP63" s="228"/>
      <c r="AGQ63" s="228"/>
      <c r="AGR63" s="228"/>
      <c r="AGS63" s="228"/>
      <c r="AGT63" s="228"/>
      <c r="AGU63" s="228"/>
      <c r="AGV63" s="228"/>
      <c r="AGW63" s="228"/>
      <c r="AGX63" s="228"/>
      <c r="AGY63" s="228"/>
      <c r="AGZ63" s="228"/>
      <c r="AHA63" s="228"/>
      <c r="AHB63" s="228"/>
      <c r="AHC63" s="228"/>
      <c r="AHD63" s="228"/>
      <c r="AHE63" s="228"/>
      <c r="AHF63" s="228"/>
      <c r="AHG63" s="228"/>
      <c r="AHH63" s="228"/>
      <c r="AHI63" s="228"/>
      <c r="AHJ63" s="228"/>
      <c r="AHK63" s="228"/>
      <c r="AHL63" s="228"/>
      <c r="AHM63" s="228"/>
      <c r="AHN63" s="228"/>
      <c r="AHO63" s="228"/>
      <c r="AHP63" s="228"/>
      <c r="AHQ63" s="228"/>
      <c r="AHR63" s="228"/>
      <c r="AHS63" s="228"/>
      <c r="AHT63" s="228"/>
      <c r="AHU63" s="228"/>
      <c r="AHV63" s="228"/>
      <c r="AHW63" s="228"/>
      <c r="AHX63" s="228"/>
      <c r="AHY63" s="228"/>
      <c r="AHZ63" s="228"/>
      <c r="AIA63" s="228"/>
      <c r="AIB63" s="228"/>
      <c r="AIC63" s="228"/>
      <c r="AID63" s="228"/>
      <c r="AIE63" s="228"/>
      <c r="AIF63" s="228"/>
      <c r="AIG63" s="228"/>
      <c r="AIH63" s="228"/>
      <c r="AII63" s="228"/>
      <c r="AIJ63" s="228"/>
      <c r="AIK63" s="228"/>
      <c r="AIL63" s="228"/>
      <c r="AIM63" s="228"/>
      <c r="AIN63" s="228"/>
      <c r="AIO63" s="228"/>
      <c r="AIP63" s="228"/>
      <c r="AIQ63" s="228"/>
      <c r="AIR63" s="228"/>
      <c r="AIS63" s="228"/>
      <c r="AIT63" s="228"/>
      <c r="AIU63" s="228"/>
      <c r="AIV63" s="228"/>
      <c r="AIW63" s="228"/>
      <c r="AIX63" s="228"/>
      <c r="AIY63" s="228"/>
      <c r="AIZ63" s="228"/>
      <c r="AJA63" s="228"/>
      <c r="AJB63" s="228"/>
      <c r="AJC63" s="228"/>
      <c r="AJD63" s="228"/>
      <c r="AJE63" s="228"/>
      <c r="AJF63" s="228"/>
      <c r="AJG63" s="228"/>
      <c r="AJH63" s="228"/>
      <c r="AJI63" s="228"/>
      <c r="AJJ63" s="228"/>
      <c r="AJK63" s="228"/>
      <c r="AJL63" s="228"/>
      <c r="AJM63" s="228"/>
      <c r="AJN63" s="228"/>
      <c r="AJO63" s="228"/>
      <c r="AJP63" s="228"/>
      <c r="AJQ63" s="228"/>
      <c r="AJR63" s="228"/>
      <c r="AJS63" s="228"/>
      <c r="AJT63" s="228"/>
      <c r="AJU63" s="228"/>
      <c r="AJV63" s="228"/>
      <c r="AJW63" s="228"/>
      <c r="AJX63" s="228"/>
      <c r="AJY63" s="228"/>
      <c r="AJZ63" s="228"/>
      <c r="AKA63" s="228"/>
      <c r="AKB63" s="228"/>
      <c r="AKC63" s="228"/>
      <c r="AKD63" s="228"/>
      <c r="AKE63" s="228"/>
      <c r="AKF63" s="228"/>
      <c r="AKG63" s="228"/>
      <c r="AKH63" s="228"/>
      <c r="AKI63" s="228"/>
      <c r="AKJ63" s="228"/>
      <c r="AKK63" s="228"/>
      <c r="AKL63" s="228"/>
      <c r="AKM63" s="228"/>
      <c r="AKN63" s="228"/>
      <c r="AKO63" s="228"/>
      <c r="AKP63" s="228"/>
      <c r="AKQ63" s="228"/>
      <c r="AKR63" s="228"/>
      <c r="AKS63" s="228"/>
      <c r="AKT63" s="228"/>
      <c r="AKU63" s="228"/>
      <c r="AKV63" s="228"/>
      <c r="AKW63" s="228"/>
      <c r="AKX63" s="228"/>
      <c r="AKY63" s="228"/>
      <c r="AKZ63" s="228"/>
      <c r="ALA63" s="228"/>
      <c r="ALB63" s="228"/>
      <c r="ALC63" s="228"/>
      <c r="ALD63" s="228"/>
      <c r="ALE63" s="228"/>
      <c r="ALF63" s="228"/>
      <c r="ALG63" s="228"/>
      <c r="ALH63" s="228"/>
      <c r="ALI63" s="228"/>
      <c r="ALJ63" s="228"/>
      <c r="ALK63" s="228"/>
      <c r="ALL63" s="228"/>
      <c r="ALM63" s="228"/>
      <c r="ALN63" s="228"/>
      <c r="ALO63" s="228"/>
      <c r="ALP63" s="228"/>
      <c r="ALQ63" s="228"/>
      <c r="ALR63" s="228"/>
      <c r="ALS63" s="228"/>
      <c r="ALT63" s="228"/>
      <c r="ALU63" s="228"/>
      <c r="ALV63" s="228"/>
    </row>
    <row r="64" spans="1:1010" s="205" customFormat="1" ht="15" customHeight="1" x14ac:dyDescent="0.35">
      <c r="A64" s="214">
        <v>64</v>
      </c>
      <c r="B64">
        <v>1790</v>
      </c>
      <c r="C64" s="214" t="s">
        <v>1298</v>
      </c>
      <c r="D64" s="234">
        <v>1790</v>
      </c>
      <c r="E64" s="235">
        <v>-1</v>
      </c>
      <c r="F64" s="235">
        <v>50.543325000000003</v>
      </c>
      <c r="G64" s="234">
        <v>5.2302499999999998</v>
      </c>
      <c r="H64" s="236">
        <v>11.714275000000001</v>
      </c>
      <c r="I64" s="236">
        <v>5.1250000000000002E-3</v>
      </c>
      <c r="J64" s="236">
        <v>14.9963</v>
      </c>
      <c r="K64" s="237">
        <v>0.20255000000000001</v>
      </c>
      <c r="L64" s="236">
        <v>4.4190750000000003</v>
      </c>
      <c r="M64" s="237">
        <v>8.7751249999999992</v>
      </c>
      <c r="N64" s="236">
        <v>2.7275</v>
      </c>
      <c r="O64" s="236">
        <v>6.0749999999999997E-3</v>
      </c>
      <c r="P64" s="236">
        <v>0.90457500000000002</v>
      </c>
      <c r="Q64" s="237">
        <v>0.53897499999999998</v>
      </c>
      <c r="R64" s="236">
        <v>0.101225</v>
      </c>
      <c r="S64" s="237">
        <v>2.1375000000000002E-2</v>
      </c>
      <c r="T64" s="237">
        <v>1.9574999999999999E-2</v>
      </c>
      <c r="U64" s="237">
        <v>100.208125</v>
      </c>
      <c r="V64" s="237"/>
      <c r="W64" s="236">
        <v>0.14063526843514099</v>
      </c>
      <c r="X64" s="238">
        <v>5.3070655855717099</v>
      </c>
      <c r="Y64" s="237">
        <v>2.9902217473374799</v>
      </c>
      <c r="Z64" s="236">
        <v>28.53</v>
      </c>
      <c r="AA64" s="236">
        <v>424.04</v>
      </c>
      <c r="AB64" s="236">
        <v>16.516666666666701</v>
      </c>
      <c r="AC64" s="236">
        <v>357.60666666666702</v>
      </c>
      <c r="AD64" s="236">
        <v>45.803333333333299</v>
      </c>
      <c r="AE64" s="236">
        <v>301.19333333333299</v>
      </c>
      <c r="AF64" s="236">
        <v>25.02</v>
      </c>
      <c r="AG64" s="236">
        <v>208.68666666666701</v>
      </c>
      <c r="AH64" s="236">
        <v>26.43</v>
      </c>
      <c r="AI64" s="236">
        <v>64.053333333333299</v>
      </c>
      <c r="AJ64" s="236">
        <v>9.0433333333333294</v>
      </c>
      <c r="AK64" s="236">
        <v>44.4033333333333</v>
      </c>
      <c r="AL64" s="236">
        <v>11.706666666666701</v>
      </c>
      <c r="AM64" s="236">
        <v>3.89</v>
      </c>
      <c r="AN64" s="236">
        <v>11.053333333333301</v>
      </c>
      <c r="AO64" s="236">
        <v>1.8463333333333301</v>
      </c>
      <c r="AP64" s="236">
        <v>10.0133333333333</v>
      </c>
      <c r="AQ64" s="236">
        <v>1.9363333333333299</v>
      </c>
      <c r="AR64" s="236">
        <v>4.79</v>
      </c>
      <c r="AS64" s="236">
        <v>0.61866666666666703</v>
      </c>
      <c r="AT64" s="236">
        <v>4.0833333333333304</v>
      </c>
      <c r="AU64" s="236">
        <v>0.54933333333333301</v>
      </c>
      <c r="AV64" s="236">
        <v>8.1533333333333307</v>
      </c>
      <c r="AW64" s="236">
        <v>1.5209999999999999</v>
      </c>
      <c r="AX64" s="236">
        <v>1.74</v>
      </c>
      <c r="AY64" s="236">
        <v>0.63466666666666705</v>
      </c>
      <c r="AZ64" s="236">
        <v>1102.8234075</v>
      </c>
      <c r="BA64" s="236">
        <v>36.890650000000001</v>
      </c>
      <c r="BB64" s="238"/>
      <c r="BC64" s="238">
        <v>7.0317634217570502E-3</v>
      </c>
      <c r="BD64" s="237">
        <v>0.10136495268442</v>
      </c>
      <c r="BE64" s="237">
        <v>0.320850793489312</v>
      </c>
      <c r="BF64" s="237">
        <v>0.61157423249999998</v>
      </c>
      <c r="BG64" s="237">
        <v>0.1338944</v>
      </c>
      <c r="BH64" s="236">
        <v>0.2377997825</v>
      </c>
      <c r="BI64" s="236">
        <v>0.49637753000000001</v>
      </c>
      <c r="BJ64" s="236">
        <v>3.2326979999999998E-2</v>
      </c>
      <c r="BK64" s="236">
        <v>0.12903698999999999</v>
      </c>
      <c r="BL64" s="236">
        <v>0.205337925</v>
      </c>
      <c r="BM64" s="236">
        <v>0.19228875000000001</v>
      </c>
      <c r="BN64" s="236">
        <v>0.13161566250000001</v>
      </c>
      <c r="BO64" s="236">
        <v>1.57919675E-2</v>
      </c>
      <c r="BP64" s="236">
        <v>2.1247127500000001E-2</v>
      </c>
      <c r="BQ64" s="236">
        <v>2.6718750000000002E-3</v>
      </c>
      <c r="BR64" s="236">
        <v>9.0632250000000005E-4</v>
      </c>
      <c r="BS64" s="236">
        <v>1.36944</v>
      </c>
      <c r="BT64" s="236">
        <v>13.145239999999999</v>
      </c>
      <c r="BU64" s="236">
        <v>0.89190000000000202</v>
      </c>
      <c r="BV64" s="236">
        <v>17.8803333333334</v>
      </c>
      <c r="BW64" s="236">
        <v>3.11462666666666</v>
      </c>
      <c r="BX64" s="236">
        <v>29.2157533333333</v>
      </c>
      <c r="BY64" s="236">
        <v>3.2726160000000002</v>
      </c>
      <c r="BZ64" s="236">
        <v>11.6864533333334</v>
      </c>
      <c r="CA64" s="236">
        <v>1.3479300000000001</v>
      </c>
      <c r="CB64" s="236">
        <v>2.4340266666666701</v>
      </c>
      <c r="CC64" s="236">
        <v>0.633033333333333</v>
      </c>
      <c r="CD64" s="236">
        <v>2.84181333333333</v>
      </c>
      <c r="CE64" s="236">
        <v>0.78434666666666897</v>
      </c>
      <c r="CF64" s="236">
        <v>0.2334</v>
      </c>
      <c r="CG64" s="236">
        <v>1.03901333333333</v>
      </c>
      <c r="CH64" s="236">
        <v>0.144014</v>
      </c>
      <c r="CI64" s="236">
        <v>0.81107999999999703</v>
      </c>
      <c r="CJ64" s="236">
        <v>0.168461</v>
      </c>
      <c r="CK64" s="236">
        <v>0.40236</v>
      </c>
      <c r="CL64" s="236">
        <v>6.0010666666666698E-2</v>
      </c>
      <c r="CM64" s="236">
        <v>0.34708333333333302</v>
      </c>
      <c r="CN64" s="236">
        <v>5.9877333333333303E-2</v>
      </c>
      <c r="CO64" s="236">
        <v>0.76641333333333295</v>
      </c>
      <c r="CP64" s="236">
        <v>0.226629</v>
      </c>
      <c r="CQ64" s="236">
        <v>0.64205999999999996</v>
      </c>
      <c r="CR64" s="236">
        <v>6.02933333333334E-2</v>
      </c>
      <c r="CS64" s="236"/>
      <c r="CT64" s="236"/>
      <c r="CU64" s="239"/>
      <c r="CV64" s="239"/>
      <c r="CW64" s="239"/>
      <c r="CX64" s="239"/>
      <c r="CY64" s="239"/>
      <c r="CZ64" s="239"/>
      <c r="DA64" s="235"/>
      <c r="DB64" s="235"/>
      <c r="DC64" s="235"/>
      <c r="DD64" s="235"/>
      <c r="DE64" s="235"/>
      <c r="DF64" s="235"/>
      <c r="DG64" s="235"/>
      <c r="DH64" s="235"/>
      <c r="DI64" s="235"/>
      <c r="DJ64" s="235"/>
      <c r="DK64" s="235"/>
      <c r="DL64" s="235"/>
      <c r="DM64" s="235"/>
      <c r="DN64" s="235"/>
      <c r="DO64" s="235"/>
      <c r="DP64" s="235"/>
      <c r="DQ64" s="235"/>
      <c r="DR64" s="235"/>
      <c r="DS64" s="235"/>
      <c r="DT64" s="235"/>
      <c r="DU64" s="235"/>
      <c r="DV64" s="235"/>
      <c r="DW64" s="235"/>
      <c r="DX64" s="235"/>
      <c r="DY64" s="235"/>
      <c r="DZ64" s="235"/>
      <c r="EA64" s="235"/>
      <c r="EB64" s="235"/>
      <c r="EC64" s="235"/>
      <c r="ED64" s="235"/>
      <c r="EE64" s="235"/>
      <c r="EF64" s="235"/>
      <c r="EG64" s="235"/>
      <c r="EH64" s="235"/>
      <c r="EI64" s="235"/>
      <c r="EJ64" s="235"/>
      <c r="EK64" s="235"/>
      <c r="EL64" s="235"/>
      <c r="EM64" s="235"/>
      <c r="EN64" s="235"/>
      <c r="EO64" s="235"/>
      <c r="EP64" s="235"/>
      <c r="EQ64" s="235"/>
      <c r="ER64" s="235"/>
      <c r="ES64" s="235"/>
      <c r="ET64" s="235"/>
      <c r="EU64" s="235"/>
      <c r="EV64" s="235"/>
      <c r="EW64" s="235"/>
      <c r="EX64" s="235"/>
      <c r="EY64" s="235"/>
      <c r="EZ64" s="235"/>
      <c r="FA64" s="235"/>
      <c r="FB64" s="235"/>
      <c r="FC64" s="235"/>
      <c r="FD64" s="235"/>
      <c r="FE64" s="235"/>
      <c r="FF64" s="235"/>
      <c r="FG64" s="235"/>
      <c r="FH64" s="235"/>
      <c r="FI64" s="235"/>
      <c r="FJ64" s="235"/>
      <c r="FK64" s="235"/>
      <c r="FL64" s="235"/>
      <c r="FM64" s="235"/>
      <c r="FN64" s="235"/>
      <c r="FO64" s="235"/>
      <c r="FP64" s="235"/>
      <c r="FQ64" s="235"/>
      <c r="FR64" s="235"/>
      <c r="FS64" s="235"/>
      <c r="FT64" s="235"/>
      <c r="FU64" s="235"/>
      <c r="FV64" s="235"/>
      <c r="FW64" s="235"/>
      <c r="FX64" s="235"/>
      <c r="FY64" s="235"/>
      <c r="FZ64" s="235"/>
      <c r="GA64" s="235"/>
      <c r="GB64" s="235"/>
      <c r="GC64" s="235"/>
      <c r="GD64" s="235"/>
      <c r="GE64" s="235"/>
      <c r="GF64" s="235"/>
      <c r="GG64" s="235"/>
      <c r="GH64" s="235"/>
      <c r="GI64" s="235"/>
      <c r="GJ64" s="235"/>
      <c r="GK64" s="235"/>
      <c r="GL64" s="235"/>
      <c r="GM64" s="235"/>
      <c r="GN64" s="235"/>
      <c r="GO64" s="235"/>
      <c r="GP64" s="235"/>
      <c r="GQ64" s="235"/>
      <c r="GR64" s="235"/>
      <c r="GS64" s="235"/>
      <c r="GT64" s="235"/>
      <c r="GU64" s="235"/>
      <c r="GV64" s="235"/>
      <c r="GW64" s="235"/>
      <c r="GX64" s="235"/>
      <c r="GY64" s="235"/>
      <c r="GZ64" s="235"/>
      <c r="HA64" s="235"/>
      <c r="HB64" s="235"/>
      <c r="HC64" s="235"/>
      <c r="HD64" s="235"/>
      <c r="HE64" s="235"/>
      <c r="HF64" s="235"/>
      <c r="HG64" s="235"/>
      <c r="HH64" s="235"/>
      <c r="HI64" s="235"/>
      <c r="HJ64" s="235"/>
      <c r="HK64" s="235"/>
      <c r="HL64" s="235"/>
      <c r="HM64" s="235"/>
      <c r="HN64" s="235"/>
      <c r="HO64" s="235"/>
      <c r="HP64" s="235"/>
      <c r="HQ64" s="235"/>
      <c r="HR64" s="235"/>
      <c r="HS64" s="235"/>
      <c r="HT64" s="235"/>
      <c r="HU64" s="235"/>
      <c r="HV64" s="235"/>
      <c r="HW64" s="235"/>
      <c r="HX64" s="235"/>
      <c r="HY64" s="235"/>
      <c r="HZ64" s="235"/>
      <c r="IA64" s="235"/>
      <c r="IB64" s="235"/>
      <c r="IC64" s="235"/>
      <c r="ID64" s="235"/>
      <c r="IE64" s="235"/>
      <c r="IF64" s="235"/>
      <c r="IG64" s="235"/>
      <c r="IH64" s="235"/>
      <c r="II64" s="235"/>
      <c r="IJ64" s="235"/>
      <c r="IK64" s="235"/>
      <c r="IL64" s="235"/>
      <c r="IM64" s="235"/>
      <c r="IN64" s="235"/>
      <c r="IO64" s="235"/>
      <c r="IP64" s="235"/>
      <c r="IQ64" s="235"/>
      <c r="IR64" s="235"/>
      <c r="IS64" s="235"/>
      <c r="IT64" s="235"/>
      <c r="IU64" s="235"/>
      <c r="IV64" s="235"/>
      <c r="IW64" s="235"/>
      <c r="IX64" s="235"/>
      <c r="IY64" s="235"/>
      <c r="IZ64" s="235"/>
      <c r="JA64" s="235"/>
      <c r="JB64" s="235"/>
      <c r="JC64" s="235"/>
      <c r="JD64" s="235"/>
      <c r="JE64" s="235"/>
      <c r="JF64" s="235"/>
      <c r="JG64" s="235"/>
      <c r="JH64" s="235"/>
      <c r="JI64" s="235"/>
      <c r="JJ64" s="235"/>
      <c r="JK64" s="235"/>
      <c r="JL64" s="235"/>
      <c r="JM64" s="235"/>
      <c r="JN64" s="235"/>
      <c r="JO64" s="235"/>
      <c r="JP64" s="235"/>
      <c r="JQ64" s="235"/>
      <c r="JR64" s="235"/>
      <c r="JS64" s="235"/>
      <c r="JT64" s="235"/>
      <c r="JU64" s="235"/>
      <c r="JV64" s="235"/>
      <c r="JW64" s="235"/>
      <c r="JX64" s="235"/>
      <c r="JY64" s="235"/>
      <c r="JZ64" s="235"/>
      <c r="KA64" s="235"/>
      <c r="KB64" s="235"/>
      <c r="KC64" s="235"/>
      <c r="KD64" s="235"/>
      <c r="KE64" s="235"/>
      <c r="KF64" s="235"/>
      <c r="KG64" s="235"/>
      <c r="KH64" s="235"/>
      <c r="KI64" s="235"/>
      <c r="KJ64" s="235"/>
      <c r="KK64" s="235"/>
      <c r="KL64" s="235"/>
      <c r="KM64" s="235"/>
      <c r="KN64" s="235"/>
      <c r="KO64" s="235"/>
      <c r="KP64" s="235"/>
      <c r="KQ64" s="235"/>
      <c r="KR64" s="235"/>
      <c r="KS64" s="235"/>
      <c r="KT64" s="235"/>
      <c r="KU64" s="235"/>
      <c r="KV64" s="235"/>
      <c r="KW64" s="235"/>
      <c r="KX64" s="235"/>
      <c r="KY64" s="235"/>
      <c r="KZ64" s="235"/>
      <c r="LA64" s="235"/>
      <c r="LB64" s="235"/>
      <c r="LC64" s="235"/>
      <c r="LD64" s="235"/>
      <c r="LE64" s="235"/>
      <c r="LF64" s="235"/>
      <c r="LG64" s="235"/>
      <c r="LH64" s="235"/>
      <c r="LI64" s="235"/>
      <c r="LJ64" s="235"/>
      <c r="LK64" s="235"/>
      <c r="LL64" s="235"/>
      <c r="LM64" s="235"/>
      <c r="LN64" s="235"/>
      <c r="LO64" s="235"/>
      <c r="LP64" s="235"/>
      <c r="LQ64" s="235"/>
      <c r="LR64" s="235"/>
      <c r="LS64" s="235"/>
      <c r="LT64" s="235"/>
      <c r="LU64" s="235"/>
      <c r="LV64" s="235"/>
      <c r="LW64" s="235"/>
      <c r="LX64" s="235"/>
      <c r="LY64" s="235"/>
      <c r="LZ64" s="235"/>
      <c r="MA64" s="235"/>
      <c r="MB64" s="235"/>
      <c r="MC64" s="235"/>
      <c r="MD64" s="235"/>
      <c r="ME64" s="235"/>
      <c r="MF64" s="235"/>
      <c r="MG64" s="235"/>
      <c r="MH64" s="235"/>
      <c r="MI64" s="235"/>
      <c r="MJ64" s="235"/>
      <c r="MK64" s="235"/>
      <c r="ML64" s="235"/>
      <c r="MM64" s="235"/>
      <c r="MN64" s="235"/>
      <c r="MO64" s="235"/>
      <c r="MP64" s="235"/>
      <c r="MQ64" s="235"/>
      <c r="MR64" s="235"/>
      <c r="MS64" s="235"/>
      <c r="MT64" s="235"/>
      <c r="MU64" s="235"/>
      <c r="MV64" s="235"/>
      <c r="MW64" s="235"/>
      <c r="MX64" s="235"/>
      <c r="MY64" s="235"/>
      <c r="MZ64" s="235"/>
      <c r="NA64" s="235"/>
      <c r="NB64" s="235"/>
      <c r="NC64" s="235"/>
      <c r="ND64" s="235"/>
      <c r="NE64" s="235"/>
      <c r="NF64" s="235"/>
      <c r="NG64" s="235"/>
      <c r="NH64" s="235"/>
      <c r="NI64" s="235"/>
      <c r="NJ64" s="235"/>
      <c r="NK64" s="235"/>
      <c r="NL64" s="235"/>
      <c r="NM64" s="235"/>
      <c r="NN64" s="235"/>
      <c r="NO64" s="235"/>
      <c r="NP64" s="235"/>
      <c r="NQ64" s="235"/>
      <c r="NR64" s="235"/>
      <c r="NS64" s="235"/>
      <c r="NT64" s="235"/>
      <c r="NU64" s="235"/>
      <c r="NV64" s="235"/>
      <c r="NW64" s="235"/>
      <c r="NX64" s="235"/>
      <c r="NY64" s="235"/>
      <c r="NZ64" s="235"/>
      <c r="OA64" s="235"/>
      <c r="OB64" s="235"/>
      <c r="OC64" s="235"/>
      <c r="OD64" s="235"/>
      <c r="OE64" s="235"/>
      <c r="OF64" s="235"/>
      <c r="OG64" s="235"/>
      <c r="OH64" s="235"/>
      <c r="OI64" s="235"/>
      <c r="OJ64" s="235"/>
      <c r="OK64" s="235"/>
      <c r="OL64" s="235"/>
      <c r="OM64" s="235"/>
      <c r="ON64" s="235"/>
      <c r="OO64" s="235"/>
      <c r="OP64" s="235"/>
      <c r="OQ64" s="235"/>
      <c r="OR64" s="235"/>
      <c r="OS64" s="235"/>
      <c r="OT64" s="235"/>
      <c r="OU64" s="235"/>
      <c r="OV64" s="235"/>
      <c r="OW64" s="235"/>
      <c r="OX64" s="235"/>
      <c r="OY64" s="235"/>
      <c r="OZ64" s="235"/>
      <c r="PA64" s="235"/>
      <c r="PB64" s="235"/>
      <c r="PC64" s="235"/>
      <c r="PD64" s="235"/>
      <c r="PE64" s="235"/>
      <c r="PF64" s="235"/>
      <c r="PG64" s="235"/>
      <c r="PH64" s="235"/>
      <c r="PI64" s="235"/>
      <c r="PJ64" s="235"/>
      <c r="PK64" s="235"/>
      <c r="PL64" s="235"/>
      <c r="PM64" s="235"/>
      <c r="PN64" s="235"/>
      <c r="PO64" s="235"/>
      <c r="PP64" s="235"/>
      <c r="PQ64" s="235"/>
      <c r="PR64" s="235"/>
      <c r="PS64" s="235"/>
      <c r="PT64" s="235"/>
      <c r="PU64" s="235"/>
      <c r="PV64" s="235"/>
      <c r="PW64" s="235"/>
      <c r="PX64" s="235"/>
      <c r="PY64" s="235"/>
      <c r="PZ64" s="235"/>
      <c r="QA64" s="235"/>
      <c r="QB64" s="235"/>
      <c r="QC64" s="235"/>
      <c r="QD64" s="235"/>
      <c r="QE64" s="235"/>
      <c r="QF64" s="235"/>
      <c r="QG64" s="235"/>
      <c r="QH64" s="235"/>
      <c r="QI64" s="235"/>
      <c r="QJ64" s="235"/>
      <c r="QK64" s="235"/>
      <c r="QL64" s="235"/>
      <c r="QM64" s="235"/>
      <c r="QN64" s="235"/>
      <c r="QO64" s="235"/>
      <c r="QP64" s="235"/>
      <c r="QQ64" s="235"/>
      <c r="QR64" s="235"/>
      <c r="QS64" s="235"/>
      <c r="QT64" s="235"/>
      <c r="QU64" s="235"/>
      <c r="QV64" s="235"/>
      <c r="QW64" s="235"/>
      <c r="QX64" s="235"/>
      <c r="QY64" s="235"/>
      <c r="QZ64" s="235"/>
      <c r="RA64" s="235"/>
      <c r="RB64" s="235"/>
      <c r="RC64" s="235"/>
      <c r="RD64" s="235"/>
      <c r="RE64" s="235"/>
      <c r="RF64" s="235"/>
      <c r="RG64" s="235"/>
      <c r="RH64" s="235"/>
      <c r="RI64" s="235"/>
      <c r="RJ64" s="235"/>
      <c r="RK64" s="235"/>
      <c r="RL64" s="235"/>
      <c r="RM64" s="235"/>
      <c r="RN64" s="235"/>
      <c r="RO64" s="235"/>
      <c r="RP64" s="235"/>
      <c r="RQ64" s="235"/>
      <c r="RR64" s="235"/>
      <c r="RS64" s="235"/>
      <c r="RT64" s="235"/>
      <c r="RU64" s="235"/>
      <c r="RV64" s="235"/>
      <c r="RW64" s="235"/>
      <c r="RX64" s="235"/>
      <c r="RY64" s="235"/>
      <c r="RZ64" s="235"/>
      <c r="SA64" s="235"/>
      <c r="SB64" s="235"/>
      <c r="SC64" s="235"/>
      <c r="SD64" s="235"/>
      <c r="SE64" s="235"/>
      <c r="SF64" s="235"/>
      <c r="SG64" s="235"/>
      <c r="SH64" s="235"/>
      <c r="SI64" s="235"/>
      <c r="SJ64" s="235"/>
      <c r="SK64" s="235"/>
      <c r="SL64" s="235"/>
      <c r="SM64" s="235"/>
      <c r="SN64" s="235"/>
      <c r="SO64" s="235"/>
      <c r="SP64" s="235"/>
      <c r="SQ64" s="235"/>
      <c r="SR64" s="235"/>
      <c r="SS64" s="235"/>
      <c r="ST64" s="235"/>
      <c r="SU64" s="235"/>
      <c r="SV64" s="235"/>
      <c r="SW64" s="235"/>
      <c r="SX64" s="235"/>
      <c r="SY64" s="235"/>
      <c r="SZ64" s="235"/>
      <c r="TA64" s="235"/>
      <c r="TB64" s="235"/>
      <c r="TC64" s="235"/>
      <c r="TD64" s="235"/>
      <c r="TE64" s="235"/>
      <c r="TF64" s="235"/>
      <c r="TG64" s="235"/>
      <c r="TH64" s="235"/>
      <c r="TI64" s="235"/>
      <c r="TJ64" s="235"/>
      <c r="TK64" s="235"/>
      <c r="TL64" s="235"/>
      <c r="TM64" s="235"/>
      <c r="TN64" s="235"/>
      <c r="TO64" s="235"/>
      <c r="TP64" s="235"/>
      <c r="TQ64" s="235"/>
      <c r="TR64" s="235"/>
      <c r="TS64" s="235"/>
      <c r="TT64" s="235"/>
      <c r="TU64" s="235"/>
      <c r="TV64" s="235"/>
      <c r="TW64" s="235"/>
      <c r="TX64" s="235"/>
      <c r="TY64" s="235"/>
      <c r="TZ64" s="235"/>
      <c r="UA64" s="235"/>
      <c r="UB64" s="235"/>
      <c r="UC64" s="235"/>
      <c r="UD64" s="235"/>
      <c r="UE64" s="235"/>
      <c r="UF64" s="235"/>
      <c r="UG64" s="235"/>
      <c r="UH64" s="235"/>
      <c r="UI64" s="235"/>
      <c r="UJ64" s="235"/>
      <c r="UK64" s="235"/>
      <c r="UL64" s="235"/>
      <c r="UM64" s="235"/>
      <c r="UN64" s="235"/>
      <c r="UO64" s="235"/>
      <c r="UP64" s="235"/>
      <c r="UQ64" s="235"/>
      <c r="UR64" s="235"/>
      <c r="US64" s="235"/>
      <c r="UT64" s="235"/>
      <c r="UU64" s="235"/>
      <c r="UV64" s="235"/>
      <c r="UW64" s="235"/>
      <c r="UX64" s="235"/>
      <c r="UY64" s="235"/>
      <c r="UZ64" s="235"/>
      <c r="VA64" s="235"/>
      <c r="VB64" s="235"/>
      <c r="VC64" s="235"/>
      <c r="VD64" s="235"/>
      <c r="VE64" s="235"/>
      <c r="VF64" s="235"/>
      <c r="VG64" s="235"/>
      <c r="VH64" s="235"/>
      <c r="VI64" s="235"/>
      <c r="VJ64" s="235"/>
      <c r="VK64" s="235"/>
      <c r="VL64" s="235"/>
      <c r="VM64" s="235"/>
      <c r="VN64" s="235"/>
      <c r="VO64" s="235"/>
      <c r="VP64" s="235"/>
      <c r="VQ64" s="235"/>
      <c r="VR64" s="235"/>
      <c r="VS64" s="235"/>
      <c r="VT64" s="235"/>
      <c r="VU64" s="235"/>
      <c r="VV64" s="235"/>
      <c r="VW64" s="235"/>
      <c r="VX64" s="235"/>
      <c r="VY64" s="235"/>
      <c r="VZ64" s="235"/>
      <c r="WA64" s="235"/>
      <c r="WB64" s="235"/>
      <c r="WC64" s="235"/>
      <c r="WD64" s="235"/>
      <c r="WE64" s="235"/>
      <c r="WF64" s="235"/>
      <c r="WG64" s="235"/>
      <c r="WH64" s="235"/>
      <c r="WI64" s="235"/>
      <c r="WJ64" s="235"/>
      <c r="WK64" s="235"/>
      <c r="WL64" s="235"/>
      <c r="WM64" s="235"/>
      <c r="WN64" s="235"/>
      <c r="WO64" s="235"/>
      <c r="WP64" s="235"/>
      <c r="WQ64" s="235"/>
      <c r="WR64" s="235"/>
      <c r="WS64" s="235"/>
      <c r="WT64" s="235"/>
      <c r="WU64" s="235"/>
      <c r="WV64" s="235"/>
      <c r="WW64" s="235"/>
      <c r="WX64" s="235"/>
      <c r="WY64" s="235"/>
      <c r="WZ64" s="235"/>
      <c r="XA64" s="235"/>
      <c r="XB64" s="235"/>
      <c r="XC64" s="235"/>
      <c r="XD64" s="235"/>
      <c r="XE64" s="235"/>
      <c r="XF64" s="235"/>
      <c r="XG64" s="235"/>
      <c r="XH64" s="235"/>
      <c r="XI64" s="235"/>
      <c r="XJ64" s="235"/>
      <c r="XK64" s="235"/>
      <c r="XL64" s="235"/>
      <c r="XM64" s="235"/>
      <c r="XN64" s="235"/>
      <c r="XO64" s="235"/>
      <c r="XP64" s="235"/>
      <c r="XQ64" s="235"/>
      <c r="XR64" s="235"/>
      <c r="XS64" s="235"/>
      <c r="XT64" s="235"/>
      <c r="XU64" s="235"/>
      <c r="XV64" s="235"/>
      <c r="XW64" s="235"/>
      <c r="XX64" s="235"/>
      <c r="XY64" s="235"/>
      <c r="XZ64" s="235"/>
      <c r="YA64" s="235"/>
      <c r="YB64" s="235"/>
      <c r="YC64" s="235"/>
      <c r="YD64" s="235"/>
      <c r="YE64" s="235"/>
      <c r="YF64" s="235"/>
      <c r="YG64" s="235"/>
      <c r="YH64" s="235"/>
      <c r="YI64" s="235"/>
      <c r="YJ64" s="235"/>
      <c r="YK64" s="235"/>
      <c r="YL64" s="235"/>
      <c r="YM64" s="235"/>
      <c r="YN64" s="235"/>
      <c r="YO64" s="235"/>
      <c r="YP64" s="235"/>
      <c r="YQ64" s="235"/>
      <c r="YR64" s="235"/>
      <c r="YS64" s="235"/>
      <c r="YT64" s="235"/>
      <c r="YU64" s="235"/>
      <c r="YV64" s="235"/>
      <c r="YW64" s="235"/>
      <c r="YX64" s="235"/>
      <c r="YY64" s="235"/>
      <c r="YZ64" s="235"/>
      <c r="ZA64" s="235"/>
      <c r="ZB64" s="235"/>
      <c r="ZC64" s="235"/>
      <c r="ZD64" s="235"/>
      <c r="ZE64" s="235"/>
      <c r="ZF64" s="235"/>
      <c r="ZG64" s="235"/>
      <c r="ZH64" s="235"/>
      <c r="ZI64" s="235"/>
      <c r="ZJ64" s="235"/>
      <c r="ZK64" s="235"/>
      <c r="ZL64" s="235"/>
      <c r="ZM64" s="235"/>
      <c r="ZN64" s="235"/>
      <c r="ZO64" s="235"/>
      <c r="ZP64" s="235"/>
      <c r="ZQ64" s="235"/>
      <c r="ZR64" s="235"/>
      <c r="ZS64" s="235"/>
      <c r="ZT64" s="235"/>
      <c r="ZU64" s="235"/>
      <c r="ZV64" s="235"/>
      <c r="ZW64" s="235"/>
      <c r="ZX64" s="235"/>
      <c r="ZY64" s="235"/>
      <c r="ZZ64" s="235"/>
      <c r="AAA64" s="235"/>
      <c r="AAB64" s="235"/>
      <c r="AAC64" s="235"/>
      <c r="AAD64" s="235"/>
      <c r="AAE64" s="235"/>
      <c r="AAF64" s="235"/>
      <c r="AAG64" s="235"/>
      <c r="AAH64" s="235"/>
      <c r="AAI64" s="235"/>
      <c r="AAJ64" s="235"/>
      <c r="AAK64" s="235"/>
      <c r="AAL64" s="235"/>
      <c r="AAM64" s="235"/>
      <c r="AAN64" s="235"/>
      <c r="AAO64" s="235"/>
      <c r="AAP64" s="235"/>
      <c r="AAQ64" s="235"/>
      <c r="AAR64" s="235"/>
      <c r="AAS64" s="235"/>
      <c r="AAT64" s="235"/>
      <c r="AAU64" s="235"/>
      <c r="AAV64" s="235"/>
      <c r="AAW64" s="235"/>
      <c r="AAX64" s="235"/>
      <c r="AAY64" s="235"/>
      <c r="AAZ64" s="235"/>
      <c r="ABA64" s="235"/>
      <c r="ABB64" s="235"/>
      <c r="ABC64" s="235"/>
      <c r="ABD64" s="235"/>
      <c r="ABE64" s="235"/>
      <c r="ABF64" s="235"/>
      <c r="ABG64" s="235"/>
      <c r="ABH64" s="235"/>
      <c r="ABI64" s="235"/>
      <c r="ABJ64" s="235"/>
      <c r="ABK64" s="235"/>
      <c r="ABL64" s="235"/>
      <c r="ABM64" s="235"/>
      <c r="ABN64" s="235"/>
      <c r="ABO64" s="235"/>
      <c r="ABP64" s="235"/>
      <c r="ABQ64" s="235"/>
      <c r="ABR64" s="235"/>
      <c r="ABS64" s="235"/>
      <c r="ABT64" s="235"/>
      <c r="ABU64" s="235"/>
      <c r="ABV64" s="235"/>
      <c r="ABW64" s="235"/>
      <c r="ABX64" s="235"/>
      <c r="ABY64" s="235"/>
      <c r="ABZ64" s="235"/>
      <c r="ACA64" s="235"/>
      <c r="ACB64" s="235"/>
      <c r="ACC64" s="235"/>
      <c r="ACD64" s="235"/>
      <c r="ACE64" s="235"/>
      <c r="ACF64" s="235"/>
      <c r="ACG64" s="235"/>
      <c r="ACH64" s="235"/>
      <c r="ACI64" s="235"/>
      <c r="ACJ64" s="235"/>
      <c r="ACK64" s="235"/>
      <c r="ACL64" s="235"/>
      <c r="ACM64" s="235"/>
      <c r="ACN64" s="235"/>
      <c r="ACO64" s="235"/>
      <c r="ACP64" s="235"/>
      <c r="ACQ64" s="235"/>
      <c r="ACR64" s="235"/>
      <c r="ACS64" s="235"/>
      <c r="ACT64" s="235"/>
      <c r="ACU64" s="235"/>
      <c r="ACV64" s="235"/>
      <c r="ACW64" s="235"/>
      <c r="ACX64" s="235"/>
      <c r="ACY64" s="235"/>
      <c r="ACZ64" s="235"/>
      <c r="ADA64" s="235"/>
      <c r="ADB64" s="235"/>
      <c r="ADC64" s="235"/>
      <c r="ADD64" s="235"/>
      <c r="ADE64" s="235"/>
      <c r="ADF64" s="235"/>
      <c r="ADG64" s="235"/>
      <c r="ADH64" s="235"/>
      <c r="ADI64" s="235"/>
      <c r="ADJ64" s="235"/>
      <c r="ADK64" s="235"/>
      <c r="ADL64" s="235"/>
      <c r="ADM64" s="235"/>
      <c r="ADN64" s="235"/>
      <c r="ADO64" s="235"/>
      <c r="ADP64" s="235"/>
      <c r="ADQ64" s="235"/>
      <c r="ADR64" s="235"/>
      <c r="ADS64" s="235"/>
      <c r="ADT64" s="235"/>
      <c r="ADU64" s="235"/>
      <c r="ADV64" s="235"/>
      <c r="ADW64" s="235"/>
      <c r="ADX64" s="235"/>
      <c r="ADY64" s="235"/>
      <c r="ADZ64" s="235"/>
      <c r="AEA64" s="235"/>
      <c r="AEB64" s="235"/>
      <c r="AEC64" s="235"/>
      <c r="AED64" s="235"/>
      <c r="AEE64" s="235"/>
      <c r="AEF64" s="235"/>
      <c r="AEG64" s="235"/>
      <c r="AEH64" s="235"/>
      <c r="AEI64" s="235"/>
      <c r="AEJ64" s="235"/>
      <c r="AEK64" s="235"/>
      <c r="AEL64" s="235"/>
      <c r="AEM64" s="235"/>
      <c r="AEN64" s="235"/>
      <c r="AEO64" s="235"/>
      <c r="AEP64" s="235"/>
      <c r="AEQ64" s="235"/>
      <c r="AER64" s="235"/>
      <c r="AES64" s="235"/>
      <c r="AET64" s="235"/>
      <c r="AEU64" s="235"/>
      <c r="AEV64" s="235"/>
      <c r="AEW64" s="235"/>
      <c r="AEX64" s="235"/>
      <c r="AEY64" s="235"/>
      <c r="AEZ64" s="235"/>
      <c r="AFA64" s="235"/>
      <c r="AFB64" s="235"/>
      <c r="AFC64" s="235"/>
      <c r="AFD64" s="235"/>
      <c r="AFE64" s="235"/>
      <c r="AFF64" s="235"/>
      <c r="AFG64" s="235"/>
      <c r="AFH64" s="235"/>
      <c r="AFI64" s="235"/>
      <c r="AFJ64" s="235"/>
      <c r="AFK64" s="235"/>
      <c r="AFL64" s="235"/>
      <c r="AFM64" s="235"/>
      <c r="AFN64" s="235"/>
      <c r="AFO64" s="235"/>
      <c r="AFP64" s="235"/>
      <c r="AFQ64" s="235"/>
      <c r="AFR64" s="235"/>
      <c r="AFS64" s="235"/>
      <c r="AFT64" s="235"/>
      <c r="AFU64" s="235"/>
      <c r="AFV64" s="235"/>
      <c r="AFW64" s="235"/>
      <c r="AFX64" s="235"/>
      <c r="AFY64" s="235"/>
      <c r="AFZ64" s="235"/>
      <c r="AGA64" s="235"/>
      <c r="AGB64" s="235"/>
      <c r="AGC64" s="235"/>
      <c r="AGD64" s="235"/>
      <c r="AGE64" s="235"/>
      <c r="AGF64" s="235"/>
      <c r="AGG64" s="235"/>
      <c r="AGH64" s="235"/>
      <c r="AGI64" s="235"/>
      <c r="AGJ64" s="235"/>
      <c r="AGK64" s="235"/>
      <c r="AGL64" s="235"/>
      <c r="AGM64" s="235"/>
      <c r="AGN64" s="235"/>
      <c r="AGO64" s="235"/>
      <c r="AGP64" s="235"/>
      <c r="AGQ64" s="235"/>
      <c r="AGR64" s="235"/>
      <c r="AGS64" s="235"/>
      <c r="AGT64" s="235"/>
      <c r="AGU64" s="235"/>
      <c r="AGV64" s="235"/>
      <c r="AGW64" s="235"/>
      <c r="AGX64" s="235"/>
      <c r="AGY64" s="235"/>
      <c r="AGZ64" s="235"/>
      <c r="AHA64" s="235"/>
      <c r="AHB64" s="235"/>
      <c r="AHC64" s="235"/>
      <c r="AHD64" s="235"/>
      <c r="AHE64" s="235"/>
      <c r="AHF64" s="235"/>
      <c r="AHG64" s="235"/>
      <c r="AHH64" s="235"/>
      <c r="AHI64" s="235"/>
      <c r="AHJ64" s="235"/>
      <c r="AHK64" s="235"/>
      <c r="AHL64" s="235"/>
      <c r="AHM64" s="235"/>
      <c r="AHN64" s="235"/>
      <c r="AHO64" s="235"/>
      <c r="AHP64" s="235"/>
      <c r="AHQ64" s="235"/>
      <c r="AHR64" s="235"/>
      <c r="AHS64" s="235"/>
      <c r="AHT64" s="235"/>
      <c r="AHU64" s="235"/>
      <c r="AHV64" s="235"/>
      <c r="AHW64" s="235"/>
      <c r="AHX64" s="235"/>
      <c r="AHY64" s="235"/>
      <c r="AHZ64" s="235"/>
      <c r="AIA64" s="235"/>
      <c r="AIB64" s="235"/>
      <c r="AIC64" s="235"/>
      <c r="AID64" s="235"/>
      <c r="AIE64" s="235"/>
      <c r="AIF64" s="235"/>
      <c r="AIG64" s="235"/>
      <c r="AIH64" s="235"/>
      <c r="AII64" s="235"/>
      <c r="AIJ64" s="235"/>
      <c r="AIK64" s="235"/>
      <c r="AIL64" s="235"/>
      <c r="AIM64" s="235"/>
      <c r="AIN64" s="235"/>
      <c r="AIO64" s="235"/>
      <c r="AIP64" s="235"/>
      <c r="AIQ64" s="235"/>
      <c r="AIR64" s="235"/>
      <c r="AIS64" s="235"/>
      <c r="AIT64" s="235"/>
      <c r="AIU64" s="235"/>
      <c r="AIV64" s="235"/>
      <c r="AIW64" s="235"/>
      <c r="AIX64" s="235"/>
      <c r="AIY64" s="235"/>
      <c r="AIZ64" s="235"/>
      <c r="AJA64" s="235"/>
      <c r="AJB64" s="235"/>
      <c r="AJC64" s="235"/>
      <c r="AJD64" s="235"/>
      <c r="AJE64" s="235"/>
      <c r="AJF64" s="235"/>
      <c r="AJG64" s="235"/>
      <c r="AJH64" s="235"/>
      <c r="AJI64" s="235"/>
      <c r="AJJ64" s="235"/>
      <c r="AJK64" s="235"/>
      <c r="AJL64" s="235"/>
      <c r="AJM64" s="235"/>
      <c r="AJN64" s="235"/>
      <c r="AJO64" s="235"/>
      <c r="AJP64" s="235"/>
      <c r="AJQ64" s="235"/>
      <c r="AJR64" s="235"/>
      <c r="AJS64" s="235"/>
      <c r="AJT64" s="235"/>
      <c r="AJU64" s="235"/>
      <c r="AJV64" s="235"/>
      <c r="AJW64" s="235"/>
      <c r="AJX64" s="235"/>
      <c r="AJY64" s="235"/>
      <c r="AJZ64" s="235"/>
      <c r="AKA64" s="235"/>
      <c r="AKB64" s="235"/>
      <c r="AKC64" s="235"/>
      <c r="AKD64" s="235"/>
      <c r="AKE64" s="235"/>
      <c r="AKF64" s="235"/>
      <c r="AKG64" s="235"/>
      <c r="AKH64" s="235"/>
      <c r="AKI64" s="235"/>
      <c r="AKJ64" s="235"/>
      <c r="AKK64" s="235"/>
      <c r="AKL64" s="235"/>
      <c r="AKM64" s="235"/>
      <c r="AKN64" s="235"/>
      <c r="AKO64" s="235"/>
      <c r="AKP64" s="235"/>
      <c r="AKQ64" s="235"/>
      <c r="AKR64" s="235"/>
      <c r="AKS64" s="235"/>
      <c r="AKT64" s="235"/>
      <c r="AKU64" s="235"/>
      <c r="AKV64" s="235"/>
      <c r="AKW64" s="235"/>
      <c r="AKX64" s="235"/>
      <c r="AKY64" s="235"/>
      <c r="AKZ64" s="235"/>
      <c r="ALA64" s="235"/>
      <c r="ALB64" s="235"/>
      <c r="ALC64" s="235"/>
      <c r="ALD64" s="235"/>
      <c r="ALE64" s="235"/>
      <c r="ALF64" s="235"/>
      <c r="ALG64" s="235"/>
      <c r="ALH64" s="235"/>
      <c r="ALI64" s="235"/>
      <c r="ALJ64" s="235"/>
      <c r="ALK64" s="235"/>
      <c r="ALL64" s="235"/>
      <c r="ALM64" s="235"/>
      <c r="ALN64" s="235"/>
      <c r="ALO64" s="235"/>
      <c r="ALP64" s="235"/>
      <c r="ALQ64" s="235"/>
      <c r="ALR64" s="235"/>
      <c r="ALS64" s="235"/>
      <c r="ALT64" s="235"/>
      <c r="ALU64" s="235"/>
      <c r="ALV64" s="235"/>
    </row>
    <row r="65" spans="1:1010" s="205" customFormat="1" ht="15" customHeight="1" x14ac:dyDescent="0.35">
      <c r="A65">
        <v>65</v>
      </c>
      <c r="B65">
        <v>1790</v>
      </c>
      <c r="C65" s="214" t="s">
        <v>1299</v>
      </c>
      <c r="D65" s="234">
        <v>1790</v>
      </c>
      <c r="E65" s="235">
        <v>-1</v>
      </c>
      <c r="F65" s="235">
        <v>50.325850000000003</v>
      </c>
      <c r="G65" s="234">
        <v>5.2739500000000001</v>
      </c>
      <c r="H65" s="236">
        <v>11.6069</v>
      </c>
      <c r="I65" s="236">
        <v>7.8499999999999993E-3</v>
      </c>
      <c r="J65" s="236">
        <v>14.995649999999999</v>
      </c>
      <c r="K65" s="237">
        <v>0.1734</v>
      </c>
      <c r="L65" s="236">
        <v>4.3661500000000002</v>
      </c>
      <c r="M65" s="237">
        <v>8.7832000000000008</v>
      </c>
      <c r="N65" s="236">
        <v>2.8524500000000002</v>
      </c>
      <c r="O65" s="236">
        <v>1.265E-2</v>
      </c>
      <c r="P65" s="236">
        <v>0.89505000000000001</v>
      </c>
      <c r="Q65" s="237">
        <v>0.53905000000000003</v>
      </c>
      <c r="R65" s="236">
        <v>9.8949999999999996E-2</v>
      </c>
      <c r="S65" s="237">
        <v>2.1950000000000001E-2</v>
      </c>
      <c r="T65" s="237">
        <v>2.3099999999999999E-2</v>
      </c>
      <c r="U65" s="237">
        <v>99.976050000000001</v>
      </c>
      <c r="V65" s="237"/>
      <c r="W65" s="236">
        <v>0.12826131557277401</v>
      </c>
      <c r="X65" s="238">
        <v>6.3704766593896096</v>
      </c>
      <c r="Y65" s="237">
        <v>3.6997852279419599</v>
      </c>
      <c r="Z65" s="236">
        <v>27.42</v>
      </c>
      <c r="AA65" s="236">
        <v>428.12333333333299</v>
      </c>
      <c r="AB65" s="236">
        <v>16.793333333333301</v>
      </c>
      <c r="AC65" s="236">
        <v>346.96</v>
      </c>
      <c r="AD65" s="236">
        <v>42.336666666666702</v>
      </c>
      <c r="AE65" s="236">
        <v>289.57</v>
      </c>
      <c r="AF65" s="236">
        <v>24.9</v>
      </c>
      <c r="AG65" s="236">
        <v>207.886666666667</v>
      </c>
      <c r="AH65" s="236">
        <v>26.053333333333299</v>
      </c>
      <c r="AI65" s="236">
        <v>64.03</v>
      </c>
      <c r="AJ65" s="236">
        <v>9.06666666666667</v>
      </c>
      <c r="AK65" s="236">
        <v>43.4</v>
      </c>
      <c r="AL65" s="236">
        <v>11.5866666666667</v>
      </c>
      <c r="AM65" s="236">
        <v>3.94</v>
      </c>
      <c r="AN65" s="236">
        <v>10.9133333333333</v>
      </c>
      <c r="AO65" s="236">
        <v>1.7270000000000001</v>
      </c>
      <c r="AP65" s="236">
        <v>9.6266666666666705</v>
      </c>
      <c r="AQ65" s="236">
        <v>1.91733333333333</v>
      </c>
      <c r="AR65" s="236">
        <v>4.58</v>
      </c>
      <c r="AS65" s="236">
        <v>0.63666666666666705</v>
      </c>
      <c r="AT65" s="236">
        <v>3.9666666666666699</v>
      </c>
      <c r="AU65" s="236">
        <v>0.52700000000000002</v>
      </c>
      <c r="AV65" s="236">
        <v>7.81</v>
      </c>
      <c r="AW65" s="236">
        <v>1.5216666666666701</v>
      </c>
      <c r="AX65" s="236">
        <v>2.04666666666667</v>
      </c>
      <c r="AY65" s="236">
        <v>0.67933333333333301</v>
      </c>
      <c r="AZ65" s="236">
        <v>1101.7596149999999</v>
      </c>
      <c r="BA65" s="236">
        <v>36.578099999999999</v>
      </c>
      <c r="BB65" s="238"/>
      <c r="BC65" s="238">
        <v>6.4130657786387003E-3</v>
      </c>
      <c r="BD65" s="237">
        <v>0.12167610419434199</v>
      </c>
      <c r="BE65" s="237">
        <v>0.39698695495817199</v>
      </c>
      <c r="BF65" s="237">
        <v>0.60894278499999999</v>
      </c>
      <c r="BG65" s="237">
        <v>0.13501311999999999</v>
      </c>
      <c r="BH65" s="236">
        <v>0.23562006999999999</v>
      </c>
      <c r="BI65" s="236">
        <v>0.49635601499999998</v>
      </c>
      <c r="BJ65" s="236">
        <v>2.767464E-2</v>
      </c>
      <c r="BK65" s="236">
        <v>0.12749157999999999</v>
      </c>
      <c r="BL65" s="236">
        <v>0.20552688</v>
      </c>
      <c r="BM65" s="236">
        <v>0.201097725</v>
      </c>
      <c r="BN65" s="236">
        <v>0.13022977499999999</v>
      </c>
      <c r="BO65" s="236">
        <v>1.5794164999999999E-2</v>
      </c>
      <c r="BP65" s="236">
        <v>2.0769605E-2</v>
      </c>
      <c r="BQ65" s="236">
        <v>2.7437500000000001E-3</v>
      </c>
      <c r="BR65" s="236">
        <v>1.06953E-3</v>
      </c>
      <c r="BS65" s="236">
        <v>1.31616</v>
      </c>
      <c r="BT65" s="236">
        <v>13.2718233333333</v>
      </c>
      <c r="BU65" s="236">
        <v>0.90683999999999798</v>
      </c>
      <c r="BV65" s="236">
        <v>17.347999999999999</v>
      </c>
      <c r="BW65" s="236">
        <v>2.8788933333333402</v>
      </c>
      <c r="BX65" s="236">
        <v>28.088290000000001</v>
      </c>
      <c r="BY65" s="236">
        <v>3.25692</v>
      </c>
      <c r="BZ65" s="236">
        <v>11.6416533333334</v>
      </c>
      <c r="CA65" s="236">
        <v>1.3287199999999999</v>
      </c>
      <c r="CB65" s="236">
        <v>2.4331399999999999</v>
      </c>
      <c r="CC65" s="236">
        <v>0.63466666666666705</v>
      </c>
      <c r="CD65" s="236">
        <v>2.7776000000000001</v>
      </c>
      <c r="CE65" s="236">
        <v>0.77630666666666903</v>
      </c>
      <c r="CF65" s="236">
        <v>0.2364</v>
      </c>
      <c r="CG65" s="236">
        <v>1.02585333333333</v>
      </c>
      <c r="CH65" s="236">
        <v>0.13470599999999999</v>
      </c>
      <c r="CI65" s="236">
        <v>0.77976000000000001</v>
      </c>
      <c r="CJ65" s="236">
        <v>0.16680800000000001</v>
      </c>
      <c r="CK65" s="236">
        <v>0.38472000000000001</v>
      </c>
      <c r="CL65" s="236">
        <v>6.1756666666666703E-2</v>
      </c>
      <c r="CM65" s="236">
        <v>0.337166666666667</v>
      </c>
      <c r="CN65" s="236">
        <v>5.7443000000000001E-2</v>
      </c>
      <c r="CO65" s="236">
        <v>0.73414000000000001</v>
      </c>
      <c r="CP65" s="236">
        <v>0.226728333333334</v>
      </c>
      <c r="CQ65" s="236">
        <v>0.755220000000001</v>
      </c>
      <c r="CR65" s="236">
        <v>6.4536666666666603E-2</v>
      </c>
      <c r="CS65" s="236"/>
      <c r="CT65" s="236"/>
      <c r="CU65" s="239"/>
      <c r="CV65" s="239"/>
      <c r="CW65" s="239"/>
      <c r="CX65" s="239"/>
      <c r="CY65" s="239"/>
      <c r="CZ65" s="239"/>
      <c r="DA65" s="235"/>
      <c r="DB65" s="235"/>
      <c r="DC65" s="235"/>
      <c r="DD65" s="235"/>
      <c r="DE65" s="235"/>
      <c r="DF65" s="235"/>
      <c r="DG65" s="235"/>
      <c r="DH65" s="235"/>
      <c r="DI65" s="235"/>
      <c r="DJ65" s="235"/>
      <c r="DK65" s="235"/>
      <c r="DL65" s="235"/>
      <c r="DM65" s="235"/>
      <c r="DN65" s="235"/>
      <c r="DO65" s="235"/>
      <c r="DP65" s="235"/>
      <c r="DQ65" s="235"/>
      <c r="DR65" s="235"/>
      <c r="DS65" s="235"/>
      <c r="DT65" s="235"/>
      <c r="DU65" s="235"/>
      <c r="DV65" s="235"/>
      <c r="DW65" s="235"/>
      <c r="DX65" s="235"/>
      <c r="DY65" s="235"/>
      <c r="DZ65" s="235"/>
      <c r="EA65" s="235"/>
      <c r="EB65" s="235"/>
      <c r="EC65" s="235"/>
      <c r="ED65" s="235"/>
      <c r="EE65" s="235"/>
      <c r="EF65" s="235"/>
      <c r="EG65" s="235"/>
      <c r="EH65" s="235"/>
      <c r="EI65" s="235"/>
      <c r="EJ65" s="235"/>
      <c r="EK65" s="235"/>
      <c r="EL65" s="235"/>
      <c r="EM65" s="235"/>
      <c r="EN65" s="235"/>
      <c r="EO65" s="235"/>
      <c r="EP65" s="235"/>
      <c r="EQ65" s="235"/>
      <c r="ER65" s="235"/>
      <c r="ES65" s="235"/>
      <c r="ET65" s="235"/>
      <c r="EU65" s="235"/>
      <c r="EV65" s="235"/>
      <c r="EW65" s="235"/>
      <c r="EX65" s="235"/>
      <c r="EY65" s="235"/>
      <c r="EZ65" s="235"/>
      <c r="FA65" s="235"/>
      <c r="FB65" s="235"/>
      <c r="FC65" s="235"/>
      <c r="FD65" s="235"/>
      <c r="FE65" s="235"/>
      <c r="FF65" s="235"/>
      <c r="FG65" s="235"/>
      <c r="FH65" s="235"/>
      <c r="FI65" s="235"/>
      <c r="FJ65" s="235"/>
      <c r="FK65" s="235"/>
      <c r="FL65" s="235"/>
      <c r="FM65" s="235"/>
      <c r="FN65" s="235"/>
      <c r="FO65" s="235"/>
      <c r="FP65" s="235"/>
      <c r="FQ65" s="235"/>
      <c r="FR65" s="235"/>
      <c r="FS65" s="235"/>
      <c r="FT65" s="235"/>
      <c r="FU65" s="235"/>
      <c r="FV65" s="235"/>
      <c r="FW65" s="235"/>
      <c r="FX65" s="235"/>
      <c r="FY65" s="235"/>
      <c r="FZ65" s="235"/>
      <c r="GA65" s="235"/>
      <c r="GB65" s="235"/>
      <c r="GC65" s="235"/>
      <c r="GD65" s="235"/>
      <c r="GE65" s="235"/>
      <c r="GF65" s="235"/>
      <c r="GG65" s="235"/>
      <c r="GH65" s="235"/>
      <c r="GI65" s="235"/>
      <c r="GJ65" s="235"/>
      <c r="GK65" s="235"/>
      <c r="GL65" s="235"/>
      <c r="GM65" s="235"/>
      <c r="GN65" s="235"/>
      <c r="GO65" s="235"/>
      <c r="GP65" s="235"/>
      <c r="GQ65" s="235"/>
      <c r="GR65" s="235"/>
      <c r="GS65" s="235"/>
      <c r="GT65" s="235"/>
      <c r="GU65" s="235"/>
      <c r="GV65" s="235"/>
      <c r="GW65" s="235"/>
      <c r="GX65" s="235"/>
      <c r="GY65" s="235"/>
      <c r="GZ65" s="235"/>
      <c r="HA65" s="235"/>
      <c r="HB65" s="235"/>
      <c r="HC65" s="235"/>
      <c r="HD65" s="235"/>
      <c r="HE65" s="235"/>
      <c r="HF65" s="235"/>
      <c r="HG65" s="235"/>
      <c r="HH65" s="235"/>
      <c r="HI65" s="235"/>
      <c r="HJ65" s="235"/>
      <c r="HK65" s="235"/>
      <c r="HL65" s="235"/>
      <c r="HM65" s="235"/>
      <c r="HN65" s="235"/>
      <c r="HO65" s="235"/>
      <c r="HP65" s="235"/>
      <c r="HQ65" s="235"/>
      <c r="HR65" s="235"/>
      <c r="HS65" s="235"/>
      <c r="HT65" s="235"/>
      <c r="HU65" s="235"/>
      <c r="HV65" s="235"/>
      <c r="HW65" s="235"/>
      <c r="HX65" s="235"/>
      <c r="HY65" s="235"/>
      <c r="HZ65" s="235"/>
      <c r="IA65" s="235"/>
      <c r="IB65" s="235"/>
      <c r="IC65" s="235"/>
      <c r="ID65" s="235"/>
      <c r="IE65" s="235"/>
      <c r="IF65" s="235"/>
      <c r="IG65" s="235"/>
      <c r="IH65" s="235"/>
      <c r="II65" s="235"/>
      <c r="IJ65" s="235"/>
      <c r="IK65" s="235"/>
      <c r="IL65" s="235"/>
      <c r="IM65" s="235"/>
      <c r="IN65" s="235"/>
      <c r="IO65" s="235"/>
      <c r="IP65" s="235"/>
      <c r="IQ65" s="235"/>
      <c r="IR65" s="235"/>
      <c r="IS65" s="235"/>
      <c r="IT65" s="235"/>
      <c r="IU65" s="235"/>
      <c r="IV65" s="235"/>
      <c r="IW65" s="235"/>
      <c r="IX65" s="235"/>
      <c r="IY65" s="235"/>
      <c r="IZ65" s="235"/>
      <c r="JA65" s="235"/>
      <c r="JB65" s="235"/>
      <c r="JC65" s="235"/>
      <c r="JD65" s="235"/>
      <c r="JE65" s="235"/>
      <c r="JF65" s="235"/>
      <c r="JG65" s="235"/>
      <c r="JH65" s="235"/>
      <c r="JI65" s="235"/>
      <c r="JJ65" s="235"/>
      <c r="JK65" s="235"/>
      <c r="JL65" s="235"/>
      <c r="JM65" s="235"/>
      <c r="JN65" s="235"/>
      <c r="JO65" s="235"/>
      <c r="JP65" s="235"/>
      <c r="JQ65" s="235"/>
      <c r="JR65" s="235"/>
      <c r="JS65" s="235"/>
      <c r="JT65" s="235"/>
      <c r="JU65" s="235"/>
      <c r="JV65" s="235"/>
      <c r="JW65" s="235"/>
      <c r="JX65" s="235"/>
      <c r="JY65" s="235"/>
      <c r="JZ65" s="235"/>
      <c r="KA65" s="235"/>
      <c r="KB65" s="235"/>
      <c r="KC65" s="235"/>
      <c r="KD65" s="235"/>
      <c r="KE65" s="235"/>
      <c r="KF65" s="235"/>
      <c r="KG65" s="235"/>
      <c r="KH65" s="235"/>
      <c r="KI65" s="235"/>
      <c r="KJ65" s="235"/>
      <c r="KK65" s="235"/>
      <c r="KL65" s="235"/>
      <c r="KM65" s="235"/>
      <c r="KN65" s="235"/>
      <c r="KO65" s="235"/>
      <c r="KP65" s="235"/>
      <c r="KQ65" s="235"/>
      <c r="KR65" s="235"/>
      <c r="KS65" s="235"/>
      <c r="KT65" s="235"/>
      <c r="KU65" s="235"/>
      <c r="KV65" s="235"/>
      <c r="KW65" s="235"/>
      <c r="KX65" s="235"/>
      <c r="KY65" s="235"/>
      <c r="KZ65" s="235"/>
      <c r="LA65" s="235"/>
      <c r="LB65" s="235"/>
      <c r="LC65" s="235"/>
      <c r="LD65" s="235"/>
      <c r="LE65" s="235"/>
      <c r="LF65" s="235"/>
      <c r="LG65" s="235"/>
      <c r="LH65" s="235"/>
      <c r="LI65" s="235"/>
      <c r="LJ65" s="235"/>
      <c r="LK65" s="235"/>
      <c r="LL65" s="235"/>
      <c r="LM65" s="235"/>
      <c r="LN65" s="235"/>
      <c r="LO65" s="235"/>
      <c r="LP65" s="235"/>
      <c r="LQ65" s="235"/>
      <c r="LR65" s="235"/>
      <c r="LS65" s="235"/>
      <c r="LT65" s="235"/>
      <c r="LU65" s="235"/>
      <c r="LV65" s="235"/>
      <c r="LW65" s="235"/>
      <c r="LX65" s="235"/>
      <c r="LY65" s="235"/>
      <c r="LZ65" s="235"/>
      <c r="MA65" s="235"/>
      <c r="MB65" s="235"/>
      <c r="MC65" s="235"/>
      <c r="MD65" s="235"/>
      <c r="ME65" s="235"/>
      <c r="MF65" s="235"/>
      <c r="MG65" s="235"/>
      <c r="MH65" s="235"/>
      <c r="MI65" s="235"/>
      <c r="MJ65" s="235"/>
      <c r="MK65" s="235"/>
      <c r="ML65" s="235"/>
      <c r="MM65" s="235"/>
      <c r="MN65" s="235"/>
      <c r="MO65" s="235"/>
      <c r="MP65" s="235"/>
      <c r="MQ65" s="235"/>
      <c r="MR65" s="235"/>
      <c r="MS65" s="235"/>
      <c r="MT65" s="235"/>
      <c r="MU65" s="235"/>
      <c r="MV65" s="235"/>
      <c r="MW65" s="235"/>
      <c r="MX65" s="235"/>
      <c r="MY65" s="235"/>
      <c r="MZ65" s="235"/>
      <c r="NA65" s="235"/>
      <c r="NB65" s="235"/>
      <c r="NC65" s="235"/>
      <c r="ND65" s="235"/>
      <c r="NE65" s="235"/>
      <c r="NF65" s="235"/>
      <c r="NG65" s="235"/>
      <c r="NH65" s="235"/>
      <c r="NI65" s="235"/>
      <c r="NJ65" s="235"/>
      <c r="NK65" s="235"/>
      <c r="NL65" s="235"/>
      <c r="NM65" s="235"/>
      <c r="NN65" s="235"/>
      <c r="NO65" s="235"/>
      <c r="NP65" s="235"/>
      <c r="NQ65" s="235"/>
      <c r="NR65" s="235"/>
      <c r="NS65" s="235"/>
      <c r="NT65" s="235"/>
      <c r="NU65" s="235"/>
      <c r="NV65" s="235"/>
      <c r="NW65" s="235"/>
      <c r="NX65" s="235"/>
      <c r="NY65" s="235"/>
      <c r="NZ65" s="235"/>
      <c r="OA65" s="235"/>
      <c r="OB65" s="235"/>
      <c r="OC65" s="235"/>
      <c r="OD65" s="235"/>
      <c r="OE65" s="235"/>
      <c r="OF65" s="235"/>
      <c r="OG65" s="235"/>
      <c r="OH65" s="235"/>
      <c r="OI65" s="235"/>
      <c r="OJ65" s="235"/>
      <c r="OK65" s="235"/>
      <c r="OL65" s="235"/>
      <c r="OM65" s="235"/>
      <c r="ON65" s="235"/>
      <c r="OO65" s="235"/>
      <c r="OP65" s="235"/>
      <c r="OQ65" s="235"/>
      <c r="OR65" s="235"/>
      <c r="OS65" s="235"/>
      <c r="OT65" s="235"/>
      <c r="OU65" s="235"/>
      <c r="OV65" s="235"/>
      <c r="OW65" s="235"/>
      <c r="OX65" s="235"/>
      <c r="OY65" s="235"/>
      <c r="OZ65" s="235"/>
      <c r="PA65" s="235"/>
      <c r="PB65" s="235"/>
      <c r="PC65" s="235"/>
      <c r="PD65" s="235"/>
      <c r="PE65" s="235"/>
      <c r="PF65" s="235"/>
      <c r="PG65" s="235"/>
      <c r="PH65" s="235"/>
      <c r="PI65" s="235"/>
      <c r="PJ65" s="235"/>
      <c r="PK65" s="235"/>
      <c r="PL65" s="235"/>
      <c r="PM65" s="235"/>
      <c r="PN65" s="235"/>
      <c r="PO65" s="235"/>
      <c r="PP65" s="235"/>
      <c r="PQ65" s="235"/>
      <c r="PR65" s="235"/>
      <c r="PS65" s="235"/>
      <c r="PT65" s="235"/>
      <c r="PU65" s="235"/>
      <c r="PV65" s="235"/>
      <c r="PW65" s="235"/>
      <c r="PX65" s="235"/>
      <c r="PY65" s="235"/>
      <c r="PZ65" s="235"/>
      <c r="QA65" s="235"/>
      <c r="QB65" s="235"/>
      <c r="QC65" s="235"/>
      <c r="QD65" s="235"/>
      <c r="QE65" s="235"/>
      <c r="QF65" s="235"/>
      <c r="QG65" s="235"/>
      <c r="QH65" s="235"/>
      <c r="QI65" s="235"/>
      <c r="QJ65" s="235"/>
      <c r="QK65" s="235"/>
      <c r="QL65" s="235"/>
      <c r="QM65" s="235"/>
      <c r="QN65" s="235"/>
      <c r="QO65" s="235"/>
      <c r="QP65" s="235"/>
      <c r="QQ65" s="235"/>
      <c r="QR65" s="235"/>
      <c r="QS65" s="235"/>
      <c r="QT65" s="235"/>
      <c r="QU65" s="235"/>
      <c r="QV65" s="235"/>
      <c r="QW65" s="235"/>
      <c r="QX65" s="235"/>
      <c r="QY65" s="235"/>
      <c r="QZ65" s="235"/>
      <c r="RA65" s="235"/>
      <c r="RB65" s="235"/>
      <c r="RC65" s="235"/>
      <c r="RD65" s="235"/>
      <c r="RE65" s="235"/>
      <c r="RF65" s="235"/>
      <c r="RG65" s="235"/>
      <c r="RH65" s="235"/>
      <c r="RI65" s="235"/>
      <c r="RJ65" s="235"/>
      <c r="RK65" s="235"/>
      <c r="RL65" s="235"/>
      <c r="RM65" s="235"/>
      <c r="RN65" s="235"/>
      <c r="RO65" s="235"/>
      <c r="RP65" s="235"/>
      <c r="RQ65" s="235"/>
      <c r="RR65" s="235"/>
      <c r="RS65" s="235"/>
      <c r="RT65" s="235"/>
      <c r="RU65" s="235"/>
      <c r="RV65" s="235"/>
      <c r="RW65" s="235"/>
      <c r="RX65" s="235"/>
      <c r="RY65" s="235"/>
      <c r="RZ65" s="235"/>
      <c r="SA65" s="235"/>
      <c r="SB65" s="235"/>
      <c r="SC65" s="235"/>
      <c r="SD65" s="235"/>
      <c r="SE65" s="235"/>
      <c r="SF65" s="235"/>
      <c r="SG65" s="235"/>
      <c r="SH65" s="235"/>
      <c r="SI65" s="235"/>
      <c r="SJ65" s="235"/>
      <c r="SK65" s="235"/>
      <c r="SL65" s="235"/>
      <c r="SM65" s="235"/>
      <c r="SN65" s="235"/>
      <c r="SO65" s="235"/>
      <c r="SP65" s="235"/>
      <c r="SQ65" s="235"/>
      <c r="SR65" s="235"/>
      <c r="SS65" s="235"/>
      <c r="ST65" s="235"/>
      <c r="SU65" s="235"/>
      <c r="SV65" s="235"/>
      <c r="SW65" s="235"/>
      <c r="SX65" s="235"/>
      <c r="SY65" s="235"/>
      <c r="SZ65" s="235"/>
      <c r="TA65" s="235"/>
      <c r="TB65" s="235"/>
      <c r="TC65" s="235"/>
      <c r="TD65" s="235"/>
      <c r="TE65" s="235"/>
      <c r="TF65" s="235"/>
      <c r="TG65" s="235"/>
      <c r="TH65" s="235"/>
      <c r="TI65" s="235"/>
      <c r="TJ65" s="235"/>
      <c r="TK65" s="235"/>
      <c r="TL65" s="235"/>
      <c r="TM65" s="235"/>
      <c r="TN65" s="235"/>
      <c r="TO65" s="235"/>
      <c r="TP65" s="235"/>
      <c r="TQ65" s="235"/>
      <c r="TR65" s="235"/>
      <c r="TS65" s="235"/>
      <c r="TT65" s="235"/>
      <c r="TU65" s="235"/>
      <c r="TV65" s="235"/>
      <c r="TW65" s="235"/>
      <c r="TX65" s="235"/>
      <c r="TY65" s="235"/>
      <c r="TZ65" s="235"/>
      <c r="UA65" s="235"/>
      <c r="UB65" s="235"/>
      <c r="UC65" s="235"/>
      <c r="UD65" s="235"/>
      <c r="UE65" s="235"/>
      <c r="UF65" s="235"/>
      <c r="UG65" s="235"/>
      <c r="UH65" s="235"/>
      <c r="UI65" s="235"/>
      <c r="UJ65" s="235"/>
      <c r="UK65" s="235"/>
      <c r="UL65" s="235"/>
      <c r="UM65" s="235"/>
      <c r="UN65" s="235"/>
      <c r="UO65" s="235"/>
      <c r="UP65" s="235"/>
      <c r="UQ65" s="235"/>
      <c r="UR65" s="235"/>
      <c r="US65" s="235"/>
      <c r="UT65" s="235"/>
      <c r="UU65" s="235"/>
      <c r="UV65" s="235"/>
      <c r="UW65" s="235"/>
      <c r="UX65" s="235"/>
      <c r="UY65" s="235"/>
      <c r="UZ65" s="235"/>
      <c r="VA65" s="235"/>
      <c r="VB65" s="235"/>
      <c r="VC65" s="235"/>
      <c r="VD65" s="235"/>
      <c r="VE65" s="235"/>
      <c r="VF65" s="235"/>
      <c r="VG65" s="235"/>
      <c r="VH65" s="235"/>
      <c r="VI65" s="235"/>
      <c r="VJ65" s="235"/>
      <c r="VK65" s="235"/>
      <c r="VL65" s="235"/>
      <c r="VM65" s="235"/>
      <c r="VN65" s="235"/>
      <c r="VO65" s="235"/>
      <c r="VP65" s="235"/>
      <c r="VQ65" s="235"/>
      <c r="VR65" s="235"/>
      <c r="VS65" s="235"/>
      <c r="VT65" s="235"/>
      <c r="VU65" s="235"/>
      <c r="VV65" s="235"/>
      <c r="VW65" s="235"/>
      <c r="VX65" s="235"/>
      <c r="VY65" s="235"/>
      <c r="VZ65" s="235"/>
      <c r="WA65" s="235"/>
      <c r="WB65" s="235"/>
      <c r="WC65" s="235"/>
      <c r="WD65" s="235"/>
      <c r="WE65" s="235"/>
      <c r="WF65" s="235"/>
      <c r="WG65" s="235"/>
      <c r="WH65" s="235"/>
      <c r="WI65" s="235"/>
      <c r="WJ65" s="235"/>
      <c r="WK65" s="235"/>
      <c r="WL65" s="235"/>
      <c r="WM65" s="235"/>
      <c r="WN65" s="235"/>
      <c r="WO65" s="235"/>
      <c r="WP65" s="235"/>
      <c r="WQ65" s="235"/>
      <c r="WR65" s="235"/>
      <c r="WS65" s="235"/>
      <c r="WT65" s="235"/>
      <c r="WU65" s="235"/>
      <c r="WV65" s="235"/>
      <c r="WW65" s="235"/>
      <c r="WX65" s="235"/>
      <c r="WY65" s="235"/>
      <c r="WZ65" s="235"/>
      <c r="XA65" s="235"/>
      <c r="XB65" s="235"/>
      <c r="XC65" s="235"/>
      <c r="XD65" s="235"/>
      <c r="XE65" s="235"/>
      <c r="XF65" s="235"/>
      <c r="XG65" s="235"/>
      <c r="XH65" s="235"/>
      <c r="XI65" s="235"/>
      <c r="XJ65" s="235"/>
      <c r="XK65" s="235"/>
      <c r="XL65" s="235"/>
      <c r="XM65" s="235"/>
      <c r="XN65" s="235"/>
      <c r="XO65" s="235"/>
      <c r="XP65" s="235"/>
      <c r="XQ65" s="235"/>
      <c r="XR65" s="235"/>
      <c r="XS65" s="235"/>
      <c r="XT65" s="235"/>
      <c r="XU65" s="235"/>
      <c r="XV65" s="235"/>
      <c r="XW65" s="235"/>
      <c r="XX65" s="235"/>
      <c r="XY65" s="235"/>
      <c r="XZ65" s="235"/>
      <c r="YA65" s="235"/>
      <c r="YB65" s="235"/>
      <c r="YC65" s="235"/>
      <c r="YD65" s="235"/>
      <c r="YE65" s="235"/>
      <c r="YF65" s="235"/>
      <c r="YG65" s="235"/>
      <c r="YH65" s="235"/>
      <c r="YI65" s="235"/>
      <c r="YJ65" s="235"/>
      <c r="YK65" s="235"/>
      <c r="YL65" s="235"/>
      <c r="YM65" s="235"/>
      <c r="YN65" s="235"/>
      <c r="YO65" s="235"/>
      <c r="YP65" s="235"/>
      <c r="YQ65" s="235"/>
      <c r="YR65" s="235"/>
      <c r="YS65" s="235"/>
      <c r="YT65" s="235"/>
      <c r="YU65" s="235"/>
      <c r="YV65" s="235"/>
      <c r="YW65" s="235"/>
      <c r="YX65" s="235"/>
      <c r="YY65" s="235"/>
      <c r="YZ65" s="235"/>
      <c r="ZA65" s="235"/>
      <c r="ZB65" s="235"/>
      <c r="ZC65" s="235"/>
      <c r="ZD65" s="235"/>
      <c r="ZE65" s="235"/>
      <c r="ZF65" s="235"/>
      <c r="ZG65" s="235"/>
      <c r="ZH65" s="235"/>
      <c r="ZI65" s="235"/>
      <c r="ZJ65" s="235"/>
      <c r="ZK65" s="235"/>
      <c r="ZL65" s="235"/>
      <c r="ZM65" s="235"/>
      <c r="ZN65" s="235"/>
      <c r="ZO65" s="235"/>
      <c r="ZP65" s="235"/>
      <c r="ZQ65" s="235"/>
      <c r="ZR65" s="235"/>
      <c r="ZS65" s="235"/>
      <c r="ZT65" s="235"/>
      <c r="ZU65" s="235"/>
      <c r="ZV65" s="235"/>
      <c r="ZW65" s="235"/>
      <c r="ZX65" s="235"/>
      <c r="ZY65" s="235"/>
      <c r="ZZ65" s="235"/>
      <c r="AAA65" s="235"/>
      <c r="AAB65" s="235"/>
      <c r="AAC65" s="235"/>
      <c r="AAD65" s="235"/>
      <c r="AAE65" s="235"/>
      <c r="AAF65" s="235"/>
      <c r="AAG65" s="235"/>
      <c r="AAH65" s="235"/>
      <c r="AAI65" s="235"/>
      <c r="AAJ65" s="235"/>
      <c r="AAK65" s="235"/>
      <c r="AAL65" s="235"/>
      <c r="AAM65" s="235"/>
      <c r="AAN65" s="235"/>
      <c r="AAO65" s="235"/>
      <c r="AAP65" s="235"/>
      <c r="AAQ65" s="235"/>
      <c r="AAR65" s="235"/>
      <c r="AAS65" s="235"/>
      <c r="AAT65" s="235"/>
      <c r="AAU65" s="235"/>
      <c r="AAV65" s="235"/>
      <c r="AAW65" s="235"/>
      <c r="AAX65" s="235"/>
      <c r="AAY65" s="235"/>
      <c r="AAZ65" s="235"/>
      <c r="ABA65" s="235"/>
      <c r="ABB65" s="235"/>
      <c r="ABC65" s="235"/>
      <c r="ABD65" s="235"/>
      <c r="ABE65" s="235"/>
      <c r="ABF65" s="235"/>
      <c r="ABG65" s="235"/>
      <c r="ABH65" s="235"/>
      <c r="ABI65" s="235"/>
      <c r="ABJ65" s="235"/>
      <c r="ABK65" s="235"/>
      <c r="ABL65" s="235"/>
      <c r="ABM65" s="235"/>
      <c r="ABN65" s="235"/>
      <c r="ABO65" s="235"/>
      <c r="ABP65" s="235"/>
      <c r="ABQ65" s="235"/>
      <c r="ABR65" s="235"/>
      <c r="ABS65" s="235"/>
      <c r="ABT65" s="235"/>
      <c r="ABU65" s="235"/>
      <c r="ABV65" s="235"/>
      <c r="ABW65" s="235"/>
      <c r="ABX65" s="235"/>
      <c r="ABY65" s="235"/>
      <c r="ABZ65" s="235"/>
      <c r="ACA65" s="235"/>
      <c r="ACB65" s="235"/>
      <c r="ACC65" s="235"/>
      <c r="ACD65" s="235"/>
      <c r="ACE65" s="235"/>
      <c r="ACF65" s="235"/>
      <c r="ACG65" s="235"/>
      <c r="ACH65" s="235"/>
      <c r="ACI65" s="235"/>
      <c r="ACJ65" s="235"/>
      <c r="ACK65" s="235"/>
      <c r="ACL65" s="235"/>
      <c r="ACM65" s="235"/>
      <c r="ACN65" s="235"/>
      <c r="ACO65" s="235"/>
      <c r="ACP65" s="235"/>
      <c r="ACQ65" s="235"/>
      <c r="ACR65" s="235"/>
      <c r="ACS65" s="235"/>
      <c r="ACT65" s="235"/>
      <c r="ACU65" s="235"/>
      <c r="ACV65" s="235"/>
      <c r="ACW65" s="235"/>
      <c r="ACX65" s="235"/>
      <c r="ACY65" s="235"/>
      <c r="ACZ65" s="235"/>
      <c r="ADA65" s="235"/>
      <c r="ADB65" s="235"/>
      <c r="ADC65" s="235"/>
      <c r="ADD65" s="235"/>
      <c r="ADE65" s="235"/>
      <c r="ADF65" s="235"/>
      <c r="ADG65" s="235"/>
      <c r="ADH65" s="235"/>
      <c r="ADI65" s="235"/>
      <c r="ADJ65" s="235"/>
      <c r="ADK65" s="235"/>
      <c r="ADL65" s="235"/>
      <c r="ADM65" s="235"/>
      <c r="ADN65" s="235"/>
      <c r="ADO65" s="235"/>
      <c r="ADP65" s="235"/>
      <c r="ADQ65" s="235"/>
      <c r="ADR65" s="235"/>
      <c r="ADS65" s="235"/>
      <c r="ADT65" s="235"/>
      <c r="ADU65" s="235"/>
      <c r="ADV65" s="235"/>
      <c r="ADW65" s="235"/>
      <c r="ADX65" s="235"/>
      <c r="ADY65" s="235"/>
      <c r="ADZ65" s="235"/>
      <c r="AEA65" s="235"/>
      <c r="AEB65" s="235"/>
      <c r="AEC65" s="235"/>
      <c r="AED65" s="235"/>
      <c r="AEE65" s="235"/>
      <c r="AEF65" s="235"/>
      <c r="AEG65" s="235"/>
      <c r="AEH65" s="235"/>
      <c r="AEI65" s="235"/>
      <c r="AEJ65" s="235"/>
      <c r="AEK65" s="235"/>
      <c r="AEL65" s="235"/>
      <c r="AEM65" s="235"/>
      <c r="AEN65" s="235"/>
      <c r="AEO65" s="235"/>
      <c r="AEP65" s="235"/>
      <c r="AEQ65" s="235"/>
      <c r="AER65" s="235"/>
      <c r="AES65" s="235"/>
      <c r="AET65" s="235"/>
      <c r="AEU65" s="235"/>
      <c r="AEV65" s="235"/>
      <c r="AEW65" s="235"/>
      <c r="AEX65" s="235"/>
      <c r="AEY65" s="235"/>
      <c r="AEZ65" s="235"/>
      <c r="AFA65" s="235"/>
      <c r="AFB65" s="235"/>
      <c r="AFC65" s="235"/>
      <c r="AFD65" s="235"/>
      <c r="AFE65" s="235"/>
      <c r="AFF65" s="235"/>
      <c r="AFG65" s="235"/>
      <c r="AFH65" s="235"/>
      <c r="AFI65" s="235"/>
      <c r="AFJ65" s="235"/>
      <c r="AFK65" s="235"/>
      <c r="AFL65" s="235"/>
      <c r="AFM65" s="235"/>
      <c r="AFN65" s="235"/>
      <c r="AFO65" s="235"/>
      <c r="AFP65" s="235"/>
      <c r="AFQ65" s="235"/>
      <c r="AFR65" s="235"/>
      <c r="AFS65" s="235"/>
      <c r="AFT65" s="235"/>
      <c r="AFU65" s="235"/>
      <c r="AFV65" s="235"/>
      <c r="AFW65" s="235"/>
      <c r="AFX65" s="235"/>
      <c r="AFY65" s="235"/>
      <c r="AFZ65" s="235"/>
      <c r="AGA65" s="235"/>
      <c r="AGB65" s="235"/>
      <c r="AGC65" s="235"/>
      <c r="AGD65" s="235"/>
      <c r="AGE65" s="235"/>
      <c r="AGF65" s="235"/>
      <c r="AGG65" s="235"/>
      <c r="AGH65" s="235"/>
      <c r="AGI65" s="235"/>
      <c r="AGJ65" s="235"/>
      <c r="AGK65" s="235"/>
      <c r="AGL65" s="235"/>
      <c r="AGM65" s="235"/>
      <c r="AGN65" s="235"/>
      <c r="AGO65" s="235"/>
      <c r="AGP65" s="235"/>
      <c r="AGQ65" s="235"/>
      <c r="AGR65" s="235"/>
      <c r="AGS65" s="235"/>
      <c r="AGT65" s="235"/>
      <c r="AGU65" s="235"/>
      <c r="AGV65" s="235"/>
      <c r="AGW65" s="235"/>
      <c r="AGX65" s="235"/>
      <c r="AGY65" s="235"/>
      <c r="AGZ65" s="235"/>
      <c r="AHA65" s="235"/>
      <c r="AHB65" s="235"/>
      <c r="AHC65" s="235"/>
      <c r="AHD65" s="235"/>
      <c r="AHE65" s="235"/>
      <c r="AHF65" s="235"/>
      <c r="AHG65" s="235"/>
      <c r="AHH65" s="235"/>
      <c r="AHI65" s="235"/>
      <c r="AHJ65" s="235"/>
      <c r="AHK65" s="235"/>
      <c r="AHL65" s="235"/>
      <c r="AHM65" s="235"/>
      <c r="AHN65" s="235"/>
      <c r="AHO65" s="235"/>
      <c r="AHP65" s="235"/>
      <c r="AHQ65" s="235"/>
      <c r="AHR65" s="235"/>
      <c r="AHS65" s="235"/>
      <c r="AHT65" s="235"/>
      <c r="AHU65" s="235"/>
      <c r="AHV65" s="235"/>
      <c r="AHW65" s="235"/>
      <c r="AHX65" s="235"/>
      <c r="AHY65" s="235"/>
      <c r="AHZ65" s="235"/>
      <c r="AIA65" s="235"/>
      <c r="AIB65" s="235"/>
      <c r="AIC65" s="235"/>
      <c r="AID65" s="235"/>
      <c r="AIE65" s="235"/>
      <c r="AIF65" s="235"/>
      <c r="AIG65" s="235"/>
      <c r="AIH65" s="235"/>
      <c r="AII65" s="235"/>
      <c r="AIJ65" s="235"/>
      <c r="AIK65" s="235"/>
      <c r="AIL65" s="235"/>
      <c r="AIM65" s="235"/>
      <c r="AIN65" s="235"/>
      <c r="AIO65" s="235"/>
      <c r="AIP65" s="235"/>
      <c r="AIQ65" s="235"/>
      <c r="AIR65" s="235"/>
      <c r="AIS65" s="235"/>
      <c r="AIT65" s="235"/>
      <c r="AIU65" s="235"/>
      <c r="AIV65" s="235"/>
      <c r="AIW65" s="235"/>
      <c r="AIX65" s="235"/>
      <c r="AIY65" s="235"/>
      <c r="AIZ65" s="235"/>
      <c r="AJA65" s="235"/>
      <c r="AJB65" s="235"/>
      <c r="AJC65" s="235"/>
      <c r="AJD65" s="235"/>
      <c r="AJE65" s="235"/>
      <c r="AJF65" s="235"/>
      <c r="AJG65" s="235"/>
      <c r="AJH65" s="235"/>
      <c r="AJI65" s="235"/>
      <c r="AJJ65" s="235"/>
      <c r="AJK65" s="235"/>
      <c r="AJL65" s="235"/>
      <c r="AJM65" s="235"/>
      <c r="AJN65" s="235"/>
      <c r="AJO65" s="235"/>
      <c r="AJP65" s="235"/>
      <c r="AJQ65" s="235"/>
      <c r="AJR65" s="235"/>
      <c r="AJS65" s="235"/>
      <c r="AJT65" s="235"/>
      <c r="AJU65" s="235"/>
      <c r="AJV65" s="235"/>
      <c r="AJW65" s="235"/>
      <c r="AJX65" s="235"/>
      <c r="AJY65" s="235"/>
      <c r="AJZ65" s="235"/>
      <c r="AKA65" s="235"/>
      <c r="AKB65" s="235"/>
      <c r="AKC65" s="235"/>
      <c r="AKD65" s="235"/>
      <c r="AKE65" s="235"/>
      <c r="AKF65" s="235"/>
      <c r="AKG65" s="235"/>
      <c r="AKH65" s="235"/>
      <c r="AKI65" s="235"/>
      <c r="AKJ65" s="235"/>
      <c r="AKK65" s="235"/>
      <c r="AKL65" s="235"/>
      <c r="AKM65" s="235"/>
      <c r="AKN65" s="235"/>
      <c r="AKO65" s="235"/>
      <c r="AKP65" s="235"/>
      <c r="AKQ65" s="235"/>
      <c r="AKR65" s="235"/>
      <c r="AKS65" s="235"/>
      <c r="AKT65" s="235"/>
      <c r="AKU65" s="235"/>
      <c r="AKV65" s="235"/>
      <c r="AKW65" s="235"/>
      <c r="AKX65" s="235"/>
      <c r="AKY65" s="235"/>
      <c r="AKZ65" s="235"/>
      <c r="ALA65" s="235"/>
      <c r="ALB65" s="235"/>
      <c r="ALC65" s="235"/>
      <c r="ALD65" s="235"/>
      <c r="ALE65" s="235"/>
      <c r="ALF65" s="235"/>
      <c r="ALG65" s="235"/>
      <c r="ALH65" s="235"/>
      <c r="ALI65" s="235"/>
      <c r="ALJ65" s="235"/>
      <c r="ALK65" s="235"/>
      <c r="ALL65" s="235"/>
      <c r="ALM65" s="235"/>
      <c r="ALN65" s="235"/>
      <c r="ALO65" s="235"/>
      <c r="ALP65" s="235"/>
      <c r="ALQ65" s="235"/>
      <c r="ALR65" s="235"/>
      <c r="ALS65" s="235"/>
      <c r="ALT65" s="235"/>
      <c r="ALU65" s="235"/>
      <c r="ALV65" s="235"/>
    </row>
    <row r="66" spans="1:1010" s="205" customFormat="1" ht="15" customHeight="1" x14ac:dyDescent="0.35">
      <c r="A66">
        <v>66</v>
      </c>
      <c r="B66">
        <v>1790</v>
      </c>
      <c r="C66" s="214" t="s">
        <v>1300</v>
      </c>
      <c r="D66" s="234">
        <v>1790</v>
      </c>
      <c r="E66" s="235">
        <v>-1</v>
      </c>
      <c r="F66" s="235">
        <v>50.8962</v>
      </c>
      <c r="G66" s="234">
        <v>2.5027499999999998</v>
      </c>
      <c r="H66" s="236">
        <v>13.452500000000001</v>
      </c>
      <c r="I66" s="236">
        <v>4.5850000000000002E-2</v>
      </c>
      <c r="J66" s="236">
        <v>11.04185</v>
      </c>
      <c r="K66" s="237">
        <v>0.15140000000000001</v>
      </c>
      <c r="L66" s="236">
        <v>6.9895500000000004</v>
      </c>
      <c r="M66" s="237">
        <v>10.8231</v>
      </c>
      <c r="N66" s="236">
        <v>2.4334500000000001</v>
      </c>
      <c r="O66" s="236"/>
      <c r="P66" s="236">
        <v>0.42835000000000001</v>
      </c>
      <c r="Q66" s="237">
        <v>0.25185000000000002</v>
      </c>
      <c r="R66" s="236">
        <v>4.9250000000000002E-2</v>
      </c>
      <c r="S66" s="237">
        <v>1.1299999999999999E-2</v>
      </c>
      <c r="T66" s="237">
        <v>0.21634999999999999</v>
      </c>
      <c r="U66" s="237">
        <v>99.295150000000007</v>
      </c>
      <c r="V66" s="237"/>
      <c r="W66" s="236">
        <v>0.51514840361006697</v>
      </c>
      <c r="X66" s="238">
        <v>3.7200511501854199</v>
      </c>
      <c r="Y66" s="237">
        <v>1.3702614567193101</v>
      </c>
      <c r="Z66" s="236">
        <v>29.41</v>
      </c>
      <c r="AA66" s="236">
        <v>300.10333333333301</v>
      </c>
      <c r="AB66" s="236">
        <v>7.17</v>
      </c>
      <c r="AC66" s="236">
        <v>318.37666666666701</v>
      </c>
      <c r="AD66" s="236">
        <v>22.753333333333298</v>
      </c>
      <c r="AE66" s="236">
        <v>134.94333333333299</v>
      </c>
      <c r="AF66" s="236">
        <v>10.9866666666667</v>
      </c>
      <c r="AG66" s="236">
        <v>99.816666666666706</v>
      </c>
      <c r="AH66" s="236">
        <v>11.6033333333333</v>
      </c>
      <c r="AI66" s="236">
        <v>28.54</v>
      </c>
      <c r="AJ66" s="236">
        <v>4.1133333333333297</v>
      </c>
      <c r="AK66" s="236">
        <v>20.016666666666701</v>
      </c>
      <c r="AL66" s="236">
        <v>5.4633333333333303</v>
      </c>
      <c r="AM66" s="236">
        <v>1.9766666666666699</v>
      </c>
      <c r="AN66" s="236">
        <v>5.1866666666666701</v>
      </c>
      <c r="AO66" s="236">
        <v>0.86433333333333295</v>
      </c>
      <c r="AP66" s="236">
        <v>4.8866666666666703</v>
      </c>
      <c r="AQ66" s="236">
        <v>0.98</v>
      </c>
      <c r="AR66" s="236">
        <v>2.35</v>
      </c>
      <c r="AS66" s="236">
        <v>0.30599999999999999</v>
      </c>
      <c r="AT66" s="236">
        <v>1.9733333333333301</v>
      </c>
      <c r="AU66" s="236">
        <v>0.271666666666667</v>
      </c>
      <c r="AV66" s="236">
        <v>3.56</v>
      </c>
      <c r="AW66" s="236">
        <v>0.588666666666667</v>
      </c>
      <c r="AX66" s="236">
        <v>0.78200000000000003</v>
      </c>
      <c r="AY66" s="236">
        <v>0.26633333333333298</v>
      </c>
      <c r="AZ66" s="236">
        <v>1154.489955</v>
      </c>
      <c r="BA66" s="236">
        <v>55.636749999999999</v>
      </c>
      <c r="BB66" s="238"/>
      <c r="BC66" s="238">
        <v>2.57574201805034E-2</v>
      </c>
      <c r="BD66" s="237">
        <v>7.1052976968541501E-2</v>
      </c>
      <c r="BE66" s="237">
        <v>0.14702905430598201</v>
      </c>
      <c r="BF66" s="237">
        <v>0.61584402000000005</v>
      </c>
      <c r="BG66" s="237">
        <v>6.40704E-2</v>
      </c>
      <c r="BH66" s="236">
        <v>0.27308575000000002</v>
      </c>
      <c r="BI66" s="236">
        <v>0.36548523500000002</v>
      </c>
      <c r="BJ66" s="236">
        <v>2.4163440000000001E-2</v>
      </c>
      <c r="BK66" s="236">
        <v>0.20409485999999999</v>
      </c>
      <c r="BL66" s="236">
        <v>0.25326053999999998</v>
      </c>
      <c r="BM66" s="236">
        <v>0.17155822500000001</v>
      </c>
      <c r="BN66" s="236">
        <v>6.2324925000000003E-2</v>
      </c>
      <c r="BO66" s="236">
        <v>7.3792049999999998E-3</v>
      </c>
      <c r="BP66" s="236">
        <v>1.0337575E-2</v>
      </c>
      <c r="BQ66" s="236">
        <v>1.4124999999999999E-3</v>
      </c>
      <c r="BR66" s="236">
        <v>1.0017005000000001E-2</v>
      </c>
      <c r="BS66" s="236">
        <v>1.41168</v>
      </c>
      <c r="BT66" s="236">
        <v>9.3032033333333199</v>
      </c>
      <c r="BU66" s="236">
        <v>0.38718000000000002</v>
      </c>
      <c r="BV66" s="236">
        <v>15.918833333333399</v>
      </c>
      <c r="BW66" s="236">
        <v>1.5472266666666601</v>
      </c>
      <c r="BX66" s="236">
        <v>13.089503333333299</v>
      </c>
      <c r="BY66" s="236">
        <v>1.4370560000000001</v>
      </c>
      <c r="BZ66" s="236">
        <v>5.5897333333333403</v>
      </c>
      <c r="CA66" s="236">
        <v>0.59176999999999802</v>
      </c>
      <c r="CB66" s="236">
        <v>1.0845199999999999</v>
      </c>
      <c r="CC66" s="236">
        <v>0.28793333333333299</v>
      </c>
      <c r="CD66" s="236">
        <v>1.2810666666666699</v>
      </c>
      <c r="CE66" s="236">
        <v>0.366043333333333</v>
      </c>
      <c r="CF66" s="236">
        <v>0.1186</v>
      </c>
      <c r="CG66" s="236">
        <v>0.48754666666666702</v>
      </c>
      <c r="CH66" s="236">
        <v>6.7418000000000006E-2</v>
      </c>
      <c r="CI66" s="236">
        <v>0.39582000000000001</v>
      </c>
      <c r="CJ66" s="236">
        <v>8.5260000000000002E-2</v>
      </c>
      <c r="CK66" s="236">
        <v>0.19739999999999999</v>
      </c>
      <c r="CL66" s="236">
        <v>2.9682E-2</v>
      </c>
      <c r="CM66" s="236">
        <v>0.16773333333333301</v>
      </c>
      <c r="CN66" s="236">
        <v>2.9611666666666699E-2</v>
      </c>
      <c r="CO66" s="236">
        <v>0.33463999999999999</v>
      </c>
      <c r="CP66" s="236">
        <v>8.7711333333333405E-2</v>
      </c>
      <c r="CQ66" s="236">
        <v>0.28855799999999998</v>
      </c>
      <c r="CR66" s="236">
        <v>2.5301666666666601E-2</v>
      </c>
      <c r="CS66" s="236"/>
      <c r="CT66" s="236"/>
      <c r="CU66" s="239"/>
      <c r="CV66" s="239"/>
      <c r="CW66" s="239"/>
      <c r="CX66" s="239"/>
      <c r="CY66" s="239"/>
      <c r="CZ66" s="239"/>
      <c r="DA66" s="235"/>
      <c r="DB66" s="235"/>
      <c r="DC66" s="235"/>
      <c r="DD66" s="235"/>
      <c r="DE66" s="235"/>
      <c r="DF66" s="235"/>
      <c r="DG66" s="235"/>
      <c r="DH66" s="235"/>
      <c r="DI66" s="235"/>
      <c r="DJ66" s="235"/>
      <c r="DK66" s="235"/>
      <c r="DL66" s="235"/>
      <c r="DM66" s="235"/>
      <c r="DN66" s="235"/>
      <c r="DO66" s="235"/>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c r="ET66" s="235"/>
      <c r="EU66" s="235"/>
      <c r="EV66" s="235"/>
      <c r="EW66" s="235"/>
      <c r="EX66" s="235"/>
      <c r="EY66" s="235"/>
      <c r="EZ66" s="235"/>
      <c r="FA66" s="235"/>
      <c r="FB66" s="235"/>
      <c r="FC66" s="235"/>
      <c r="FD66" s="235"/>
      <c r="FE66" s="235"/>
      <c r="FF66" s="235"/>
      <c r="FG66" s="235"/>
      <c r="FH66" s="235"/>
      <c r="FI66" s="235"/>
      <c r="FJ66" s="235"/>
      <c r="FK66" s="235"/>
      <c r="FL66" s="235"/>
      <c r="FM66" s="235"/>
      <c r="FN66" s="235"/>
      <c r="FO66" s="235"/>
      <c r="FP66" s="235"/>
      <c r="FQ66" s="235"/>
      <c r="FR66" s="235"/>
      <c r="FS66" s="235"/>
      <c r="FT66" s="235"/>
      <c r="FU66" s="235"/>
      <c r="FV66" s="235"/>
      <c r="FW66" s="235"/>
      <c r="FX66" s="235"/>
      <c r="FY66" s="235"/>
      <c r="FZ66" s="235"/>
      <c r="GA66" s="235"/>
      <c r="GB66" s="235"/>
      <c r="GC66" s="235"/>
      <c r="GD66" s="235"/>
      <c r="GE66" s="235"/>
      <c r="GF66" s="235"/>
      <c r="GG66" s="235"/>
      <c r="GH66" s="235"/>
      <c r="GI66" s="235"/>
      <c r="GJ66" s="235"/>
      <c r="GK66" s="235"/>
      <c r="GL66" s="235"/>
      <c r="GM66" s="235"/>
      <c r="GN66" s="235"/>
      <c r="GO66" s="235"/>
      <c r="GP66" s="235"/>
      <c r="GQ66" s="235"/>
      <c r="GR66" s="235"/>
      <c r="GS66" s="235"/>
      <c r="GT66" s="235"/>
      <c r="GU66" s="235"/>
      <c r="GV66" s="235"/>
      <c r="GW66" s="235"/>
      <c r="GX66" s="235"/>
      <c r="GY66" s="235"/>
      <c r="GZ66" s="235"/>
      <c r="HA66" s="235"/>
      <c r="HB66" s="235"/>
      <c r="HC66" s="235"/>
      <c r="HD66" s="235"/>
      <c r="HE66" s="235"/>
      <c r="HF66" s="235"/>
      <c r="HG66" s="235"/>
      <c r="HH66" s="235"/>
      <c r="HI66" s="235"/>
      <c r="HJ66" s="235"/>
      <c r="HK66" s="235"/>
      <c r="HL66" s="235"/>
      <c r="HM66" s="235"/>
      <c r="HN66" s="235"/>
      <c r="HO66" s="235"/>
      <c r="HP66" s="235"/>
      <c r="HQ66" s="235"/>
      <c r="HR66" s="235"/>
      <c r="HS66" s="235"/>
      <c r="HT66" s="235"/>
      <c r="HU66" s="235"/>
      <c r="HV66" s="235"/>
      <c r="HW66" s="235"/>
      <c r="HX66" s="235"/>
      <c r="HY66" s="235"/>
      <c r="HZ66" s="235"/>
      <c r="IA66" s="235"/>
      <c r="IB66" s="235"/>
      <c r="IC66" s="235"/>
      <c r="ID66" s="235"/>
      <c r="IE66" s="235"/>
      <c r="IF66" s="235"/>
      <c r="IG66" s="235"/>
      <c r="IH66" s="235"/>
      <c r="II66" s="235"/>
      <c r="IJ66" s="235"/>
      <c r="IK66" s="235"/>
      <c r="IL66" s="235"/>
      <c r="IM66" s="235"/>
      <c r="IN66" s="235"/>
      <c r="IO66" s="235"/>
      <c r="IP66" s="235"/>
      <c r="IQ66" s="235"/>
      <c r="IR66" s="235"/>
      <c r="IS66" s="235"/>
      <c r="IT66" s="235"/>
      <c r="IU66" s="235"/>
      <c r="IV66" s="235"/>
      <c r="IW66" s="235"/>
      <c r="IX66" s="235"/>
      <c r="IY66" s="235"/>
      <c r="IZ66" s="235"/>
      <c r="JA66" s="235"/>
      <c r="JB66" s="235"/>
      <c r="JC66" s="235"/>
      <c r="JD66" s="235"/>
      <c r="JE66" s="235"/>
      <c r="JF66" s="235"/>
      <c r="JG66" s="235"/>
      <c r="JH66" s="235"/>
      <c r="JI66" s="235"/>
      <c r="JJ66" s="235"/>
      <c r="JK66" s="235"/>
      <c r="JL66" s="235"/>
      <c r="JM66" s="235"/>
      <c r="JN66" s="235"/>
      <c r="JO66" s="235"/>
      <c r="JP66" s="235"/>
      <c r="JQ66" s="235"/>
      <c r="JR66" s="235"/>
      <c r="JS66" s="235"/>
      <c r="JT66" s="235"/>
      <c r="JU66" s="235"/>
      <c r="JV66" s="235"/>
      <c r="JW66" s="235"/>
      <c r="JX66" s="235"/>
      <c r="JY66" s="235"/>
      <c r="JZ66" s="235"/>
      <c r="KA66" s="235"/>
      <c r="KB66" s="235"/>
      <c r="KC66" s="235"/>
      <c r="KD66" s="235"/>
      <c r="KE66" s="235"/>
      <c r="KF66" s="235"/>
      <c r="KG66" s="235"/>
      <c r="KH66" s="235"/>
      <c r="KI66" s="235"/>
      <c r="KJ66" s="235"/>
      <c r="KK66" s="235"/>
      <c r="KL66" s="235"/>
      <c r="KM66" s="235"/>
      <c r="KN66" s="235"/>
      <c r="KO66" s="235"/>
      <c r="KP66" s="235"/>
      <c r="KQ66" s="235"/>
      <c r="KR66" s="235"/>
      <c r="KS66" s="235"/>
      <c r="KT66" s="235"/>
      <c r="KU66" s="235"/>
      <c r="KV66" s="235"/>
      <c r="KW66" s="235"/>
      <c r="KX66" s="235"/>
      <c r="KY66" s="235"/>
      <c r="KZ66" s="235"/>
      <c r="LA66" s="235"/>
      <c r="LB66" s="235"/>
      <c r="LC66" s="235"/>
      <c r="LD66" s="235"/>
      <c r="LE66" s="235"/>
      <c r="LF66" s="235"/>
      <c r="LG66" s="235"/>
      <c r="LH66" s="235"/>
      <c r="LI66" s="235"/>
      <c r="LJ66" s="235"/>
      <c r="LK66" s="235"/>
      <c r="LL66" s="235"/>
      <c r="LM66" s="235"/>
      <c r="LN66" s="235"/>
      <c r="LO66" s="235"/>
      <c r="LP66" s="235"/>
      <c r="LQ66" s="235"/>
      <c r="LR66" s="235"/>
      <c r="LS66" s="235"/>
      <c r="LT66" s="235"/>
      <c r="LU66" s="235"/>
      <c r="LV66" s="235"/>
      <c r="LW66" s="235"/>
      <c r="LX66" s="235"/>
      <c r="LY66" s="235"/>
      <c r="LZ66" s="235"/>
      <c r="MA66" s="235"/>
      <c r="MB66" s="235"/>
      <c r="MC66" s="235"/>
      <c r="MD66" s="235"/>
      <c r="ME66" s="235"/>
      <c r="MF66" s="235"/>
      <c r="MG66" s="235"/>
      <c r="MH66" s="235"/>
      <c r="MI66" s="235"/>
      <c r="MJ66" s="235"/>
      <c r="MK66" s="235"/>
      <c r="ML66" s="235"/>
      <c r="MM66" s="235"/>
      <c r="MN66" s="235"/>
      <c r="MO66" s="235"/>
      <c r="MP66" s="235"/>
      <c r="MQ66" s="235"/>
      <c r="MR66" s="235"/>
      <c r="MS66" s="235"/>
      <c r="MT66" s="235"/>
      <c r="MU66" s="235"/>
      <c r="MV66" s="235"/>
      <c r="MW66" s="235"/>
      <c r="MX66" s="235"/>
      <c r="MY66" s="235"/>
      <c r="MZ66" s="235"/>
      <c r="NA66" s="235"/>
      <c r="NB66" s="235"/>
      <c r="NC66" s="235"/>
      <c r="ND66" s="235"/>
      <c r="NE66" s="235"/>
      <c r="NF66" s="235"/>
      <c r="NG66" s="235"/>
      <c r="NH66" s="235"/>
      <c r="NI66" s="235"/>
      <c r="NJ66" s="235"/>
      <c r="NK66" s="235"/>
      <c r="NL66" s="235"/>
      <c r="NM66" s="235"/>
      <c r="NN66" s="235"/>
      <c r="NO66" s="235"/>
      <c r="NP66" s="235"/>
      <c r="NQ66" s="235"/>
      <c r="NR66" s="235"/>
      <c r="NS66" s="235"/>
      <c r="NT66" s="235"/>
      <c r="NU66" s="235"/>
      <c r="NV66" s="235"/>
      <c r="NW66" s="235"/>
      <c r="NX66" s="235"/>
      <c r="NY66" s="235"/>
      <c r="NZ66" s="235"/>
      <c r="OA66" s="235"/>
      <c r="OB66" s="235"/>
      <c r="OC66" s="235"/>
      <c r="OD66" s="235"/>
      <c r="OE66" s="235"/>
      <c r="OF66" s="235"/>
      <c r="OG66" s="235"/>
      <c r="OH66" s="235"/>
      <c r="OI66" s="235"/>
      <c r="OJ66" s="235"/>
      <c r="OK66" s="235"/>
      <c r="OL66" s="235"/>
      <c r="OM66" s="235"/>
      <c r="ON66" s="235"/>
      <c r="OO66" s="235"/>
      <c r="OP66" s="235"/>
      <c r="OQ66" s="235"/>
      <c r="OR66" s="235"/>
      <c r="OS66" s="235"/>
      <c r="OT66" s="235"/>
      <c r="OU66" s="235"/>
      <c r="OV66" s="235"/>
      <c r="OW66" s="235"/>
      <c r="OX66" s="235"/>
      <c r="OY66" s="235"/>
      <c r="OZ66" s="235"/>
      <c r="PA66" s="235"/>
      <c r="PB66" s="235"/>
      <c r="PC66" s="235"/>
      <c r="PD66" s="235"/>
      <c r="PE66" s="235"/>
      <c r="PF66" s="235"/>
      <c r="PG66" s="235"/>
      <c r="PH66" s="235"/>
      <c r="PI66" s="235"/>
      <c r="PJ66" s="235"/>
      <c r="PK66" s="235"/>
      <c r="PL66" s="235"/>
      <c r="PM66" s="235"/>
      <c r="PN66" s="235"/>
      <c r="PO66" s="235"/>
      <c r="PP66" s="235"/>
      <c r="PQ66" s="235"/>
      <c r="PR66" s="235"/>
      <c r="PS66" s="235"/>
      <c r="PT66" s="235"/>
      <c r="PU66" s="235"/>
      <c r="PV66" s="235"/>
      <c r="PW66" s="235"/>
      <c r="PX66" s="235"/>
      <c r="PY66" s="235"/>
      <c r="PZ66" s="235"/>
      <c r="QA66" s="235"/>
      <c r="QB66" s="235"/>
      <c r="QC66" s="235"/>
      <c r="QD66" s="235"/>
      <c r="QE66" s="235"/>
      <c r="QF66" s="235"/>
      <c r="QG66" s="235"/>
      <c r="QH66" s="235"/>
      <c r="QI66" s="235"/>
      <c r="QJ66" s="235"/>
      <c r="QK66" s="235"/>
      <c r="QL66" s="235"/>
      <c r="QM66" s="235"/>
      <c r="QN66" s="235"/>
      <c r="QO66" s="235"/>
      <c r="QP66" s="235"/>
      <c r="QQ66" s="235"/>
      <c r="QR66" s="235"/>
      <c r="QS66" s="235"/>
      <c r="QT66" s="235"/>
      <c r="QU66" s="235"/>
      <c r="QV66" s="235"/>
      <c r="QW66" s="235"/>
      <c r="QX66" s="235"/>
      <c r="QY66" s="235"/>
      <c r="QZ66" s="235"/>
      <c r="RA66" s="235"/>
      <c r="RB66" s="235"/>
      <c r="RC66" s="235"/>
      <c r="RD66" s="235"/>
      <c r="RE66" s="235"/>
      <c r="RF66" s="235"/>
      <c r="RG66" s="235"/>
      <c r="RH66" s="235"/>
      <c r="RI66" s="235"/>
      <c r="RJ66" s="235"/>
      <c r="RK66" s="235"/>
      <c r="RL66" s="235"/>
      <c r="RM66" s="235"/>
      <c r="RN66" s="235"/>
      <c r="RO66" s="235"/>
      <c r="RP66" s="235"/>
      <c r="RQ66" s="235"/>
      <c r="RR66" s="235"/>
      <c r="RS66" s="235"/>
      <c r="RT66" s="235"/>
      <c r="RU66" s="235"/>
      <c r="RV66" s="235"/>
      <c r="RW66" s="235"/>
      <c r="RX66" s="235"/>
      <c r="RY66" s="235"/>
      <c r="RZ66" s="235"/>
      <c r="SA66" s="235"/>
      <c r="SB66" s="235"/>
      <c r="SC66" s="235"/>
      <c r="SD66" s="235"/>
      <c r="SE66" s="235"/>
      <c r="SF66" s="235"/>
      <c r="SG66" s="235"/>
      <c r="SH66" s="235"/>
      <c r="SI66" s="235"/>
      <c r="SJ66" s="235"/>
      <c r="SK66" s="235"/>
      <c r="SL66" s="235"/>
      <c r="SM66" s="235"/>
      <c r="SN66" s="235"/>
      <c r="SO66" s="235"/>
      <c r="SP66" s="235"/>
      <c r="SQ66" s="235"/>
      <c r="SR66" s="235"/>
      <c r="SS66" s="235"/>
      <c r="ST66" s="235"/>
      <c r="SU66" s="235"/>
      <c r="SV66" s="235"/>
      <c r="SW66" s="235"/>
      <c r="SX66" s="235"/>
      <c r="SY66" s="235"/>
      <c r="SZ66" s="235"/>
      <c r="TA66" s="235"/>
      <c r="TB66" s="235"/>
      <c r="TC66" s="235"/>
      <c r="TD66" s="235"/>
      <c r="TE66" s="235"/>
      <c r="TF66" s="235"/>
      <c r="TG66" s="235"/>
      <c r="TH66" s="235"/>
      <c r="TI66" s="235"/>
      <c r="TJ66" s="235"/>
      <c r="TK66" s="235"/>
      <c r="TL66" s="235"/>
      <c r="TM66" s="235"/>
      <c r="TN66" s="235"/>
      <c r="TO66" s="235"/>
      <c r="TP66" s="235"/>
      <c r="TQ66" s="235"/>
      <c r="TR66" s="235"/>
      <c r="TS66" s="235"/>
      <c r="TT66" s="235"/>
      <c r="TU66" s="235"/>
      <c r="TV66" s="235"/>
      <c r="TW66" s="235"/>
      <c r="TX66" s="235"/>
      <c r="TY66" s="235"/>
      <c r="TZ66" s="235"/>
      <c r="UA66" s="235"/>
      <c r="UB66" s="235"/>
      <c r="UC66" s="235"/>
      <c r="UD66" s="235"/>
      <c r="UE66" s="235"/>
      <c r="UF66" s="235"/>
      <c r="UG66" s="235"/>
      <c r="UH66" s="235"/>
      <c r="UI66" s="235"/>
      <c r="UJ66" s="235"/>
      <c r="UK66" s="235"/>
      <c r="UL66" s="235"/>
      <c r="UM66" s="235"/>
      <c r="UN66" s="235"/>
      <c r="UO66" s="235"/>
      <c r="UP66" s="235"/>
      <c r="UQ66" s="235"/>
      <c r="UR66" s="235"/>
      <c r="US66" s="235"/>
      <c r="UT66" s="235"/>
      <c r="UU66" s="235"/>
      <c r="UV66" s="235"/>
      <c r="UW66" s="235"/>
      <c r="UX66" s="235"/>
      <c r="UY66" s="235"/>
      <c r="UZ66" s="235"/>
      <c r="VA66" s="235"/>
      <c r="VB66" s="235"/>
      <c r="VC66" s="235"/>
      <c r="VD66" s="235"/>
      <c r="VE66" s="235"/>
      <c r="VF66" s="235"/>
      <c r="VG66" s="235"/>
      <c r="VH66" s="235"/>
      <c r="VI66" s="235"/>
      <c r="VJ66" s="235"/>
      <c r="VK66" s="235"/>
      <c r="VL66" s="235"/>
      <c r="VM66" s="235"/>
      <c r="VN66" s="235"/>
      <c r="VO66" s="235"/>
      <c r="VP66" s="235"/>
      <c r="VQ66" s="235"/>
      <c r="VR66" s="235"/>
      <c r="VS66" s="235"/>
      <c r="VT66" s="235"/>
      <c r="VU66" s="235"/>
      <c r="VV66" s="235"/>
      <c r="VW66" s="235"/>
      <c r="VX66" s="235"/>
      <c r="VY66" s="235"/>
      <c r="VZ66" s="235"/>
      <c r="WA66" s="235"/>
      <c r="WB66" s="235"/>
      <c r="WC66" s="235"/>
      <c r="WD66" s="235"/>
      <c r="WE66" s="235"/>
      <c r="WF66" s="235"/>
      <c r="WG66" s="235"/>
      <c r="WH66" s="235"/>
      <c r="WI66" s="235"/>
      <c r="WJ66" s="235"/>
      <c r="WK66" s="235"/>
      <c r="WL66" s="235"/>
      <c r="WM66" s="235"/>
      <c r="WN66" s="235"/>
      <c r="WO66" s="235"/>
      <c r="WP66" s="235"/>
      <c r="WQ66" s="235"/>
      <c r="WR66" s="235"/>
      <c r="WS66" s="235"/>
      <c r="WT66" s="235"/>
      <c r="WU66" s="235"/>
      <c r="WV66" s="235"/>
      <c r="WW66" s="235"/>
      <c r="WX66" s="235"/>
      <c r="WY66" s="235"/>
      <c r="WZ66" s="235"/>
      <c r="XA66" s="235"/>
      <c r="XB66" s="235"/>
      <c r="XC66" s="235"/>
      <c r="XD66" s="235"/>
      <c r="XE66" s="235"/>
      <c r="XF66" s="235"/>
      <c r="XG66" s="235"/>
      <c r="XH66" s="235"/>
      <c r="XI66" s="235"/>
      <c r="XJ66" s="235"/>
      <c r="XK66" s="235"/>
      <c r="XL66" s="235"/>
      <c r="XM66" s="235"/>
      <c r="XN66" s="235"/>
      <c r="XO66" s="235"/>
      <c r="XP66" s="235"/>
      <c r="XQ66" s="235"/>
      <c r="XR66" s="235"/>
      <c r="XS66" s="235"/>
      <c r="XT66" s="235"/>
      <c r="XU66" s="235"/>
      <c r="XV66" s="235"/>
      <c r="XW66" s="235"/>
      <c r="XX66" s="235"/>
      <c r="XY66" s="235"/>
      <c r="XZ66" s="235"/>
      <c r="YA66" s="235"/>
      <c r="YB66" s="235"/>
      <c r="YC66" s="235"/>
      <c r="YD66" s="235"/>
      <c r="YE66" s="235"/>
      <c r="YF66" s="235"/>
      <c r="YG66" s="235"/>
      <c r="YH66" s="235"/>
      <c r="YI66" s="235"/>
      <c r="YJ66" s="235"/>
      <c r="YK66" s="235"/>
      <c r="YL66" s="235"/>
      <c r="YM66" s="235"/>
      <c r="YN66" s="235"/>
      <c r="YO66" s="235"/>
      <c r="YP66" s="235"/>
      <c r="YQ66" s="235"/>
      <c r="YR66" s="235"/>
      <c r="YS66" s="235"/>
      <c r="YT66" s="235"/>
      <c r="YU66" s="235"/>
      <c r="YV66" s="235"/>
      <c r="YW66" s="235"/>
      <c r="YX66" s="235"/>
      <c r="YY66" s="235"/>
      <c r="YZ66" s="235"/>
      <c r="ZA66" s="235"/>
      <c r="ZB66" s="235"/>
      <c r="ZC66" s="235"/>
      <c r="ZD66" s="235"/>
      <c r="ZE66" s="235"/>
      <c r="ZF66" s="235"/>
      <c r="ZG66" s="235"/>
      <c r="ZH66" s="235"/>
      <c r="ZI66" s="235"/>
      <c r="ZJ66" s="235"/>
      <c r="ZK66" s="235"/>
      <c r="ZL66" s="235"/>
      <c r="ZM66" s="235"/>
      <c r="ZN66" s="235"/>
      <c r="ZO66" s="235"/>
      <c r="ZP66" s="235"/>
      <c r="ZQ66" s="235"/>
      <c r="ZR66" s="235"/>
      <c r="ZS66" s="235"/>
      <c r="ZT66" s="235"/>
      <c r="ZU66" s="235"/>
      <c r="ZV66" s="235"/>
      <c r="ZW66" s="235"/>
      <c r="ZX66" s="235"/>
      <c r="ZY66" s="235"/>
      <c r="ZZ66" s="235"/>
      <c r="AAA66" s="235"/>
      <c r="AAB66" s="235"/>
      <c r="AAC66" s="235"/>
      <c r="AAD66" s="235"/>
      <c r="AAE66" s="235"/>
      <c r="AAF66" s="235"/>
      <c r="AAG66" s="235"/>
      <c r="AAH66" s="235"/>
      <c r="AAI66" s="235"/>
      <c r="AAJ66" s="235"/>
      <c r="AAK66" s="235"/>
      <c r="AAL66" s="235"/>
      <c r="AAM66" s="235"/>
      <c r="AAN66" s="235"/>
      <c r="AAO66" s="235"/>
      <c r="AAP66" s="235"/>
      <c r="AAQ66" s="235"/>
      <c r="AAR66" s="235"/>
      <c r="AAS66" s="235"/>
      <c r="AAT66" s="235"/>
      <c r="AAU66" s="235"/>
      <c r="AAV66" s="235"/>
      <c r="AAW66" s="235"/>
      <c r="AAX66" s="235"/>
      <c r="AAY66" s="235"/>
      <c r="AAZ66" s="235"/>
      <c r="ABA66" s="235"/>
      <c r="ABB66" s="235"/>
      <c r="ABC66" s="235"/>
      <c r="ABD66" s="235"/>
      <c r="ABE66" s="235"/>
      <c r="ABF66" s="235"/>
      <c r="ABG66" s="235"/>
      <c r="ABH66" s="235"/>
      <c r="ABI66" s="235"/>
      <c r="ABJ66" s="235"/>
      <c r="ABK66" s="235"/>
      <c r="ABL66" s="235"/>
      <c r="ABM66" s="235"/>
      <c r="ABN66" s="235"/>
      <c r="ABO66" s="235"/>
      <c r="ABP66" s="235"/>
      <c r="ABQ66" s="235"/>
      <c r="ABR66" s="235"/>
      <c r="ABS66" s="235"/>
      <c r="ABT66" s="235"/>
      <c r="ABU66" s="235"/>
      <c r="ABV66" s="235"/>
      <c r="ABW66" s="235"/>
      <c r="ABX66" s="235"/>
      <c r="ABY66" s="235"/>
      <c r="ABZ66" s="235"/>
      <c r="ACA66" s="235"/>
      <c r="ACB66" s="235"/>
      <c r="ACC66" s="235"/>
      <c r="ACD66" s="235"/>
      <c r="ACE66" s="235"/>
      <c r="ACF66" s="235"/>
      <c r="ACG66" s="235"/>
      <c r="ACH66" s="235"/>
      <c r="ACI66" s="235"/>
      <c r="ACJ66" s="235"/>
      <c r="ACK66" s="235"/>
      <c r="ACL66" s="235"/>
      <c r="ACM66" s="235"/>
      <c r="ACN66" s="235"/>
      <c r="ACO66" s="235"/>
      <c r="ACP66" s="235"/>
      <c r="ACQ66" s="235"/>
      <c r="ACR66" s="235"/>
      <c r="ACS66" s="235"/>
      <c r="ACT66" s="235"/>
      <c r="ACU66" s="235"/>
      <c r="ACV66" s="235"/>
      <c r="ACW66" s="235"/>
      <c r="ACX66" s="235"/>
      <c r="ACY66" s="235"/>
      <c r="ACZ66" s="235"/>
      <c r="ADA66" s="235"/>
      <c r="ADB66" s="235"/>
      <c r="ADC66" s="235"/>
      <c r="ADD66" s="235"/>
      <c r="ADE66" s="235"/>
      <c r="ADF66" s="235"/>
      <c r="ADG66" s="235"/>
      <c r="ADH66" s="235"/>
      <c r="ADI66" s="235"/>
      <c r="ADJ66" s="235"/>
      <c r="ADK66" s="235"/>
      <c r="ADL66" s="235"/>
      <c r="ADM66" s="235"/>
      <c r="ADN66" s="235"/>
      <c r="ADO66" s="235"/>
      <c r="ADP66" s="235"/>
      <c r="ADQ66" s="235"/>
      <c r="ADR66" s="235"/>
      <c r="ADS66" s="235"/>
      <c r="ADT66" s="235"/>
      <c r="ADU66" s="235"/>
      <c r="ADV66" s="235"/>
      <c r="ADW66" s="235"/>
      <c r="ADX66" s="235"/>
      <c r="ADY66" s="235"/>
      <c r="ADZ66" s="235"/>
      <c r="AEA66" s="235"/>
      <c r="AEB66" s="235"/>
      <c r="AEC66" s="235"/>
      <c r="AED66" s="235"/>
      <c r="AEE66" s="235"/>
      <c r="AEF66" s="235"/>
      <c r="AEG66" s="235"/>
      <c r="AEH66" s="235"/>
      <c r="AEI66" s="235"/>
      <c r="AEJ66" s="235"/>
      <c r="AEK66" s="235"/>
      <c r="AEL66" s="235"/>
      <c r="AEM66" s="235"/>
      <c r="AEN66" s="235"/>
      <c r="AEO66" s="235"/>
      <c r="AEP66" s="235"/>
      <c r="AEQ66" s="235"/>
      <c r="AER66" s="235"/>
      <c r="AES66" s="235"/>
      <c r="AET66" s="235"/>
      <c r="AEU66" s="235"/>
      <c r="AEV66" s="235"/>
      <c r="AEW66" s="235"/>
      <c r="AEX66" s="235"/>
      <c r="AEY66" s="235"/>
      <c r="AEZ66" s="235"/>
      <c r="AFA66" s="235"/>
      <c r="AFB66" s="235"/>
      <c r="AFC66" s="235"/>
      <c r="AFD66" s="235"/>
      <c r="AFE66" s="235"/>
      <c r="AFF66" s="235"/>
      <c r="AFG66" s="235"/>
      <c r="AFH66" s="235"/>
      <c r="AFI66" s="235"/>
      <c r="AFJ66" s="235"/>
      <c r="AFK66" s="235"/>
      <c r="AFL66" s="235"/>
      <c r="AFM66" s="235"/>
      <c r="AFN66" s="235"/>
      <c r="AFO66" s="235"/>
      <c r="AFP66" s="235"/>
      <c r="AFQ66" s="235"/>
      <c r="AFR66" s="235"/>
      <c r="AFS66" s="235"/>
      <c r="AFT66" s="235"/>
      <c r="AFU66" s="235"/>
      <c r="AFV66" s="235"/>
      <c r="AFW66" s="235"/>
      <c r="AFX66" s="235"/>
      <c r="AFY66" s="235"/>
      <c r="AFZ66" s="235"/>
      <c r="AGA66" s="235"/>
      <c r="AGB66" s="235"/>
      <c r="AGC66" s="235"/>
      <c r="AGD66" s="235"/>
      <c r="AGE66" s="235"/>
      <c r="AGF66" s="235"/>
      <c r="AGG66" s="235"/>
      <c r="AGH66" s="235"/>
      <c r="AGI66" s="235"/>
      <c r="AGJ66" s="235"/>
      <c r="AGK66" s="235"/>
      <c r="AGL66" s="235"/>
      <c r="AGM66" s="235"/>
      <c r="AGN66" s="235"/>
      <c r="AGO66" s="235"/>
      <c r="AGP66" s="235"/>
      <c r="AGQ66" s="235"/>
      <c r="AGR66" s="235"/>
      <c r="AGS66" s="235"/>
      <c r="AGT66" s="235"/>
      <c r="AGU66" s="235"/>
      <c r="AGV66" s="235"/>
      <c r="AGW66" s="235"/>
      <c r="AGX66" s="235"/>
      <c r="AGY66" s="235"/>
      <c r="AGZ66" s="235"/>
      <c r="AHA66" s="235"/>
      <c r="AHB66" s="235"/>
      <c r="AHC66" s="235"/>
      <c r="AHD66" s="235"/>
      <c r="AHE66" s="235"/>
      <c r="AHF66" s="235"/>
      <c r="AHG66" s="235"/>
      <c r="AHH66" s="235"/>
      <c r="AHI66" s="235"/>
      <c r="AHJ66" s="235"/>
      <c r="AHK66" s="235"/>
      <c r="AHL66" s="235"/>
      <c r="AHM66" s="235"/>
      <c r="AHN66" s="235"/>
      <c r="AHO66" s="235"/>
      <c r="AHP66" s="235"/>
      <c r="AHQ66" s="235"/>
      <c r="AHR66" s="235"/>
      <c r="AHS66" s="235"/>
      <c r="AHT66" s="235"/>
      <c r="AHU66" s="235"/>
      <c r="AHV66" s="235"/>
      <c r="AHW66" s="235"/>
      <c r="AHX66" s="235"/>
      <c r="AHY66" s="235"/>
      <c r="AHZ66" s="235"/>
      <c r="AIA66" s="235"/>
      <c r="AIB66" s="235"/>
      <c r="AIC66" s="235"/>
      <c r="AID66" s="235"/>
      <c r="AIE66" s="235"/>
      <c r="AIF66" s="235"/>
      <c r="AIG66" s="235"/>
      <c r="AIH66" s="235"/>
      <c r="AII66" s="235"/>
      <c r="AIJ66" s="235"/>
      <c r="AIK66" s="235"/>
      <c r="AIL66" s="235"/>
      <c r="AIM66" s="235"/>
      <c r="AIN66" s="235"/>
      <c r="AIO66" s="235"/>
      <c r="AIP66" s="235"/>
      <c r="AIQ66" s="235"/>
      <c r="AIR66" s="235"/>
      <c r="AIS66" s="235"/>
      <c r="AIT66" s="235"/>
      <c r="AIU66" s="235"/>
      <c r="AIV66" s="235"/>
      <c r="AIW66" s="235"/>
      <c r="AIX66" s="235"/>
      <c r="AIY66" s="235"/>
      <c r="AIZ66" s="235"/>
      <c r="AJA66" s="235"/>
      <c r="AJB66" s="235"/>
      <c r="AJC66" s="235"/>
      <c r="AJD66" s="235"/>
      <c r="AJE66" s="235"/>
      <c r="AJF66" s="235"/>
      <c r="AJG66" s="235"/>
      <c r="AJH66" s="235"/>
      <c r="AJI66" s="235"/>
      <c r="AJJ66" s="235"/>
      <c r="AJK66" s="235"/>
      <c r="AJL66" s="235"/>
      <c r="AJM66" s="235"/>
      <c r="AJN66" s="235"/>
      <c r="AJO66" s="235"/>
      <c r="AJP66" s="235"/>
      <c r="AJQ66" s="235"/>
      <c r="AJR66" s="235"/>
      <c r="AJS66" s="235"/>
      <c r="AJT66" s="235"/>
      <c r="AJU66" s="235"/>
      <c r="AJV66" s="235"/>
      <c r="AJW66" s="235"/>
      <c r="AJX66" s="235"/>
      <c r="AJY66" s="235"/>
      <c r="AJZ66" s="235"/>
      <c r="AKA66" s="235"/>
      <c r="AKB66" s="235"/>
      <c r="AKC66" s="235"/>
      <c r="AKD66" s="235"/>
      <c r="AKE66" s="235"/>
      <c r="AKF66" s="235"/>
      <c r="AKG66" s="235"/>
      <c r="AKH66" s="235"/>
      <c r="AKI66" s="235"/>
      <c r="AKJ66" s="235"/>
      <c r="AKK66" s="235"/>
      <c r="AKL66" s="235"/>
      <c r="AKM66" s="235"/>
      <c r="AKN66" s="235"/>
      <c r="AKO66" s="235"/>
      <c r="AKP66" s="235"/>
      <c r="AKQ66" s="235"/>
      <c r="AKR66" s="235"/>
      <c r="AKS66" s="235"/>
      <c r="AKT66" s="235"/>
      <c r="AKU66" s="235"/>
      <c r="AKV66" s="235"/>
      <c r="AKW66" s="235"/>
      <c r="AKX66" s="235"/>
      <c r="AKY66" s="235"/>
      <c r="AKZ66" s="235"/>
      <c r="ALA66" s="235"/>
      <c r="ALB66" s="235"/>
      <c r="ALC66" s="235"/>
      <c r="ALD66" s="235"/>
      <c r="ALE66" s="235"/>
      <c r="ALF66" s="235"/>
      <c r="ALG66" s="235"/>
      <c r="ALH66" s="235"/>
      <c r="ALI66" s="235"/>
      <c r="ALJ66" s="235"/>
      <c r="ALK66" s="235"/>
      <c r="ALL66" s="235"/>
      <c r="ALM66" s="235"/>
      <c r="ALN66" s="235"/>
      <c r="ALO66" s="235"/>
      <c r="ALP66" s="235"/>
      <c r="ALQ66" s="235"/>
      <c r="ALR66" s="235"/>
      <c r="ALS66" s="235"/>
      <c r="ALT66" s="235"/>
      <c r="ALU66" s="235"/>
      <c r="ALV66" s="235"/>
    </row>
    <row r="67" spans="1:1010" s="205" customFormat="1" ht="15" customHeight="1" x14ac:dyDescent="0.35">
      <c r="A67" s="214">
        <v>67</v>
      </c>
      <c r="B67">
        <v>1790</v>
      </c>
      <c r="C67" s="214" t="s">
        <v>1301</v>
      </c>
      <c r="D67" s="234">
        <v>1790</v>
      </c>
      <c r="E67" s="235">
        <v>-1</v>
      </c>
      <c r="F67" s="235">
        <v>50.502299999999998</v>
      </c>
      <c r="G67" s="234">
        <v>2.6040000000000001</v>
      </c>
      <c r="H67" s="236">
        <v>13.52075</v>
      </c>
      <c r="I67" s="236">
        <v>3.73E-2</v>
      </c>
      <c r="J67" s="236">
        <v>10.976749999999999</v>
      </c>
      <c r="K67" s="237">
        <v>0.1716</v>
      </c>
      <c r="L67" s="236">
        <v>6.8288000000000002</v>
      </c>
      <c r="M67" s="237">
        <v>10.80495</v>
      </c>
      <c r="N67" s="236">
        <v>2.45255</v>
      </c>
      <c r="O67" s="236">
        <v>8.0999999999999996E-3</v>
      </c>
      <c r="P67" s="236">
        <v>0.45279999999999998</v>
      </c>
      <c r="Q67" s="237">
        <v>0.25655</v>
      </c>
      <c r="R67" s="236">
        <v>4.8899999999999999E-2</v>
      </c>
      <c r="S67" s="237">
        <v>1.2200000000000001E-2</v>
      </c>
      <c r="T67" s="237">
        <v>0.22275</v>
      </c>
      <c r="U67" s="237">
        <v>98.900300000000001</v>
      </c>
      <c r="V67" s="237"/>
      <c r="W67" s="236">
        <v>0.49506526026148701</v>
      </c>
      <c r="X67" s="238">
        <v>3.56336636004065</v>
      </c>
      <c r="Y67" s="237">
        <v>1.18338181166187</v>
      </c>
      <c r="Z67" s="236">
        <v>28.686666666666699</v>
      </c>
      <c r="AA67" s="236">
        <v>296.58</v>
      </c>
      <c r="AB67" s="236">
        <v>7.6366666666666703</v>
      </c>
      <c r="AC67" s="236">
        <v>329.87666666666701</v>
      </c>
      <c r="AD67" s="236">
        <v>22.733333333333299</v>
      </c>
      <c r="AE67" s="236">
        <v>134.05000000000001</v>
      </c>
      <c r="AF67" s="236">
        <v>11.0066666666667</v>
      </c>
      <c r="AG67" s="236">
        <v>99.646666666666704</v>
      </c>
      <c r="AH67" s="236">
        <v>11.9333333333333</v>
      </c>
      <c r="AI67" s="236">
        <v>29.02</v>
      </c>
      <c r="AJ67" s="236">
        <v>4.0966666666666702</v>
      </c>
      <c r="AK67" s="236">
        <v>18.82</v>
      </c>
      <c r="AL67" s="236">
        <v>5.33</v>
      </c>
      <c r="AM67" s="236">
        <v>1.9733333333333301</v>
      </c>
      <c r="AN67" s="236">
        <v>5.4066666666666698</v>
      </c>
      <c r="AO67" s="236">
        <v>0.90466666666666695</v>
      </c>
      <c r="AP67" s="236">
        <v>5.01</v>
      </c>
      <c r="AQ67" s="236">
        <v>0.94533333333333303</v>
      </c>
      <c r="AR67" s="236">
        <v>2.2433333333333301</v>
      </c>
      <c r="AS67" s="236">
        <v>0.33200000000000002</v>
      </c>
      <c r="AT67" s="236">
        <v>2.1766666666666699</v>
      </c>
      <c r="AU67" s="236">
        <v>0.28066666666666701</v>
      </c>
      <c r="AV67" s="236">
        <v>3.5233333333333299</v>
      </c>
      <c r="AW67" s="236">
        <v>0.64800000000000002</v>
      </c>
      <c r="AX67" s="236">
        <v>0.85</v>
      </c>
      <c r="AY67" s="236">
        <v>0.28166666666666701</v>
      </c>
      <c r="AZ67" s="236">
        <v>1151.2588800000001</v>
      </c>
      <c r="BA67" s="236">
        <v>55.211649999999999</v>
      </c>
      <c r="BB67" s="238"/>
      <c r="BC67" s="238">
        <v>2.47532630130744E-2</v>
      </c>
      <c r="BD67" s="237">
        <v>6.8060297476776402E-2</v>
      </c>
      <c r="BE67" s="237">
        <v>0.126976868391319</v>
      </c>
      <c r="BF67" s="237">
        <v>0.61107783000000004</v>
      </c>
      <c r="BG67" s="237">
        <v>6.6662399999999997E-2</v>
      </c>
      <c r="BH67" s="236">
        <v>0.27447122499999999</v>
      </c>
      <c r="BI67" s="236">
        <v>0.36333042500000001</v>
      </c>
      <c r="BJ67" s="236">
        <v>2.7387359999999999E-2</v>
      </c>
      <c r="BK67" s="236">
        <v>0.19940095999999999</v>
      </c>
      <c r="BL67" s="236">
        <v>0.25283582999999998</v>
      </c>
      <c r="BM67" s="236">
        <v>0.17290477500000001</v>
      </c>
      <c r="BN67" s="236">
        <v>6.5882399999999994E-2</v>
      </c>
      <c r="BO67" s="236">
        <v>7.5169149999999999E-3</v>
      </c>
      <c r="BP67" s="236">
        <v>1.026411E-2</v>
      </c>
      <c r="BQ67" s="236">
        <v>1.5250000000000001E-3</v>
      </c>
      <c r="BR67" s="236">
        <v>1.0313325E-2</v>
      </c>
      <c r="BS67" s="236">
        <v>1.37696</v>
      </c>
      <c r="BT67" s="236">
        <v>9.1939799999999998</v>
      </c>
      <c r="BU67" s="236">
        <v>0.41238000000000002</v>
      </c>
      <c r="BV67" s="236">
        <v>16.493833333333399</v>
      </c>
      <c r="BW67" s="236">
        <v>1.5458666666666601</v>
      </c>
      <c r="BX67" s="236">
        <v>13.00285</v>
      </c>
      <c r="BY67" s="236">
        <v>1.4396720000000001</v>
      </c>
      <c r="BZ67" s="236">
        <v>5.5802133333333401</v>
      </c>
      <c r="CA67" s="236">
        <v>0.60859999999999803</v>
      </c>
      <c r="CB67" s="236">
        <v>1.10276</v>
      </c>
      <c r="CC67" s="236">
        <v>0.286766666666667</v>
      </c>
      <c r="CD67" s="236">
        <v>1.20448</v>
      </c>
      <c r="CE67" s="236">
        <v>0.35710999999999998</v>
      </c>
      <c r="CF67" s="236">
        <v>0.11840000000000001</v>
      </c>
      <c r="CG67" s="236">
        <v>0.50822666666666705</v>
      </c>
      <c r="CH67" s="236">
        <v>7.0564000000000002E-2</v>
      </c>
      <c r="CI67" s="236">
        <v>0.40581</v>
      </c>
      <c r="CJ67" s="236">
        <v>8.2243999999999998E-2</v>
      </c>
      <c r="CK67" s="236">
        <v>0.18844</v>
      </c>
      <c r="CL67" s="236">
        <v>3.2204000000000003E-2</v>
      </c>
      <c r="CM67" s="236">
        <v>0.185016666666667</v>
      </c>
      <c r="CN67" s="236">
        <v>3.0592666666666699E-2</v>
      </c>
      <c r="CO67" s="236">
        <v>0.33119333333333301</v>
      </c>
      <c r="CP67" s="236">
        <v>9.6551999999999999E-2</v>
      </c>
      <c r="CQ67" s="236">
        <v>0.31364999999999998</v>
      </c>
      <c r="CR67" s="236">
        <v>2.6758333333333401E-2</v>
      </c>
      <c r="CS67" s="236"/>
      <c r="CT67" s="236"/>
      <c r="CU67" s="239"/>
      <c r="CV67" s="239"/>
      <c r="CW67" s="239"/>
      <c r="CX67" s="239"/>
      <c r="CY67" s="239"/>
      <c r="CZ67" s="239"/>
      <c r="DA67" s="235"/>
      <c r="DB67" s="235"/>
      <c r="DC67" s="235"/>
      <c r="DD67" s="235"/>
      <c r="DE67" s="235"/>
      <c r="DF67" s="235"/>
      <c r="DG67" s="235"/>
      <c r="DH67" s="235"/>
      <c r="DI67" s="235"/>
      <c r="DJ67" s="235"/>
      <c r="DK67" s="235"/>
      <c r="DL67" s="235"/>
      <c r="DM67" s="235"/>
      <c r="DN67" s="235"/>
      <c r="DO67" s="235"/>
      <c r="DP67" s="235"/>
      <c r="DQ67" s="235"/>
      <c r="DR67" s="235"/>
      <c r="DS67" s="235"/>
      <c r="DT67" s="235"/>
      <c r="DU67" s="235"/>
      <c r="DV67" s="235"/>
      <c r="DW67" s="235"/>
      <c r="DX67" s="235"/>
      <c r="DY67" s="235"/>
      <c r="DZ67" s="235"/>
      <c r="EA67" s="235"/>
      <c r="EB67" s="235"/>
      <c r="EC67" s="235"/>
      <c r="ED67" s="235"/>
      <c r="EE67" s="235"/>
      <c r="EF67" s="235"/>
      <c r="EG67" s="235"/>
      <c r="EH67" s="235"/>
      <c r="EI67" s="235"/>
      <c r="EJ67" s="235"/>
      <c r="EK67" s="235"/>
      <c r="EL67" s="235"/>
      <c r="EM67" s="235"/>
      <c r="EN67" s="235"/>
      <c r="EO67" s="235"/>
      <c r="EP67" s="235"/>
      <c r="EQ67" s="235"/>
      <c r="ER67" s="235"/>
      <c r="ES67" s="235"/>
      <c r="ET67" s="235"/>
      <c r="EU67" s="235"/>
      <c r="EV67" s="235"/>
      <c r="EW67" s="235"/>
      <c r="EX67" s="235"/>
      <c r="EY67" s="235"/>
      <c r="EZ67" s="235"/>
      <c r="FA67" s="235"/>
      <c r="FB67" s="235"/>
      <c r="FC67" s="235"/>
      <c r="FD67" s="235"/>
      <c r="FE67" s="235"/>
      <c r="FF67" s="235"/>
      <c r="FG67" s="235"/>
      <c r="FH67" s="235"/>
      <c r="FI67" s="235"/>
      <c r="FJ67" s="235"/>
      <c r="FK67" s="235"/>
      <c r="FL67" s="235"/>
      <c r="FM67" s="235"/>
      <c r="FN67" s="235"/>
      <c r="FO67" s="235"/>
      <c r="FP67" s="235"/>
      <c r="FQ67" s="235"/>
      <c r="FR67" s="235"/>
      <c r="FS67" s="235"/>
      <c r="FT67" s="235"/>
      <c r="FU67" s="235"/>
      <c r="FV67" s="235"/>
      <c r="FW67" s="235"/>
      <c r="FX67" s="235"/>
      <c r="FY67" s="235"/>
      <c r="FZ67" s="235"/>
      <c r="GA67" s="235"/>
      <c r="GB67" s="235"/>
      <c r="GC67" s="235"/>
      <c r="GD67" s="235"/>
      <c r="GE67" s="235"/>
      <c r="GF67" s="235"/>
      <c r="GG67" s="235"/>
      <c r="GH67" s="235"/>
      <c r="GI67" s="235"/>
      <c r="GJ67" s="235"/>
      <c r="GK67" s="235"/>
      <c r="GL67" s="235"/>
      <c r="GM67" s="235"/>
      <c r="GN67" s="235"/>
      <c r="GO67" s="235"/>
      <c r="GP67" s="235"/>
      <c r="GQ67" s="235"/>
      <c r="GR67" s="235"/>
      <c r="GS67" s="235"/>
      <c r="GT67" s="235"/>
      <c r="GU67" s="235"/>
      <c r="GV67" s="235"/>
      <c r="GW67" s="235"/>
      <c r="GX67" s="235"/>
      <c r="GY67" s="235"/>
      <c r="GZ67" s="235"/>
      <c r="HA67" s="235"/>
      <c r="HB67" s="235"/>
      <c r="HC67" s="235"/>
      <c r="HD67" s="235"/>
      <c r="HE67" s="235"/>
      <c r="HF67" s="235"/>
      <c r="HG67" s="235"/>
      <c r="HH67" s="235"/>
      <c r="HI67" s="235"/>
      <c r="HJ67" s="235"/>
      <c r="HK67" s="235"/>
      <c r="HL67" s="235"/>
      <c r="HM67" s="235"/>
      <c r="HN67" s="235"/>
      <c r="HO67" s="235"/>
      <c r="HP67" s="235"/>
      <c r="HQ67" s="235"/>
      <c r="HR67" s="235"/>
      <c r="HS67" s="235"/>
      <c r="HT67" s="235"/>
      <c r="HU67" s="235"/>
      <c r="HV67" s="235"/>
      <c r="HW67" s="235"/>
      <c r="HX67" s="235"/>
      <c r="HY67" s="235"/>
      <c r="HZ67" s="235"/>
      <c r="IA67" s="235"/>
      <c r="IB67" s="235"/>
      <c r="IC67" s="235"/>
      <c r="ID67" s="235"/>
      <c r="IE67" s="235"/>
      <c r="IF67" s="235"/>
      <c r="IG67" s="235"/>
      <c r="IH67" s="235"/>
      <c r="II67" s="235"/>
      <c r="IJ67" s="235"/>
      <c r="IK67" s="235"/>
      <c r="IL67" s="235"/>
      <c r="IM67" s="235"/>
      <c r="IN67" s="235"/>
      <c r="IO67" s="235"/>
      <c r="IP67" s="235"/>
      <c r="IQ67" s="235"/>
      <c r="IR67" s="235"/>
      <c r="IS67" s="235"/>
      <c r="IT67" s="235"/>
      <c r="IU67" s="235"/>
      <c r="IV67" s="235"/>
      <c r="IW67" s="235"/>
      <c r="IX67" s="235"/>
      <c r="IY67" s="235"/>
      <c r="IZ67" s="235"/>
      <c r="JA67" s="235"/>
      <c r="JB67" s="235"/>
      <c r="JC67" s="235"/>
      <c r="JD67" s="235"/>
      <c r="JE67" s="235"/>
      <c r="JF67" s="235"/>
      <c r="JG67" s="235"/>
      <c r="JH67" s="235"/>
      <c r="JI67" s="235"/>
      <c r="JJ67" s="235"/>
      <c r="JK67" s="235"/>
      <c r="JL67" s="235"/>
      <c r="JM67" s="235"/>
      <c r="JN67" s="235"/>
      <c r="JO67" s="235"/>
      <c r="JP67" s="235"/>
      <c r="JQ67" s="235"/>
      <c r="JR67" s="235"/>
      <c r="JS67" s="235"/>
      <c r="JT67" s="235"/>
      <c r="JU67" s="235"/>
      <c r="JV67" s="235"/>
      <c r="JW67" s="235"/>
      <c r="JX67" s="235"/>
      <c r="JY67" s="235"/>
      <c r="JZ67" s="235"/>
      <c r="KA67" s="235"/>
      <c r="KB67" s="235"/>
      <c r="KC67" s="235"/>
      <c r="KD67" s="235"/>
      <c r="KE67" s="235"/>
      <c r="KF67" s="235"/>
      <c r="KG67" s="235"/>
      <c r="KH67" s="235"/>
      <c r="KI67" s="235"/>
      <c r="KJ67" s="235"/>
      <c r="KK67" s="235"/>
      <c r="KL67" s="235"/>
      <c r="KM67" s="235"/>
      <c r="KN67" s="235"/>
      <c r="KO67" s="235"/>
      <c r="KP67" s="235"/>
      <c r="KQ67" s="235"/>
      <c r="KR67" s="235"/>
      <c r="KS67" s="235"/>
      <c r="KT67" s="235"/>
      <c r="KU67" s="235"/>
      <c r="KV67" s="235"/>
      <c r="KW67" s="235"/>
      <c r="KX67" s="235"/>
      <c r="KY67" s="235"/>
      <c r="KZ67" s="235"/>
      <c r="LA67" s="235"/>
      <c r="LB67" s="235"/>
      <c r="LC67" s="235"/>
      <c r="LD67" s="235"/>
      <c r="LE67" s="235"/>
      <c r="LF67" s="235"/>
      <c r="LG67" s="235"/>
      <c r="LH67" s="235"/>
      <c r="LI67" s="235"/>
      <c r="LJ67" s="235"/>
      <c r="LK67" s="235"/>
      <c r="LL67" s="235"/>
      <c r="LM67" s="235"/>
      <c r="LN67" s="235"/>
      <c r="LO67" s="235"/>
      <c r="LP67" s="235"/>
      <c r="LQ67" s="235"/>
      <c r="LR67" s="235"/>
      <c r="LS67" s="235"/>
      <c r="LT67" s="235"/>
      <c r="LU67" s="235"/>
      <c r="LV67" s="235"/>
      <c r="LW67" s="235"/>
      <c r="LX67" s="235"/>
      <c r="LY67" s="235"/>
      <c r="LZ67" s="235"/>
      <c r="MA67" s="235"/>
      <c r="MB67" s="235"/>
      <c r="MC67" s="235"/>
      <c r="MD67" s="235"/>
      <c r="ME67" s="235"/>
      <c r="MF67" s="235"/>
      <c r="MG67" s="235"/>
      <c r="MH67" s="235"/>
      <c r="MI67" s="235"/>
      <c r="MJ67" s="235"/>
      <c r="MK67" s="235"/>
      <c r="ML67" s="235"/>
      <c r="MM67" s="235"/>
      <c r="MN67" s="235"/>
      <c r="MO67" s="235"/>
      <c r="MP67" s="235"/>
      <c r="MQ67" s="235"/>
      <c r="MR67" s="235"/>
      <c r="MS67" s="235"/>
      <c r="MT67" s="235"/>
      <c r="MU67" s="235"/>
      <c r="MV67" s="235"/>
      <c r="MW67" s="235"/>
      <c r="MX67" s="235"/>
      <c r="MY67" s="235"/>
      <c r="MZ67" s="235"/>
      <c r="NA67" s="235"/>
      <c r="NB67" s="235"/>
      <c r="NC67" s="235"/>
      <c r="ND67" s="235"/>
      <c r="NE67" s="235"/>
      <c r="NF67" s="235"/>
      <c r="NG67" s="235"/>
      <c r="NH67" s="235"/>
      <c r="NI67" s="235"/>
      <c r="NJ67" s="235"/>
      <c r="NK67" s="235"/>
      <c r="NL67" s="235"/>
      <c r="NM67" s="235"/>
      <c r="NN67" s="235"/>
      <c r="NO67" s="235"/>
      <c r="NP67" s="235"/>
      <c r="NQ67" s="235"/>
      <c r="NR67" s="235"/>
      <c r="NS67" s="235"/>
      <c r="NT67" s="235"/>
      <c r="NU67" s="235"/>
      <c r="NV67" s="235"/>
      <c r="NW67" s="235"/>
      <c r="NX67" s="235"/>
      <c r="NY67" s="235"/>
      <c r="NZ67" s="235"/>
      <c r="OA67" s="235"/>
      <c r="OB67" s="235"/>
      <c r="OC67" s="235"/>
      <c r="OD67" s="235"/>
      <c r="OE67" s="235"/>
      <c r="OF67" s="235"/>
      <c r="OG67" s="235"/>
      <c r="OH67" s="235"/>
      <c r="OI67" s="235"/>
      <c r="OJ67" s="235"/>
      <c r="OK67" s="235"/>
      <c r="OL67" s="235"/>
      <c r="OM67" s="235"/>
      <c r="ON67" s="235"/>
      <c r="OO67" s="235"/>
      <c r="OP67" s="235"/>
      <c r="OQ67" s="235"/>
      <c r="OR67" s="235"/>
      <c r="OS67" s="235"/>
      <c r="OT67" s="235"/>
      <c r="OU67" s="235"/>
      <c r="OV67" s="235"/>
      <c r="OW67" s="235"/>
      <c r="OX67" s="235"/>
      <c r="OY67" s="235"/>
      <c r="OZ67" s="235"/>
      <c r="PA67" s="235"/>
      <c r="PB67" s="235"/>
      <c r="PC67" s="235"/>
      <c r="PD67" s="235"/>
      <c r="PE67" s="235"/>
      <c r="PF67" s="235"/>
      <c r="PG67" s="235"/>
      <c r="PH67" s="235"/>
      <c r="PI67" s="235"/>
      <c r="PJ67" s="235"/>
      <c r="PK67" s="235"/>
      <c r="PL67" s="235"/>
      <c r="PM67" s="235"/>
      <c r="PN67" s="235"/>
      <c r="PO67" s="235"/>
      <c r="PP67" s="235"/>
      <c r="PQ67" s="235"/>
      <c r="PR67" s="235"/>
      <c r="PS67" s="235"/>
      <c r="PT67" s="235"/>
      <c r="PU67" s="235"/>
      <c r="PV67" s="235"/>
      <c r="PW67" s="235"/>
      <c r="PX67" s="235"/>
      <c r="PY67" s="235"/>
      <c r="PZ67" s="235"/>
      <c r="QA67" s="235"/>
      <c r="QB67" s="235"/>
      <c r="QC67" s="235"/>
      <c r="QD67" s="235"/>
      <c r="QE67" s="235"/>
      <c r="QF67" s="235"/>
      <c r="QG67" s="235"/>
      <c r="QH67" s="235"/>
      <c r="QI67" s="235"/>
      <c r="QJ67" s="235"/>
      <c r="QK67" s="235"/>
      <c r="QL67" s="235"/>
      <c r="QM67" s="235"/>
      <c r="QN67" s="235"/>
      <c r="QO67" s="235"/>
      <c r="QP67" s="235"/>
      <c r="QQ67" s="235"/>
      <c r="QR67" s="235"/>
      <c r="QS67" s="235"/>
      <c r="QT67" s="235"/>
      <c r="QU67" s="235"/>
      <c r="QV67" s="235"/>
      <c r="QW67" s="235"/>
      <c r="QX67" s="235"/>
      <c r="QY67" s="235"/>
      <c r="QZ67" s="235"/>
      <c r="RA67" s="235"/>
      <c r="RB67" s="235"/>
      <c r="RC67" s="235"/>
      <c r="RD67" s="235"/>
      <c r="RE67" s="235"/>
      <c r="RF67" s="235"/>
      <c r="RG67" s="235"/>
      <c r="RH67" s="235"/>
      <c r="RI67" s="235"/>
      <c r="RJ67" s="235"/>
      <c r="RK67" s="235"/>
      <c r="RL67" s="235"/>
      <c r="RM67" s="235"/>
      <c r="RN67" s="235"/>
      <c r="RO67" s="235"/>
      <c r="RP67" s="235"/>
      <c r="RQ67" s="235"/>
      <c r="RR67" s="235"/>
      <c r="RS67" s="235"/>
      <c r="RT67" s="235"/>
      <c r="RU67" s="235"/>
      <c r="RV67" s="235"/>
      <c r="RW67" s="235"/>
      <c r="RX67" s="235"/>
      <c r="RY67" s="235"/>
      <c r="RZ67" s="235"/>
      <c r="SA67" s="235"/>
      <c r="SB67" s="235"/>
      <c r="SC67" s="235"/>
      <c r="SD67" s="235"/>
      <c r="SE67" s="235"/>
      <c r="SF67" s="235"/>
      <c r="SG67" s="235"/>
      <c r="SH67" s="235"/>
      <c r="SI67" s="235"/>
      <c r="SJ67" s="235"/>
      <c r="SK67" s="235"/>
      <c r="SL67" s="235"/>
      <c r="SM67" s="235"/>
      <c r="SN67" s="235"/>
      <c r="SO67" s="235"/>
      <c r="SP67" s="235"/>
      <c r="SQ67" s="235"/>
      <c r="SR67" s="235"/>
      <c r="SS67" s="235"/>
      <c r="ST67" s="235"/>
      <c r="SU67" s="235"/>
      <c r="SV67" s="235"/>
      <c r="SW67" s="235"/>
      <c r="SX67" s="235"/>
      <c r="SY67" s="235"/>
      <c r="SZ67" s="235"/>
      <c r="TA67" s="235"/>
      <c r="TB67" s="235"/>
      <c r="TC67" s="235"/>
      <c r="TD67" s="235"/>
      <c r="TE67" s="235"/>
      <c r="TF67" s="235"/>
      <c r="TG67" s="235"/>
      <c r="TH67" s="235"/>
      <c r="TI67" s="235"/>
      <c r="TJ67" s="235"/>
      <c r="TK67" s="235"/>
      <c r="TL67" s="235"/>
      <c r="TM67" s="235"/>
      <c r="TN67" s="235"/>
      <c r="TO67" s="235"/>
      <c r="TP67" s="235"/>
      <c r="TQ67" s="235"/>
      <c r="TR67" s="235"/>
      <c r="TS67" s="235"/>
      <c r="TT67" s="235"/>
      <c r="TU67" s="235"/>
      <c r="TV67" s="235"/>
      <c r="TW67" s="235"/>
      <c r="TX67" s="235"/>
      <c r="TY67" s="235"/>
      <c r="TZ67" s="235"/>
      <c r="UA67" s="235"/>
      <c r="UB67" s="235"/>
      <c r="UC67" s="235"/>
      <c r="UD67" s="235"/>
      <c r="UE67" s="235"/>
      <c r="UF67" s="235"/>
      <c r="UG67" s="235"/>
      <c r="UH67" s="235"/>
      <c r="UI67" s="235"/>
      <c r="UJ67" s="235"/>
      <c r="UK67" s="235"/>
      <c r="UL67" s="235"/>
      <c r="UM67" s="235"/>
      <c r="UN67" s="235"/>
      <c r="UO67" s="235"/>
      <c r="UP67" s="235"/>
      <c r="UQ67" s="235"/>
      <c r="UR67" s="235"/>
      <c r="US67" s="235"/>
      <c r="UT67" s="235"/>
      <c r="UU67" s="235"/>
      <c r="UV67" s="235"/>
      <c r="UW67" s="235"/>
      <c r="UX67" s="235"/>
      <c r="UY67" s="235"/>
      <c r="UZ67" s="235"/>
      <c r="VA67" s="235"/>
      <c r="VB67" s="235"/>
      <c r="VC67" s="235"/>
      <c r="VD67" s="235"/>
      <c r="VE67" s="235"/>
      <c r="VF67" s="235"/>
      <c r="VG67" s="235"/>
      <c r="VH67" s="235"/>
      <c r="VI67" s="235"/>
      <c r="VJ67" s="235"/>
      <c r="VK67" s="235"/>
      <c r="VL67" s="235"/>
      <c r="VM67" s="235"/>
      <c r="VN67" s="235"/>
      <c r="VO67" s="235"/>
      <c r="VP67" s="235"/>
      <c r="VQ67" s="235"/>
      <c r="VR67" s="235"/>
      <c r="VS67" s="235"/>
      <c r="VT67" s="235"/>
      <c r="VU67" s="235"/>
      <c r="VV67" s="235"/>
      <c r="VW67" s="235"/>
      <c r="VX67" s="235"/>
      <c r="VY67" s="235"/>
      <c r="VZ67" s="235"/>
      <c r="WA67" s="235"/>
      <c r="WB67" s="235"/>
      <c r="WC67" s="235"/>
      <c r="WD67" s="235"/>
      <c r="WE67" s="235"/>
      <c r="WF67" s="235"/>
      <c r="WG67" s="235"/>
      <c r="WH67" s="235"/>
      <c r="WI67" s="235"/>
      <c r="WJ67" s="235"/>
      <c r="WK67" s="235"/>
      <c r="WL67" s="235"/>
      <c r="WM67" s="235"/>
      <c r="WN67" s="235"/>
      <c r="WO67" s="235"/>
      <c r="WP67" s="235"/>
      <c r="WQ67" s="235"/>
      <c r="WR67" s="235"/>
      <c r="WS67" s="235"/>
      <c r="WT67" s="235"/>
      <c r="WU67" s="235"/>
      <c r="WV67" s="235"/>
      <c r="WW67" s="235"/>
      <c r="WX67" s="235"/>
      <c r="WY67" s="235"/>
      <c r="WZ67" s="235"/>
      <c r="XA67" s="235"/>
      <c r="XB67" s="235"/>
      <c r="XC67" s="235"/>
      <c r="XD67" s="235"/>
      <c r="XE67" s="235"/>
      <c r="XF67" s="235"/>
      <c r="XG67" s="235"/>
      <c r="XH67" s="235"/>
      <c r="XI67" s="235"/>
      <c r="XJ67" s="235"/>
      <c r="XK67" s="235"/>
      <c r="XL67" s="235"/>
      <c r="XM67" s="235"/>
      <c r="XN67" s="235"/>
      <c r="XO67" s="235"/>
      <c r="XP67" s="235"/>
      <c r="XQ67" s="235"/>
      <c r="XR67" s="235"/>
      <c r="XS67" s="235"/>
      <c r="XT67" s="235"/>
      <c r="XU67" s="235"/>
      <c r="XV67" s="235"/>
      <c r="XW67" s="235"/>
      <c r="XX67" s="235"/>
      <c r="XY67" s="235"/>
      <c r="XZ67" s="235"/>
      <c r="YA67" s="235"/>
      <c r="YB67" s="235"/>
      <c r="YC67" s="235"/>
      <c r="YD67" s="235"/>
      <c r="YE67" s="235"/>
      <c r="YF67" s="235"/>
      <c r="YG67" s="235"/>
      <c r="YH67" s="235"/>
      <c r="YI67" s="235"/>
      <c r="YJ67" s="235"/>
      <c r="YK67" s="235"/>
      <c r="YL67" s="235"/>
      <c r="YM67" s="235"/>
      <c r="YN67" s="235"/>
      <c r="YO67" s="235"/>
      <c r="YP67" s="235"/>
      <c r="YQ67" s="235"/>
      <c r="YR67" s="235"/>
      <c r="YS67" s="235"/>
      <c r="YT67" s="235"/>
      <c r="YU67" s="235"/>
      <c r="YV67" s="235"/>
      <c r="YW67" s="235"/>
      <c r="YX67" s="235"/>
      <c r="YY67" s="235"/>
      <c r="YZ67" s="235"/>
      <c r="ZA67" s="235"/>
      <c r="ZB67" s="235"/>
      <c r="ZC67" s="235"/>
      <c r="ZD67" s="235"/>
      <c r="ZE67" s="235"/>
      <c r="ZF67" s="235"/>
      <c r="ZG67" s="235"/>
      <c r="ZH67" s="235"/>
      <c r="ZI67" s="235"/>
      <c r="ZJ67" s="235"/>
      <c r="ZK67" s="235"/>
      <c r="ZL67" s="235"/>
      <c r="ZM67" s="235"/>
      <c r="ZN67" s="235"/>
      <c r="ZO67" s="235"/>
      <c r="ZP67" s="235"/>
      <c r="ZQ67" s="235"/>
      <c r="ZR67" s="235"/>
      <c r="ZS67" s="235"/>
      <c r="ZT67" s="235"/>
      <c r="ZU67" s="235"/>
      <c r="ZV67" s="235"/>
      <c r="ZW67" s="235"/>
      <c r="ZX67" s="235"/>
      <c r="ZY67" s="235"/>
      <c r="ZZ67" s="235"/>
      <c r="AAA67" s="235"/>
      <c r="AAB67" s="235"/>
      <c r="AAC67" s="235"/>
      <c r="AAD67" s="235"/>
      <c r="AAE67" s="235"/>
      <c r="AAF67" s="235"/>
      <c r="AAG67" s="235"/>
      <c r="AAH67" s="235"/>
      <c r="AAI67" s="235"/>
      <c r="AAJ67" s="235"/>
      <c r="AAK67" s="235"/>
      <c r="AAL67" s="235"/>
      <c r="AAM67" s="235"/>
      <c r="AAN67" s="235"/>
      <c r="AAO67" s="235"/>
      <c r="AAP67" s="235"/>
      <c r="AAQ67" s="235"/>
      <c r="AAR67" s="235"/>
      <c r="AAS67" s="235"/>
      <c r="AAT67" s="235"/>
      <c r="AAU67" s="235"/>
      <c r="AAV67" s="235"/>
      <c r="AAW67" s="235"/>
      <c r="AAX67" s="235"/>
      <c r="AAY67" s="235"/>
      <c r="AAZ67" s="235"/>
      <c r="ABA67" s="235"/>
      <c r="ABB67" s="235"/>
      <c r="ABC67" s="235"/>
      <c r="ABD67" s="235"/>
      <c r="ABE67" s="235"/>
      <c r="ABF67" s="235"/>
      <c r="ABG67" s="235"/>
      <c r="ABH67" s="235"/>
      <c r="ABI67" s="235"/>
      <c r="ABJ67" s="235"/>
      <c r="ABK67" s="235"/>
      <c r="ABL67" s="235"/>
      <c r="ABM67" s="235"/>
      <c r="ABN67" s="235"/>
      <c r="ABO67" s="235"/>
      <c r="ABP67" s="235"/>
      <c r="ABQ67" s="235"/>
      <c r="ABR67" s="235"/>
      <c r="ABS67" s="235"/>
      <c r="ABT67" s="235"/>
      <c r="ABU67" s="235"/>
      <c r="ABV67" s="235"/>
      <c r="ABW67" s="235"/>
      <c r="ABX67" s="235"/>
      <c r="ABY67" s="235"/>
      <c r="ABZ67" s="235"/>
      <c r="ACA67" s="235"/>
      <c r="ACB67" s="235"/>
      <c r="ACC67" s="235"/>
      <c r="ACD67" s="235"/>
      <c r="ACE67" s="235"/>
      <c r="ACF67" s="235"/>
      <c r="ACG67" s="235"/>
      <c r="ACH67" s="235"/>
      <c r="ACI67" s="235"/>
      <c r="ACJ67" s="235"/>
      <c r="ACK67" s="235"/>
      <c r="ACL67" s="235"/>
      <c r="ACM67" s="235"/>
      <c r="ACN67" s="235"/>
      <c r="ACO67" s="235"/>
      <c r="ACP67" s="235"/>
      <c r="ACQ67" s="235"/>
      <c r="ACR67" s="235"/>
      <c r="ACS67" s="235"/>
      <c r="ACT67" s="235"/>
      <c r="ACU67" s="235"/>
      <c r="ACV67" s="235"/>
      <c r="ACW67" s="235"/>
      <c r="ACX67" s="235"/>
      <c r="ACY67" s="235"/>
      <c r="ACZ67" s="235"/>
      <c r="ADA67" s="235"/>
      <c r="ADB67" s="235"/>
      <c r="ADC67" s="235"/>
      <c r="ADD67" s="235"/>
      <c r="ADE67" s="235"/>
      <c r="ADF67" s="235"/>
      <c r="ADG67" s="235"/>
      <c r="ADH67" s="235"/>
      <c r="ADI67" s="235"/>
      <c r="ADJ67" s="235"/>
      <c r="ADK67" s="235"/>
      <c r="ADL67" s="235"/>
      <c r="ADM67" s="235"/>
      <c r="ADN67" s="235"/>
      <c r="ADO67" s="235"/>
      <c r="ADP67" s="235"/>
      <c r="ADQ67" s="235"/>
      <c r="ADR67" s="235"/>
      <c r="ADS67" s="235"/>
      <c r="ADT67" s="235"/>
      <c r="ADU67" s="235"/>
      <c r="ADV67" s="235"/>
      <c r="ADW67" s="235"/>
      <c r="ADX67" s="235"/>
      <c r="ADY67" s="235"/>
      <c r="ADZ67" s="235"/>
      <c r="AEA67" s="235"/>
      <c r="AEB67" s="235"/>
      <c r="AEC67" s="235"/>
      <c r="AED67" s="235"/>
      <c r="AEE67" s="235"/>
      <c r="AEF67" s="235"/>
      <c r="AEG67" s="235"/>
      <c r="AEH67" s="235"/>
      <c r="AEI67" s="235"/>
      <c r="AEJ67" s="235"/>
      <c r="AEK67" s="235"/>
      <c r="AEL67" s="235"/>
      <c r="AEM67" s="235"/>
      <c r="AEN67" s="235"/>
      <c r="AEO67" s="235"/>
      <c r="AEP67" s="235"/>
      <c r="AEQ67" s="235"/>
      <c r="AER67" s="235"/>
      <c r="AES67" s="235"/>
      <c r="AET67" s="235"/>
      <c r="AEU67" s="235"/>
      <c r="AEV67" s="235"/>
      <c r="AEW67" s="235"/>
      <c r="AEX67" s="235"/>
      <c r="AEY67" s="235"/>
      <c r="AEZ67" s="235"/>
      <c r="AFA67" s="235"/>
      <c r="AFB67" s="235"/>
      <c r="AFC67" s="235"/>
      <c r="AFD67" s="235"/>
      <c r="AFE67" s="235"/>
      <c r="AFF67" s="235"/>
      <c r="AFG67" s="235"/>
      <c r="AFH67" s="235"/>
      <c r="AFI67" s="235"/>
      <c r="AFJ67" s="235"/>
      <c r="AFK67" s="235"/>
      <c r="AFL67" s="235"/>
      <c r="AFM67" s="235"/>
      <c r="AFN67" s="235"/>
      <c r="AFO67" s="235"/>
      <c r="AFP67" s="235"/>
      <c r="AFQ67" s="235"/>
      <c r="AFR67" s="235"/>
      <c r="AFS67" s="235"/>
      <c r="AFT67" s="235"/>
      <c r="AFU67" s="235"/>
      <c r="AFV67" s="235"/>
      <c r="AFW67" s="235"/>
      <c r="AFX67" s="235"/>
      <c r="AFY67" s="235"/>
      <c r="AFZ67" s="235"/>
      <c r="AGA67" s="235"/>
      <c r="AGB67" s="235"/>
      <c r="AGC67" s="235"/>
      <c r="AGD67" s="235"/>
      <c r="AGE67" s="235"/>
      <c r="AGF67" s="235"/>
      <c r="AGG67" s="235"/>
      <c r="AGH67" s="235"/>
      <c r="AGI67" s="235"/>
      <c r="AGJ67" s="235"/>
      <c r="AGK67" s="235"/>
      <c r="AGL67" s="235"/>
      <c r="AGM67" s="235"/>
      <c r="AGN67" s="235"/>
      <c r="AGO67" s="235"/>
      <c r="AGP67" s="235"/>
      <c r="AGQ67" s="235"/>
      <c r="AGR67" s="235"/>
      <c r="AGS67" s="235"/>
      <c r="AGT67" s="235"/>
      <c r="AGU67" s="235"/>
      <c r="AGV67" s="235"/>
      <c r="AGW67" s="235"/>
      <c r="AGX67" s="235"/>
      <c r="AGY67" s="235"/>
      <c r="AGZ67" s="235"/>
      <c r="AHA67" s="235"/>
      <c r="AHB67" s="235"/>
      <c r="AHC67" s="235"/>
      <c r="AHD67" s="235"/>
      <c r="AHE67" s="235"/>
      <c r="AHF67" s="235"/>
      <c r="AHG67" s="235"/>
      <c r="AHH67" s="235"/>
      <c r="AHI67" s="235"/>
      <c r="AHJ67" s="235"/>
      <c r="AHK67" s="235"/>
      <c r="AHL67" s="235"/>
      <c r="AHM67" s="235"/>
      <c r="AHN67" s="235"/>
      <c r="AHO67" s="235"/>
      <c r="AHP67" s="235"/>
      <c r="AHQ67" s="235"/>
      <c r="AHR67" s="235"/>
      <c r="AHS67" s="235"/>
      <c r="AHT67" s="235"/>
      <c r="AHU67" s="235"/>
      <c r="AHV67" s="235"/>
      <c r="AHW67" s="235"/>
      <c r="AHX67" s="235"/>
      <c r="AHY67" s="235"/>
      <c r="AHZ67" s="235"/>
      <c r="AIA67" s="235"/>
      <c r="AIB67" s="235"/>
      <c r="AIC67" s="235"/>
      <c r="AID67" s="235"/>
      <c r="AIE67" s="235"/>
      <c r="AIF67" s="235"/>
      <c r="AIG67" s="235"/>
      <c r="AIH67" s="235"/>
      <c r="AII67" s="235"/>
      <c r="AIJ67" s="235"/>
      <c r="AIK67" s="235"/>
      <c r="AIL67" s="235"/>
      <c r="AIM67" s="235"/>
      <c r="AIN67" s="235"/>
      <c r="AIO67" s="235"/>
      <c r="AIP67" s="235"/>
      <c r="AIQ67" s="235"/>
      <c r="AIR67" s="235"/>
      <c r="AIS67" s="235"/>
      <c r="AIT67" s="235"/>
      <c r="AIU67" s="235"/>
      <c r="AIV67" s="235"/>
      <c r="AIW67" s="235"/>
      <c r="AIX67" s="235"/>
      <c r="AIY67" s="235"/>
      <c r="AIZ67" s="235"/>
      <c r="AJA67" s="235"/>
      <c r="AJB67" s="235"/>
      <c r="AJC67" s="235"/>
      <c r="AJD67" s="235"/>
      <c r="AJE67" s="235"/>
      <c r="AJF67" s="235"/>
      <c r="AJG67" s="235"/>
      <c r="AJH67" s="235"/>
      <c r="AJI67" s="235"/>
      <c r="AJJ67" s="235"/>
      <c r="AJK67" s="235"/>
      <c r="AJL67" s="235"/>
      <c r="AJM67" s="235"/>
      <c r="AJN67" s="235"/>
      <c r="AJO67" s="235"/>
      <c r="AJP67" s="235"/>
      <c r="AJQ67" s="235"/>
      <c r="AJR67" s="235"/>
      <c r="AJS67" s="235"/>
      <c r="AJT67" s="235"/>
      <c r="AJU67" s="235"/>
      <c r="AJV67" s="235"/>
      <c r="AJW67" s="235"/>
      <c r="AJX67" s="235"/>
      <c r="AJY67" s="235"/>
      <c r="AJZ67" s="235"/>
      <c r="AKA67" s="235"/>
      <c r="AKB67" s="235"/>
      <c r="AKC67" s="235"/>
      <c r="AKD67" s="235"/>
      <c r="AKE67" s="235"/>
      <c r="AKF67" s="235"/>
      <c r="AKG67" s="235"/>
      <c r="AKH67" s="235"/>
      <c r="AKI67" s="235"/>
      <c r="AKJ67" s="235"/>
      <c r="AKK67" s="235"/>
      <c r="AKL67" s="235"/>
      <c r="AKM67" s="235"/>
      <c r="AKN67" s="235"/>
      <c r="AKO67" s="235"/>
      <c r="AKP67" s="235"/>
      <c r="AKQ67" s="235"/>
      <c r="AKR67" s="235"/>
      <c r="AKS67" s="235"/>
      <c r="AKT67" s="235"/>
      <c r="AKU67" s="235"/>
      <c r="AKV67" s="235"/>
      <c r="AKW67" s="235"/>
      <c r="AKX67" s="235"/>
      <c r="AKY67" s="235"/>
      <c r="AKZ67" s="235"/>
      <c r="ALA67" s="235"/>
      <c r="ALB67" s="235"/>
      <c r="ALC67" s="235"/>
      <c r="ALD67" s="235"/>
      <c r="ALE67" s="235"/>
      <c r="ALF67" s="235"/>
      <c r="ALG67" s="235"/>
      <c r="ALH67" s="235"/>
      <c r="ALI67" s="235"/>
      <c r="ALJ67" s="235"/>
      <c r="ALK67" s="235"/>
      <c r="ALL67" s="235"/>
      <c r="ALM67" s="235"/>
      <c r="ALN67" s="235"/>
      <c r="ALO67" s="235"/>
      <c r="ALP67" s="235"/>
      <c r="ALQ67" s="235"/>
      <c r="ALR67" s="235"/>
      <c r="ALS67" s="235"/>
      <c r="ALT67" s="235"/>
      <c r="ALU67" s="235"/>
      <c r="ALV67" s="235"/>
    </row>
    <row r="68" spans="1:1010" ht="15" customHeight="1" x14ac:dyDescent="0.35">
      <c r="A68">
        <v>68</v>
      </c>
      <c r="B68">
        <v>1790.3</v>
      </c>
      <c r="C68" s="214"/>
      <c r="D68" s="220"/>
      <c r="E68" s="219"/>
      <c r="F68" s="219"/>
      <c r="H68" s="221"/>
      <c r="I68" s="221"/>
      <c r="J68" s="221"/>
      <c r="K68" s="222"/>
      <c r="L68" s="221"/>
      <c r="M68" s="222"/>
      <c r="N68" s="221"/>
      <c r="O68" s="221"/>
      <c r="P68" s="221"/>
      <c r="Q68" s="222"/>
      <c r="R68" s="221"/>
      <c r="S68" s="222"/>
      <c r="T68" s="222"/>
      <c r="U68" s="222"/>
      <c r="V68" s="222"/>
      <c r="W68" s="221"/>
      <c r="X68" s="223"/>
      <c r="Y68" s="222"/>
      <c r="Z68" s="221"/>
      <c r="AA68" s="221"/>
      <c r="AB68" s="221"/>
      <c r="AC68" s="221"/>
      <c r="AD68" s="221"/>
      <c r="AE68" s="221"/>
      <c r="AF68" s="221"/>
      <c r="AG68" s="221"/>
      <c r="AH68" s="221"/>
      <c r="AI68" s="221"/>
      <c r="AJ68" s="221"/>
      <c r="AK68" s="221"/>
      <c r="AL68" s="221"/>
      <c r="AM68" s="221"/>
      <c r="AN68" s="221"/>
      <c r="AO68" s="221"/>
      <c r="AP68" s="221"/>
      <c r="AQ68" s="221"/>
      <c r="AR68" s="221"/>
      <c r="AS68" s="221"/>
      <c r="AT68" s="221"/>
      <c r="AU68" s="221"/>
      <c r="AV68" s="221"/>
      <c r="AW68" s="221"/>
      <c r="AX68" s="221"/>
      <c r="AY68" s="221"/>
      <c r="AZ68" s="221"/>
      <c r="BA68" s="221"/>
      <c r="BB68" s="223"/>
      <c r="BC68" s="223"/>
      <c r="BD68" s="222"/>
      <c r="BE68" s="222"/>
      <c r="BF68" s="222"/>
      <c r="BG68" s="222"/>
      <c r="BH68" s="221"/>
      <c r="BI68" s="221"/>
      <c r="BJ68" s="221"/>
      <c r="BK68" s="221"/>
      <c r="BL68" s="221"/>
      <c r="BM68" s="221"/>
      <c r="BN68" s="221"/>
      <c r="BO68" s="221"/>
      <c r="BP68" s="221"/>
      <c r="BQ68" s="221"/>
      <c r="BR68" s="221"/>
      <c r="BS68" s="221"/>
      <c r="BT68" s="221"/>
      <c r="BU68" s="221"/>
      <c r="BV68" s="221"/>
      <c r="BW68" s="221"/>
      <c r="BX68" s="221"/>
      <c r="BY68" s="221"/>
      <c r="BZ68" s="221"/>
      <c r="CA68" s="221"/>
      <c r="CB68" s="221"/>
      <c r="CC68" s="221"/>
      <c r="CD68" s="221"/>
      <c r="CE68" s="221"/>
      <c r="CF68" s="221"/>
      <c r="CG68" s="221"/>
      <c r="CH68" s="221"/>
      <c r="CI68" s="221"/>
      <c r="CJ68" s="221"/>
      <c r="CK68" s="221"/>
      <c r="CL68" s="221"/>
      <c r="CM68" s="221"/>
      <c r="CN68" s="221"/>
      <c r="CO68" s="221"/>
      <c r="CP68" s="221"/>
      <c r="CQ68" s="221"/>
      <c r="CR68" s="221"/>
      <c r="CS68" s="221"/>
      <c r="CT68" s="221"/>
      <c r="CU68" s="224"/>
      <c r="CV68" s="224"/>
      <c r="CW68" s="224"/>
      <c r="CX68" s="224"/>
      <c r="CY68" s="224"/>
      <c r="CZ68" s="224"/>
      <c r="ALU68" s="219"/>
      <c r="ALV68" s="219"/>
    </row>
    <row r="69" spans="1:1010" ht="15" customHeight="1" x14ac:dyDescent="0.35">
      <c r="A69">
        <v>69</v>
      </c>
      <c r="B69">
        <v>1823</v>
      </c>
      <c r="C69" s="214" t="s">
        <v>1302</v>
      </c>
      <c r="D69">
        <v>1823</v>
      </c>
      <c r="E69" s="219">
        <v>-1</v>
      </c>
      <c r="F69" s="219">
        <v>51.177549999999997</v>
      </c>
      <c r="G69" s="220">
        <v>2.3975</v>
      </c>
      <c r="H69" s="221">
        <v>12.8551</v>
      </c>
      <c r="I69" s="221">
        <v>5.5599999999999997E-2</v>
      </c>
      <c r="J69" s="221">
        <v>11.49715</v>
      </c>
      <c r="K69" s="222">
        <v>0.16675000000000001</v>
      </c>
      <c r="L69" s="221">
        <v>8.9074500000000008</v>
      </c>
      <c r="M69" s="222">
        <v>10.333600000000001</v>
      </c>
      <c r="N69" s="221">
        <v>2.2462499999999999</v>
      </c>
      <c r="O69" s="221">
        <v>5.7499999999999999E-3</v>
      </c>
      <c r="P69" s="221">
        <v>0.39124999999999999</v>
      </c>
      <c r="Q69" s="222">
        <v>0.2293</v>
      </c>
      <c r="R69" s="221">
        <v>3.9699999999999999E-2</v>
      </c>
      <c r="S69" s="222">
        <v>8.2500000000000004E-3</v>
      </c>
      <c r="T69" s="222">
        <v>1.7000000000000001E-2</v>
      </c>
      <c r="U69" s="222">
        <v>100.32810000000001</v>
      </c>
      <c r="V69" s="222"/>
      <c r="W69" s="221">
        <v>9.2645822689202004E-2</v>
      </c>
      <c r="X69" s="223">
        <v>3.4541790505860699</v>
      </c>
      <c r="Y69" s="222">
        <v>1.2465807984906001</v>
      </c>
      <c r="Z69" s="221">
        <v>28.6933333333333</v>
      </c>
      <c r="AA69" s="221">
        <v>284.886666666667</v>
      </c>
      <c r="AB69" s="221">
        <v>6.82</v>
      </c>
      <c r="AC69" s="221">
        <v>329.94333333333299</v>
      </c>
      <c r="AD69" s="221">
        <v>24.4033333333333</v>
      </c>
      <c r="AE69" s="221">
        <v>155.61666666666699</v>
      </c>
      <c r="AF69" s="221">
        <v>13.24</v>
      </c>
      <c r="AG69" s="221">
        <v>98.536666666666704</v>
      </c>
      <c r="AH69" s="221">
        <v>10.8333333333333</v>
      </c>
      <c r="AI69" s="221">
        <v>26.83</v>
      </c>
      <c r="AJ69" s="221">
        <v>4.1633333333333304</v>
      </c>
      <c r="AK69" s="221">
        <v>19.2566666666667</v>
      </c>
      <c r="AL69" s="221">
        <v>5.0233333333333299</v>
      </c>
      <c r="AM69" s="221">
        <v>1.75</v>
      </c>
      <c r="AN69" s="221">
        <v>5.1733333333333302</v>
      </c>
      <c r="AO69" s="221">
        <v>0.75233333333333297</v>
      </c>
      <c r="AP69" s="221">
        <v>4.5766666666666698</v>
      </c>
      <c r="AQ69" s="221">
        <v>0.920333333333333</v>
      </c>
      <c r="AR69" s="221">
        <v>2.2333333333333298</v>
      </c>
      <c r="AS69" s="221">
        <v>0.27800000000000002</v>
      </c>
      <c r="AT69" s="221">
        <v>2.0166666666666702</v>
      </c>
      <c r="AU69" s="221">
        <v>0.289333333333333</v>
      </c>
      <c r="AV69" s="221">
        <v>3.6866666666666701</v>
      </c>
      <c r="AW69" s="221">
        <v>0.77533333333333299</v>
      </c>
      <c r="AX69" s="221">
        <v>1.0066666666666699</v>
      </c>
      <c r="AY69" s="221">
        <v>0.317</v>
      </c>
      <c r="AZ69" s="221">
        <v>1193.039745</v>
      </c>
      <c r="BA69" s="221">
        <v>60.54815</v>
      </c>
      <c r="BB69" s="223"/>
      <c r="BC69" s="223">
        <v>4.6322911344601004E-3</v>
      </c>
      <c r="BD69" s="222">
        <v>6.5974819866193898E-2</v>
      </c>
      <c r="BE69" s="222">
        <v>0.13375811967804099</v>
      </c>
      <c r="BF69" s="222">
        <v>0.61924835499999997</v>
      </c>
      <c r="BG69" s="222">
        <v>6.1376E-2</v>
      </c>
      <c r="BH69" s="221">
        <v>0.26095853000000002</v>
      </c>
      <c r="BI69" s="221">
        <v>0.38055566499999999</v>
      </c>
      <c r="BJ69" s="221">
        <v>2.6613299999999999E-2</v>
      </c>
      <c r="BK69" s="221">
        <v>0.26009754000000002</v>
      </c>
      <c r="BL69" s="221">
        <v>0.24180624000000001</v>
      </c>
      <c r="BM69" s="221">
        <v>0.158360625</v>
      </c>
      <c r="BN69" s="221">
        <v>5.6926875000000002E-2</v>
      </c>
      <c r="BO69" s="221">
        <v>6.7184899999999997E-3</v>
      </c>
      <c r="BP69" s="221">
        <v>8.33303E-3</v>
      </c>
      <c r="BQ69" s="221">
        <v>1.03125E-3</v>
      </c>
      <c r="BR69" s="221">
        <v>7.871E-4</v>
      </c>
      <c r="BS69" s="221">
        <v>1.3772800000000001</v>
      </c>
      <c r="BT69" s="221">
        <v>8.8314866666666791</v>
      </c>
      <c r="BU69" s="221">
        <v>0.36828</v>
      </c>
      <c r="BV69" s="221">
        <v>16.497166666666701</v>
      </c>
      <c r="BW69" s="221">
        <v>1.6594266666666599</v>
      </c>
      <c r="BX69" s="221">
        <v>15.0948166666667</v>
      </c>
      <c r="BY69" s="221">
        <v>1.731792</v>
      </c>
      <c r="BZ69" s="221">
        <v>5.5180533333333397</v>
      </c>
      <c r="CA69" s="221">
        <v>0.55249999999999799</v>
      </c>
      <c r="CB69" s="221">
        <v>1.0195399999999999</v>
      </c>
      <c r="CC69" s="221">
        <v>0.29143333333333299</v>
      </c>
      <c r="CD69" s="221">
        <v>1.2324266666666699</v>
      </c>
      <c r="CE69" s="221">
        <v>0.33656333333333299</v>
      </c>
      <c r="CF69" s="221">
        <v>0.105</v>
      </c>
      <c r="CG69" s="221">
        <v>0.48629333333333302</v>
      </c>
      <c r="CH69" s="221">
        <v>5.8681999999999998E-2</v>
      </c>
      <c r="CI69" s="221">
        <v>0.37070999999999998</v>
      </c>
      <c r="CJ69" s="221">
        <v>8.0069000000000001E-2</v>
      </c>
      <c r="CK69" s="221">
        <v>0.18759999999999999</v>
      </c>
      <c r="CL69" s="221">
        <v>2.6966E-2</v>
      </c>
      <c r="CM69" s="221">
        <v>0.17141666666666699</v>
      </c>
      <c r="CN69" s="221">
        <v>3.1537333333333299E-2</v>
      </c>
      <c r="CO69" s="221">
        <v>0.346546666666667</v>
      </c>
      <c r="CP69" s="221">
        <v>0.115524666666667</v>
      </c>
      <c r="CQ69" s="221">
        <v>0.37146000000000101</v>
      </c>
      <c r="CR69" s="221">
        <v>3.0114999999999999E-2</v>
      </c>
      <c r="CS69" s="221"/>
      <c r="CT69" s="221"/>
      <c r="CU69" s="224"/>
      <c r="CV69" s="224"/>
      <c r="CW69" s="224"/>
      <c r="CX69" s="224"/>
      <c r="CY69" s="224"/>
      <c r="CZ69" s="224"/>
      <c r="ALU69" s="219"/>
      <c r="ALV69" s="219"/>
    </row>
    <row r="70" spans="1:1010" ht="15" customHeight="1" x14ac:dyDescent="0.35">
      <c r="A70" s="214">
        <v>70</v>
      </c>
      <c r="B70">
        <v>1823</v>
      </c>
      <c r="C70" s="214" t="s">
        <v>1303</v>
      </c>
      <c r="D70">
        <v>1823</v>
      </c>
      <c r="E70" s="219">
        <v>-1</v>
      </c>
      <c r="F70" s="219">
        <v>51.559449999999998</v>
      </c>
      <c r="G70" s="220">
        <v>2.5032999999999999</v>
      </c>
      <c r="H70" s="221">
        <v>12.92085</v>
      </c>
      <c r="I70" s="221">
        <v>7.2450000000000001E-2</v>
      </c>
      <c r="J70" s="221">
        <v>11.278</v>
      </c>
      <c r="K70" s="222">
        <v>0.17979999999999999</v>
      </c>
      <c r="L70" s="221">
        <v>9.0274999999999999</v>
      </c>
      <c r="M70" s="222">
        <v>10.62135</v>
      </c>
      <c r="N70" s="221">
        <v>2.2332999999999998</v>
      </c>
      <c r="O70" s="221">
        <v>5.8500000000000002E-3</v>
      </c>
      <c r="P70" s="221">
        <v>0.42349999999999999</v>
      </c>
      <c r="Q70" s="222">
        <v>0.23225000000000001</v>
      </c>
      <c r="R70" s="221">
        <v>4.4900000000000002E-2</v>
      </c>
      <c r="S70" s="222">
        <v>0.01</v>
      </c>
      <c r="T70" s="222">
        <v>3.4099999999999998E-2</v>
      </c>
      <c r="U70" s="222">
        <v>101.14655</v>
      </c>
      <c r="V70" s="222"/>
      <c r="W70" s="221">
        <v>8.7696124774134507E-2</v>
      </c>
      <c r="X70" s="223">
        <v>3.4729305853656798</v>
      </c>
      <c r="Y70" s="222">
        <v>1.48266190239677</v>
      </c>
      <c r="Z70" s="221">
        <v>30.09</v>
      </c>
      <c r="AA70" s="221">
        <v>301.83999999999997</v>
      </c>
      <c r="AB70" s="221">
        <v>7.56</v>
      </c>
      <c r="AC70" s="221">
        <v>363.86666666666702</v>
      </c>
      <c r="AD70" s="221">
        <v>26.643333333333299</v>
      </c>
      <c r="AE70" s="221">
        <v>158.48666666666699</v>
      </c>
      <c r="AF70" s="221">
        <v>14.0966666666667</v>
      </c>
      <c r="AG70" s="221">
        <v>112.37</v>
      </c>
      <c r="AH70" s="221">
        <v>12.73</v>
      </c>
      <c r="AI70" s="221">
        <v>31.696666666666701</v>
      </c>
      <c r="AJ70" s="221">
        <v>4.8366666666666696</v>
      </c>
      <c r="AK70" s="221">
        <v>22.426666666666701</v>
      </c>
      <c r="AL70" s="221">
        <v>6.31</v>
      </c>
      <c r="AM70" s="221">
        <v>2.1333333333333302</v>
      </c>
      <c r="AN70" s="221">
        <v>6.3466666666666702</v>
      </c>
      <c r="AO70" s="221">
        <v>0.99099999999999999</v>
      </c>
      <c r="AP70" s="221">
        <v>6.1633333333333304</v>
      </c>
      <c r="AQ70" s="221">
        <v>1.10866666666667</v>
      </c>
      <c r="AR70" s="221">
        <v>2.8266666666666702</v>
      </c>
      <c r="AS70" s="221">
        <v>0.371</v>
      </c>
      <c r="AT70" s="221">
        <v>2.4633333333333298</v>
      </c>
      <c r="AU70" s="221">
        <v>0.314</v>
      </c>
      <c r="AV70" s="221">
        <v>4.46</v>
      </c>
      <c r="AW70" s="221">
        <v>0.88200000000000001</v>
      </c>
      <c r="AX70" s="221">
        <v>1.58666666666667</v>
      </c>
      <c r="AY70" s="221">
        <v>0.31166666666666698</v>
      </c>
      <c r="AZ70" s="221">
        <v>1195.4527499999999</v>
      </c>
      <c r="BA70" s="221">
        <v>61.320650000000001</v>
      </c>
      <c r="BB70" s="223"/>
      <c r="BC70" s="223">
        <v>4.3848062387067304E-3</v>
      </c>
      <c r="BD70" s="222">
        <v>6.6332974180484505E-2</v>
      </c>
      <c r="BE70" s="222">
        <v>0.15908962212717301</v>
      </c>
      <c r="BF70" s="222">
        <v>0.62386934500000002</v>
      </c>
      <c r="BG70" s="222">
        <v>6.4084479999999999E-2</v>
      </c>
      <c r="BH70" s="221">
        <v>0.262293255</v>
      </c>
      <c r="BI70" s="221">
        <v>0.37330180000000002</v>
      </c>
      <c r="BJ70" s="221">
        <v>2.8696079999999999E-2</v>
      </c>
      <c r="BK70" s="221">
        <v>0.26360299999999998</v>
      </c>
      <c r="BL70" s="221">
        <v>0.24853959</v>
      </c>
      <c r="BM70" s="221">
        <v>0.15744764999999999</v>
      </c>
      <c r="BN70" s="221">
        <v>6.161925E-2</v>
      </c>
      <c r="BO70" s="221">
        <v>6.8049249999999999E-3</v>
      </c>
      <c r="BP70" s="221">
        <v>9.4245100000000005E-3</v>
      </c>
      <c r="BQ70" s="221">
        <v>1.25E-3</v>
      </c>
      <c r="BR70" s="221">
        <v>1.57883E-3</v>
      </c>
      <c r="BS70" s="221">
        <v>1.44432</v>
      </c>
      <c r="BT70" s="221">
        <v>9.3570399999999996</v>
      </c>
      <c r="BU70" s="221">
        <v>0.40823999999999999</v>
      </c>
      <c r="BV70" s="221">
        <v>18.193333333333399</v>
      </c>
      <c r="BW70" s="221">
        <v>1.81174666666666</v>
      </c>
      <c r="BX70" s="221">
        <v>15.3732066666667</v>
      </c>
      <c r="BY70" s="221">
        <v>1.843844</v>
      </c>
      <c r="BZ70" s="221">
        <v>6.2927200000000001</v>
      </c>
      <c r="CA70" s="221">
        <v>0.64922999999999997</v>
      </c>
      <c r="CB70" s="221">
        <v>1.20447333333333</v>
      </c>
      <c r="CC70" s="221">
        <v>0.33856666666666702</v>
      </c>
      <c r="CD70" s="221">
        <v>1.4353066666666701</v>
      </c>
      <c r="CE70" s="221">
        <v>0.42276999999999998</v>
      </c>
      <c r="CF70" s="221">
        <v>0.128</v>
      </c>
      <c r="CG70" s="221">
        <v>0.59658666666666704</v>
      </c>
      <c r="CH70" s="221">
        <v>7.7298000000000006E-2</v>
      </c>
      <c r="CI70" s="221">
        <v>0.49923000000000001</v>
      </c>
      <c r="CJ70" s="221">
        <v>9.6454000000000303E-2</v>
      </c>
      <c r="CK70" s="221">
        <v>0.23744000000000001</v>
      </c>
      <c r="CL70" s="221">
        <v>3.5986999999999998E-2</v>
      </c>
      <c r="CM70" s="221">
        <v>0.209383333333333</v>
      </c>
      <c r="CN70" s="221">
        <v>3.4225999999999999E-2</v>
      </c>
      <c r="CO70" s="221">
        <v>0.41924</v>
      </c>
      <c r="CP70" s="221">
        <v>0.13141800000000001</v>
      </c>
      <c r="CQ70" s="221">
        <v>0.585480000000001</v>
      </c>
      <c r="CR70" s="221">
        <v>2.96083333333334E-2</v>
      </c>
      <c r="CS70" s="221"/>
      <c r="CT70" s="221"/>
      <c r="CU70" s="224"/>
      <c r="CV70" s="224"/>
      <c r="CW70" s="224"/>
      <c r="CX70" s="224"/>
      <c r="CY70" s="224"/>
      <c r="CZ70" s="224"/>
      <c r="ALU70" s="219"/>
      <c r="ALV70" s="219"/>
    </row>
    <row r="71" spans="1:1010" ht="15" customHeight="1" x14ac:dyDescent="0.35">
      <c r="A71">
        <v>71</v>
      </c>
      <c r="B71">
        <v>1823</v>
      </c>
      <c r="C71" s="214" t="s">
        <v>1304</v>
      </c>
      <c r="D71">
        <v>1823</v>
      </c>
      <c r="E71" s="219">
        <v>-1</v>
      </c>
      <c r="F71" s="219">
        <v>51.18</v>
      </c>
      <c r="G71" s="220">
        <v>2.2686999999999999</v>
      </c>
      <c r="H71" s="221">
        <v>12.5459</v>
      </c>
      <c r="I71" s="221">
        <v>7.2099999999999997E-2</v>
      </c>
      <c r="J71" s="221">
        <v>11.1463</v>
      </c>
      <c r="K71" s="222">
        <v>0.16070000000000001</v>
      </c>
      <c r="L71" s="221">
        <v>8.8658000000000001</v>
      </c>
      <c r="M71" s="222">
        <v>10.747400000000001</v>
      </c>
      <c r="N71" s="221">
        <v>2.1884999999999999</v>
      </c>
      <c r="O71" s="221">
        <v>2.24E-2</v>
      </c>
      <c r="P71" s="221">
        <v>0.46200000000000002</v>
      </c>
      <c r="Q71" s="222">
        <v>0.1812</v>
      </c>
      <c r="R71" s="221">
        <v>4.1300000000000003E-2</v>
      </c>
      <c r="S71" s="222">
        <v>1.1900000000000001E-2</v>
      </c>
      <c r="T71" s="222">
        <v>3.32E-2</v>
      </c>
      <c r="U71" s="222">
        <v>99.927499999999995</v>
      </c>
      <c r="V71" s="222"/>
      <c r="W71" s="221"/>
      <c r="X71" s="223"/>
      <c r="Y71" s="223"/>
      <c r="Z71" s="223">
        <v>30.89</v>
      </c>
      <c r="AA71" s="223">
        <v>311.97000000000003</v>
      </c>
      <c r="AB71" s="221">
        <v>7.31</v>
      </c>
      <c r="AC71" s="221">
        <v>359.86</v>
      </c>
      <c r="AD71" s="221">
        <v>24.54</v>
      </c>
      <c r="AE71" s="221">
        <v>142.61000000000001</v>
      </c>
      <c r="AF71" s="221">
        <v>12.06</v>
      </c>
      <c r="AG71" s="221">
        <v>99.61</v>
      </c>
      <c r="AH71" s="221">
        <v>12.65</v>
      </c>
      <c r="AI71" s="221">
        <v>26.05</v>
      </c>
      <c r="AJ71" s="221">
        <v>3.73</v>
      </c>
      <c r="AK71" s="221">
        <v>18.61</v>
      </c>
      <c r="AL71" s="221">
        <v>4.93</v>
      </c>
      <c r="AM71" s="221">
        <v>2.09</v>
      </c>
      <c r="AN71" s="221">
        <v>5.09</v>
      </c>
      <c r="AO71" s="221">
        <v>0.97</v>
      </c>
      <c r="AP71" s="221">
        <v>5.55</v>
      </c>
      <c r="AQ71" s="221">
        <v>0.88</v>
      </c>
      <c r="AR71" s="221">
        <v>2.0499999999999998</v>
      </c>
      <c r="AS71" s="221">
        <v>0.28599999999999998</v>
      </c>
      <c r="AT71" s="221">
        <v>1.97</v>
      </c>
      <c r="AU71" s="221">
        <v>0.28499999999999998</v>
      </c>
      <c r="AV71" s="221">
        <v>3.08</v>
      </c>
      <c r="AW71" s="221">
        <v>0.81</v>
      </c>
      <c r="AX71" s="221">
        <v>1.1599999999999999</v>
      </c>
      <c r="AY71" s="221">
        <v>0.32700000000000001</v>
      </c>
      <c r="AZ71" s="221">
        <v>1192.2025799999999</v>
      </c>
      <c r="BA71" s="221">
        <v>61.181199999999997</v>
      </c>
      <c r="BB71" s="223"/>
      <c r="BC71" s="223"/>
      <c r="BD71" s="222"/>
      <c r="BE71" s="222"/>
      <c r="BF71" s="222">
        <v>0.619278</v>
      </c>
      <c r="BG71" s="222">
        <v>5.807872E-2</v>
      </c>
      <c r="BH71" s="221">
        <v>0.25468176999999997</v>
      </c>
      <c r="BI71" s="221">
        <v>0.36894252999999999</v>
      </c>
      <c r="BJ71" s="221">
        <v>2.5647719999999999E-2</v>
      </c>
      <c r="BK71" s="221">
        <v>0.25888136</v>
      </c>
      <c r="BL71" s="221">
        <v>0.25148915999999999</v>
      </c>
      <c r="BM71" s="221">
        <v>0.15428924999999999</v>
      </c>
      <c r="BN71" s="221">
        <v>6.7221000000000003E-2</v>
      </c>
      <c r="BO71" s="221">
        <v>5.3091600000000003E-3</v>
      </c>
      <c r="BP71" s="221">
        <v>8.6688700000000004E-3</v>
      </c>
      <c r="BQ71" s="221">
        <v>1.4875000000000001E-3</v>
      </c>
      <c r="BR71" s="221">
        <v>1.5371600000000001E-3</v>
      </c>
      <c r="BS71" s="221">
        <v>1.48272</v>
      </c>
      <c r="BT71" s="221">
        <v>9.6710700000000003</v>
      </c>
      <c r="BU71" s="221">
        <v>0.39473999999999998</v>
      </c>
      <c r="BV71" s="221">
        <v>17.992999999999999</v>
      </c>
      <c r="BW71" s="221">
        <v>1.66872</v>
      </c>
      <c r="BX71" s="221">
        <v>13.833170000000001</v>
      </c>
      <c r="BY71" s="221">
        <v>1.577448</v>
      </c>
      <c r="BZ71" s="221">
        <v>5.5781599999999996</v>
      </c>
      <c r="CA71" s="221">
        <v>0.64515</v>
      </c>
      <c r="CB71" s="221">
        <v>0.9899</v>
      </c>
      <c r="CC71" s="221">
        <v>0.2611</v>
      </c>
      <c r="CD71" s="221">
        <v>1.1910400000000001</v>
      </c>
      <c r="CE71" s="221">
        <v>0.33030999999999999</v>
      </c>
      <c r="CF71" s="221">
        <v>0.12540000000000001</v>
      </c>
      <c r="CG71" s="221">
        <v>0.47846</v>
      </c>
      <c r="CH71" s="221">
        <v>7.5660000000000005E-2</v>
      </c>
      <c r="CI71" s="221">
        <v>0.44955000000000001</v>
      </c>
      <c r="CJ71" s="221">
        <v>7.6560000000000003E-2</v>
      </c>
      <c r="CK71" s="221">
        <v>0.17219999999999999</v>
      </c>
      <c r="CL71" s="221">
        <v>2.7741999999999999E-2</v>
      </c>
      <c r="CM71" s="221">
        <v>0.16744999999999999</v>
      </c>
      <c r="CN71" s="221">
        <v>3.1064999999999999E-2</v>
      </c>
      <c r="CO71" s="221">
        <v>0.28952</v>
      </c>
      <c r="CP71" s="221">
        <v>0.12069000000000001</v>
      </c>
      <c r="CQ71" s="221">
        <v>0.42803999999999998</v>
      </c>
      <c r="CR71" s="221">
        <v>3.1064999999999999E-2</v>
      </c>
      <c r="CS71" s="221"/>
      <c r="CT71" s="221"/>
      <c r="CU71" s="224"/>
      <c r="CV71" s="224"/>
      <c r="CW71" s="224"/>
      <c r="CX71" s="224"/>
      <c r="CY71" s="224"/>
      <c r="CZ71" s="224"/>
      <c r="ALU71" s="219"/>
      <c r="ALV71" s="219"/>
    </row>
    <row r="72" spans="1:1010" ht="15" customHeight="1" x14ac:dyDescent="0.35">
      <c r="A72">
        <v>72</v>
      </c>
      <c r="B72">
        <v>1832</v>
      </c>
      <c r="C72" s="214" t="s">
        <v>1305</v>
      </c>
      <c r="D72">
        <v>1832</v>
      </c>
      <c r="E72" s="219">
        <v>-1</v>
      </c>
      <c r="F72" s="219">
        <v>50.996000000000002</v>
      </c>
      <c r="G72" s="220">
        <v>2.6276666666666699</v>
      </c>
      <c r="H72" s="221">
        <v>13.8308</v>
      </c>
      <c r="I72" s="221">
        <v>4.5166666666666702E-2</v>
      </c>
      <c r="J72" s="221">
        <v>10.8291</v>
      </c>
      <c r="K72" s="222">
        <v>0.1583</v>
      </c>
      <c r="L72" s="221">
        <v>7.3769</v>
      </c>
      <c r="M72" s="222">
        <v>11.1402</v>
      </c>
      <c r="N72" s="221">
        <v>2.4940000000000002</v>
      </c>
      <c r="O72" s="221">
        <v>1.9733333333333301E-2</v>
      </c>
      <c r="P72" s="221">
        <v>0.49673333333333303</v>
      </c>
      <c r="Q72" s="222">
        <v>0.25130000000000002</v>
      </c>
      <c r="R72" s="221">
        <v>5.2900000000000003E-2</v>
      </c>
      <c r="S72" s="222">
        <v>8.7333333333333308E-3</v>
      </c>
      <c r="T72" s="222">
        <v>1.38333333333333E-2</v>
      </c>
      <c r="U72" s="222">
        <v>100.3413</v>
      </c>
      <c r="V72" s="222"/>
      <c r="W72" s="221">
        <v>9.7046499420280402E-2</v>
      </c>
      <c r="X72" s="223">
        <v>3.7183469445183701</v>
      </c>
      <c r="Y72" s="222">
        <v>2.53164013440187</v>
      </c>
      <c r="Z72" s="221">
        <v>30.445</v>
      </c>
      <c r="AA72" s="221">
        <v>289.618333333333</v>
      </c>
      <c r="AB72" s="221">
        <v>7.9</v>
      </c>
      <c r="AC72" s="221">
        <v>360.42500000000001</v>
      </c>
      <c r="AD72" s="221">
        <v>23.87</v>
      </c>
      <c r="AE72" s="221">
        <v>153.88833333333301</v>
      </c>
      <c r="AF72" s="221">
        <v>15.1466666666667</v>
      </c>
      <c r="AG72" s="221">
        <v>110.81</v>
      </c>
      <c r="AH72" s="221">
        <v>11.904999999999999</v>
      </c>
      <c r="AI72" s="221">
        <v>28.858333333333299</v>
      </c>
      <c r="AJ72" s="221">
        <v>4.3916666666666702</v>
      </c>
      <c r="AK72" s="221">
        <v>21.815000000000001</v>
      </c>
      <c r="AL72" s="221">
        <v>5.2883333333333304</v>
      </c>
      <c r="AM72" s="221">
        <v>1.915</v>
      </c>
      <c r="AN72" s="221">
        <v>5.5333333333333297</v>
      </c>
      <c r="AO72" s="221">
        <v>0.829666666666667</v>
      </c>
      <c r="AP72" s="221">
        <v>4.7616666666666703</v>
      </c>
      <c r="AQ72" s="221">
        <v>0.88833333333333298</v>
      </c>
      <c r="AR72" s="221">
        <v>2.2083333333333299</v>
      </c>
      <c r="AS72" s="221">
        <v>0.31033333333333302</v>
      </c>
      <c r="AT72" s="221">
        <v>1.8033333333333299</v>
      </c>
      <c r="AU72" s="221">
        <v>0.24666666666666701</v>
      </c>
      <c r="AV72" s="221">
        <v>3.7250000000000001</v>
      </c>
      <c r="AW72" s="221">
        <v>0.83816666666666595</v>
      </c>
      <c r="AX72" s="221">
        <v>0.73</v>
      </c>
      <c r="AY72" s="221">
        <v>0.29599999999999999</v>
      </c>
      <c r="AZ72" s="221">
        <v>1162.2756899999999</v>
      </c>
      <c r="BA72" s="221">
        <v>57.435600000000001</v>
      </c>
      <c r="BB72" s="223"/>
      <c r="BC72" s="223">
        <v>4.8523249710140199E-3</v>
      </c>
      <c r="BD72" s="222">
        <v>7.1020426640300893E-2</v>
      </c>
      <c r="BE72" s="222">
        <v>0.27164498642132101</v>
      </c>
      <c r="BF72" s="222">
        <v>0.61705160000000003</v>
      </c>
      <c r="BG72" s="222">
        <v>6.7268266666666798E-2</v>
      </c>
      <c r="BH72" s="221">
        <v>0.28076524000000003</v>
      </c>
      <c r="BI72" s="221">
        <v>0.35844321000000001</v>
      </c>
      <c r="BJ72" s="221">
        <v>2.5264680000000001E-2</v>
      </c>
      <c r="BK72" s="221">
        <v>0.21540548000000001</v>
      </c>
      <c r="BL72" s="221">
        <v>0.26068068</v>
      </c>
      <c r="BM72" s="221">
        <v>0.17582700000000001</v>
      </c>
      <c r="BN72" s="221">
        <v>7.2274699999999997E-2</v>
      </c>
      <c r="BO72" s="221">
        <v>7.3630900000000001E-3</v>
      </c>
      <c r="BP72" s="221">
        <v>1.1103709999999999E-2</v>
      </c>
      <c r="BQ72" s="221">
        <v>1.09166666666667E-3</v>
      </c>
      <c r="BR72" s="221">
        <v>6.4048333333333203E-4</v>
      </c>
      <c r="BS72" s="221">
        <v>1.46136</v>
      </c>
      <c r="BT72" s="221">
        <v>8.9781683333333202</v>
      </c>
      <c r="BU72" s="221">
        <v>0.42659999999999998</v>
      </c>
      <c r="BV72" s="221">
        <v>18.021249999999998</v>
      </c>
      <c r="BW72" s="221">
        <v>1.6231599999999999</v>
      </c>
      <c r="BX72" s="221">
        <v>14.927168333333301</v>
      </c>
      <c r="BY72" s="221">
        <v>1.9811840000000001</v>
      </c>
      <c r="BZ72" s="221">
        <v>6.2053599999999998</v>
      </c>
      <c r="CA72" s="221">
        <v>0.607155</v>
      </c>
      <c r="CB72" s="221">
        <v>1.0966166666666699</v>
      </c>
      <c r="CC72" s="221">
        <v>0.307416666666667</v>
      </c>
      <c r="CD72" s="221">
        <v>1.3961600000000001</v>
      </c>
      <c r="CE72" s="221">
        <v>0.35431833333333301</v>
      </c>
      <c r="CF72" s="221">
        <v>0.1149</v>
      </c>
      <c r="CG72" s="221">
        <v>0.520133333333333</v>
      </c>
      <c r="CH72" s="221">
        <v>6.4713999999999994E-2</v>
      </c>
      <c r="CI72" s="221">
        <v>0.38569500000000001</v>
      </c>
      <c r="CJ72" s="221">
        <v>7.7285000000000006E-2</v>
      </c>
      <c r="CK72" s="221">
        <v>0.1855</v>
      </c>
      <c r="CL72" s="221">
        <v>3.01023333333333E-2</v>
      </c>
      <c r="CM72" s="221">
        <v>0.15328333333333299</v>
      </c>
      <c r="CN72" s="221">
        <v>2.6886666666666701E-2</v>
      </c>
      <c r="CO72" s="221">
        <v>0.35015000000000002</v>
      </c>
      <c r="CP72" s="221">
        <v>0.124886833333333</v>
      </c>
      <c r="CQ72" s="221">
        <v>0.26937</v>
      </c>
      <c r="CR72" s="221">
        <v>2.8119999999999999E-2</v>
      </c>
      <c r="CS72" s="221"/>
      <c r="CT72" s="221"/>
      <c r="CU72" s="224"/>
      <c r="CV72" s="224"/>
      <c r="CW72" s="224"/>
      <c r="CX72" s="224"/>
      <c r="CY72" s="224"/>
      <c r="CZ72" s="224"/>
      <c r="ALU72" s="219"/>
      <c r="ALV72" s="219"/>
    </row>
    <row r="73" spans="1:1010" ht="15" customHeight="1" x14ac:dyDescent="0.35">
      <c r="A73" s="214">
        <v>73</v>
      </c>
      <c r="B73">
        <v>1832</v>
      </c>
      <c r="C73" s="214" t="s">
        <v>1306</v>
      </c>
      <c r="D73">
        <v>1832</v>
      </c>
      <c r="E73" s="219">
        <v>-1</v>
      </c>
      <c r="F73" s="219">
        <v>50.390599999999999</v>
      </c>
      <c r="G73" s="220">
        <v>2.62943333333333</v>
      </c>
      <c r="H73" s="221">
        <v>14.219566666666701</v>
      </c>
      <c r="I73" s="221">
        <v>4.7E-2</v>
      </c>
      <c r="J73" s="221">
        <v>10.639900000000001</v>
      </c>
      <c r="K73" s="222">
        <v>0.159533333333333</v>
      </c>
      <c r="L73" s="221">
        <v>7.4325999999999999</v>
      </c>
      <c r="M73" s="222">
        <v>11.240266666666701</v>
      </c>
      <c r="N73" s="221">
        <v>2.41313333333333</v>
      </c>
      <c r="O73" s="221">
        <v>1.46333333333333E-2</v>
      </c>
      <c r="P73" s="221">
        <v>0.52729999999999999</v>
      </c>
      <c r="Q73" s="222">
        <v>0.26950000000000002</v>
      </c>
      <c r="R73" s="221">
        <v>3.9E-2</v>
      </c>
      <c r="S73" s="222">
        <v>1.18E-2</v>
      </c>
      <c r="T73" s="222">
        <v>1.6533333333333299E-2</v>
      </c>
      <c r="U73" s="222">
        <v>100.0508</v>
      </c>
      <c r="V73" s="222"/>
      <c r="W73" s="221">
        <v>9.3555021035159502E-2</v>
      </c>
      <c r="X73" s="223">
        <v>3.7056176483458398</v>
      </c>
      <c r="Y73" s="222">
        <v>2.3938874715694198</v>
      </c>
      <c r="Z73" s="221">
        <v>30.28</v>
      </c>
      <c r="AA73" s="221">
        <v>285.363333333333</v>
      </c>
      <c r="AB73" s="221">
        <v>7.81666666666667</v>
      </c>
      <c r="AC73" s="221">
        <v>360.15666666666698</v>
      </c>
      <c r="AD73" s="221">
        <v>23.9866666666667</v>
      </c>
      <c r="AE73" s="221">
        <v>161.82</v>
      </c>
      <c r="AF73" s="221">
        <v>14.293333333333299</v>
      </c>
      <c r="AG73" s="221">
        <v>109.23333333333299</v>
      </c>
      <c r="AH73" s="221">
        <v>11.766666666666699</v>
      </c>
      <c r="AI73" s="221">
        <v>28.3533333333333</v>
      </c>
      <c r="AJ73" s="221">
        <v>4.4766666666666701</v>
      </c>
      <c r="AK73" s="221">
        <v>21.94</v>
      </c>
      <c r="AL73" s="221">
        <v>5.6733333333333302</v>
      </c>
      <c r="AM73" s="221">
        <v>1.90333333333333</v>
      </c>
      <c r="AN73" s="221">
        <v>5.3833333333333302</v>
      </c>
      <c r="AO73" s="221">
        <v>0.77600000000000002</v>
      </c>
      <c r="AP73" s="221">
        <v>5.04</v>
      </c>
      <c r="AQ73" s="221">
        <v>0.93500000000000005</v>
      </c>
      <c r="AR73" s="221">
        <v>2.1966666666666699</v>
      </c>
      <c r="AS73" s="221">
        <v>0.27533333333333299</v>
      </c>
      <c r="AT73" s="221">
        <v>1.82</v>
      </c>
      <c r="AU73" s="221">
        <v>0.25966666666666699</v>
      </c>
      <c r="AV73" s="221">
        <v>3.6333333333333302</v>
      </c>
      <c r="AW73" s="221">
        <v>0.91</v>
      </c>
      <c r="AX73" s="221">
        <v>0.76</v>
      </c>
      <c r="AY73" s="221">
        <v>0.30499999999999999</v>
      </c>
      <c r="AZ73" s="221">
        <v>1163.39526</v>
      </c>
      <c r="BA73" s="221">
        <v>58.061100000000003</v>
      </c>
      <c r="BB73" s="223"/>
      <c r="BC73" s="223">
        <v>4.6777510517579798E-3</v>
      </c>
      <c r="BD73" s="222">
        <v>7.0777297083405494E-2</v>
      </c>
      <c r="BE73" s="222">
        <v>0.25686412569939898</v>
      </c>
      <c r="BF73" s="222">
        <v>0.60972625999999996</v>
      </c>
      <c r="BG73" s="222">
        <v>6.7313493333333294E-2</v>
      </c>
      <c r="BH73" s="221">
        <v>0.288657203333334</v>
      </c>
      <c r="BI73" s="221">
        <v>0.35218069000000002</v>
      </c>
      <c r="BJ73" s="221">
        <v>2.5461519999999901E-2</v>
      </c>
      <c r="BK73" s="221">
        <v>0.21703191999999999</v>
      </c>
      <c r="BL73" s="221">
        <v>0.26302224000000102</v>
      </c>
      <c r="BM73" s="221">
        <v>0.1701259</v>
      </c>
      <c r="BN73" s="221">
        <v>7.6722150000000003E-2</v>
      </c>
      <c r="BO73" s="221">
        <v>7.8963499999999999E-3</v>
      </c>
      <c r="BP73" s="221">
        <v>8.1861E-3</v>
      </c>
      <c r="BQ73" s="221">
        <v>1.475E-3</v>
      </c>
      <c r="BR73" s="221">
        <v>7.6549333333333198E-4</v>
      </c>
      <c r="BS73" s="221">
        <v>1.4534400000000001</v>
      </c>
      <c r="BT73" s="221">
        <v>8.8462633333333205</v>
      </c>
      <c r="BU73" s="221">
        <v>0.42209999999999998</v>
      </c>
      <c r="BV73" s="221">
        <v>18.007833333333298</v>
      </c>
      <c r="BW73" s="221">
        <v>1.6310933333333399</v>
      </c>
      <c r="BX73" s="221">
        <v>15.696540000000001</v>
      </c>
      <c r="BY73" s="221">
        <v>1.8695679999999999</v>
      </c>
      <c r="BZ73" s="221">
        <v>6.1170666666666502</v>
      </c>
      <c r="CA73" s="221">
        <v>0.60010000000000197</v>
      </c>
      <c r="CB73" s="221">
        <v>1.0774266666666701</v>
      </c>
      <c r="CC73" s="221">
        <v>0.31336666666666702</v>
      </c>
      <c r="CD73" s="221">
        <v>1.4041600000000001</v>
      </c>
      <c r="CE73" s="221">
        <v>0.38011333333333303</v>
      </c>
      <c r="CF73" s="221">
        <v>0.1142</v>
      </c>
      <c r="CG73" s="221">
        <v>0.506033333333333</v>
      </c>
      <c r="CH73" s="221">
        <v>6.0527999999999998E-2</v>
      </c>
      <c r="CI73" s="221">
        <v>0.40823999999999999</v>
      </c>
      <c r="CJ73" s="221">
        <v>8.1345000000000001E-2</v>
      </c>
      <c r="CK73" s="221">
        <v>0.18451999999999999</v>
      </c>
      <c r="CL73" s="221">
        <v>2.6707333333333302E-2</v>
      </c>
      <c r="CM73" s="221">
        <v>0.1547</v>
      </c>
      <c r="CN73" s="221">
        <v>2.8303666666666699E-2</v>
      </c>
      <c r="CO73" s="221">
        <v>0.34153333333333302</v>
      </c>
      <c r="CP73" s="221">
        <v>0.13558999999999999</v>
      </c>
      <c r="CQ73" s="221">
        <v>0.28044000000000002</v>
      </c>
      <c r="CR73" s="221">
        <v>2.8975000000000001E-2</v>
      </c>
      <c r="CS73" s="221"/>
      <c r="CT73" s="221"/>
      <c r="CU73" s="224"/>
      <c r="CV73" s="224"/>
      <c r="CW73" s="224"/>
      <c r="CX73" s="224"/>
      <c r="CY73" s="224"/>
      <c r="CZ73" s="224"/>
      <c r="ALU73" s="219"/>
      <c r="ALV73" s="219"/>
    </row>
    <row r="74" spans="1:1010" ht="15" customHeight="1" x14ac:dyDescent="0.35">
      <c r="A74">
        <v>74</v>
      </c>
      <c r="B74">
        <v>1832</v>
      </c>
      <c r="C74" s="214" t="s">
        <v>1307</v>
      </c>
      <c r="D74">
        <v>1832</v>
      </c>
      <c r="E74" s="219">
        <v>-1</v>
      </c>
      <c r="F74" s="219">
        <v>51.089733333333299</v>
      </c>
      <c r="G74" s="220">
        <v>2.7286999999999999</v>
      </c>
      <c r="H74" s="221">
        <v>13.8942</v>
      </c>
      <c r="I74" s="221">
        <v>3.53333333333333E-2</v>
      </c>
      <c r="J74" s="221">
        <v>10.7436333333333</v>
      </c>
      <c r="K74" s="222">
        <v>0.16830000000000001</v>
      </c>
      <c r="L74" s="221">
        <v>6.9489000000000001</v>
      </c>
      <c r="M74" s="222">
        <v>11.2740666666667</v>
      </c>
      <c r="N74" s="221">
        <v>2.43116666666667</v>
      </c>
      <c r="O74" s="221">
        <v>2.21333333333333E-2</v>
      </c>
      <c r="P74" s="221">
        <v>0.51856666666666695</v>
      </c>
      <c r="Q74" s="222">
        <v>0.25869999999999999</v>
      </c>
      <c r="R74" s="221">
        <v>5.5533333333333303E-2</v>
      </c>
      <c r="S74" s="222">
        <v>1.0833333333333301E-2</v>
      </c>
      <c r="T74" s="222">
        <v>1.69333333333333E-2</v>
      </c>
      <c r="U74" s="222">
        <v>100.19670000000001</v>
      </c>
      <c r="V74" s="222"/>
      <c r="W74" s="221">
        <v>9.7959472321186E-2</v>
      </c>
      <c r="X74" s="223">
        <v>3.7679070665291401</v>
      </c>
      <c r="Y74" s="222">
        <v>2.65309314052835</v>
      </c>
      <c r="Z74" s="221">
        <v>30.62</v>
      </c>
      <c r="AA74" s="221">
        <v>289.83333333333297</v>
      </c>
      <c r="AB74" s="221">
        <v>7.7266666666666701</v>
      </c>
      <c r="AC74" s="221">
        <v>354.69</v>
      </c>
      <c r="AD74" s="221">
        <v>22.31</v>
      </c>
      <c r="AE74" s="221">
        <v>143.54666666666699</v>
      </c>
      <c r="AF74" s="221">
        <v>15.09</v>
      </c>
      <c r="AG74" s="221">
        <v>110.71</v>
      </c>
      <c r="AH74" s="221">
        <v>11.48</v>
      </c>
      <c r="AI74" s="221">
        <v>28.9166666666667</v>
      </c>
      <c r="AJ74" s="221">
        <v>4.5533333333333301</v>
      </c>
      <c r="AK74" s="221">
        <v>21.163333333333298</v>
      </c>
      <c r="AL74" s="221">
        <v>5.7166666666666703</v>
      </c>
      <c r="AM74" s="221">
        <v>2.12666666666667</v>
      </c>
      <c r="AN74" s="221">
        <v>5.3066666666666702</v>
      </c>
      <c r="AO74" s="221">
        <v>0.80066666666666697</v>
      </c>
      <c r="AP74" s="221">
        <v>4.6399999999999997</v>
      </c>
      <c r="AQ74" s="221">
        <v>0.90733333333333299</v>
      </c>
      <c r="AR74" s="221">
        <v>2.0366666666666702</v>
      </c>
      <c r="AS74" s="221">
        <v>0.27600000000000002</v>
      </c>
      <c r="AT74" s="221">
        <v>1.8233333333333299</v>
      </c>
      <c r="AU74" s="221">
        <v>0.234333333333333</v>
      </c>
      <c r="AV74" s="221">
        <v>3.6566666666666698</v>
      </c>
      <c r="AW74" s="221">
        <v>0.88666666666666705</v>
      </c>
      <c r="AX74" s="221">
        <v>0.793333333333333</v>
      </c>
      <c r="AY74" s="221">
        <v>0.28000000000000003</v>
      </c>
      <c r="AZ74" s="221">
        <v>1153.6728900000001</v>
      </c>
      <c r="BA74" s="221">
        <v>56.167333333333303</v>
      </c>
      <c r="BB74" s="223"/>
      <c r="BC74" s="223">
        <v>4.8979736160592998E-3</v>
      </c>
      <c r="BD74" s="222">
        <v>7.1967024970706603E-2</v>
      </c>
      <c r="BE74" s="222">
        <v>0.284676893978692</v>
      </c>
      <c r="BF74" s="222">
        <v>0.61818577333333302</v>
      </c>
      <c r="BG74" s="222">
        <v>6.9854719999999995E-2</v>
      </c>
      <c r="BH74" s="221">
        <v>0.28205226</v>
      </c>
      <c r="BI74" s="221">
        <v>0.35561426333333201</v>
      </c>
      <c r="BJ74" s="221">
        <v>2.6860680000000001E-2</v>
      </c>
      <c r="BK74" s="221">
        <v>0.20290788000000001</v>
      </c>
      <c r="BL74" s="221">
        <v>0.26381316000000099</v>
      </c>
      <c r="BM74" s="221">
        <v>0.17139725</v>
      </c>
      <c r="BN74" s="221">
        <v>7.54514500000001E-2</v>
      </c>
      <c r="BO74" s="221">
        <v>7.5799099999999996E-3</v>
      </c>
      <c r="BP74" s="221">
        <v>1.16564466666667E-2</v>
      </c>
      <c r="BQ74" s="221">
        <v>1.35416666666666E-3</v>
      </c>
      <c r="BR74" s="221">
        <v>7.8401333333333204E-4</v>
      </c>
      <c r="BS74" s="221">
        <v>1.46976</v>
      </c>
      <c r="BT74" s="221">
        <v>8.9848333333333201</v>
      </c>
      <c r="BU74" s="221">
        <v>0.41724</v>
      </c>
      <c r="BV74" s="221">
        <v>17.734500000000001</v>
      </c>
      <c r="BW74" s="221">
        <v>1.51708</v>
      </c>
      <c r="BX74" s="221">
        <v>13.9240266666667</v>
      </c>
      <c r="BY74" s="221">
        <v>1.9737720000000001</v>
      </c>
      <c r="BZ74" s="221">
        <v>6.1997600000000004</v>
      </c>
      <c r="CA74" s="221">
        <v>0.58548</v>
      </c>
      <c r="CB74" s="221">
        <v>1.09883333333333</v>
      </c>
      <c r="CC74" s="221">
        <v>0.31873333333333298</v>
      </c>
      <c r="CD74" s="221">
        <v>1.35445333333333</v>
      </c>
      <c r="CE74" s="221">
        <v>0.38301666666666701</v>
      </c>
      <c r="CF74" s="221">
        <v>0.12759999999999999</v>
      </c>
      <c r="CG74" s="221">
        <v>0.49882666666666697</v>
      </c>
      <c r="CH74" s="221">
        <v>6.2452000000000001E-2</v>
      </c>
      <c r="CI74" s="221">
        <v>0.37584000000000001</v>
      </c>
      <c r="CJ74" s="221">
        <v>7.8937999999999994E-2</v>
      </c>
      <c r="CK74" s="221">
        <v>0.17108000000000001</v>
      </c>
      <c r="CL74" s="221">
        <v>2.6772000000000001E-2</v>
      </c>
      <c r="CM74" s="221">
        <v>0.154983333333333</v>
      </c>
      <c r="CN74" s="221">
        <v>2.5542333333333299E-2</v>
      </c>
      <c r="CO74" s="221">
        <v>0.34372666666666701</v>
      </c>
      <c r="CP74" s="221">
        <v>0.132113333333333</v>
      </c>
      <c r="CQ74" s="221">
        <v>0.29274</v>
      </c>
      <c r="CR74" s="221">
        <v>2.6599999999999999E-2</v>
      </c>
      <c r="CS74" s="221"/>
      <c r="CT74" s="221"/>
      <c r="CU74" s="224"/>
      <c r="CV74" s="224"/>
      <c r="CW74" s="224"/>
      <c r="CX74" s="224"/>
      <c r="CY74" s="224"/>
      <c r="CZ74" s="224"/>
      <c r="ALU74" s="219"/>
      <c r="ALV74" s="219"/>
    </row>
    <row r="75" spans="1:1010" ht="15" customHeight="1" x14ac:dyDescent="0.35">
      <c r="A75">
        <v>75</v>
      </c>
      <c r="B75">
        <v>1832</v>
      </c>
      <c r="C75" s="214" t="s">
        <v>1308</v>
      </c>
      <c r="D75">
        <v>1832</v>
      </c>
      <c r="E75" s="219">
        <v>-1</v>
      </c>
      <c r="F75" s="219">
        <v>51.326133333333303</v>
      </c>
      <c r="G75" s="220">
        <v>2.6289333333333298</v>
      </c>
      <c r="H75" s="221">
        <v>13.9155</v>
      </c>
      <c r="I75" s="221">
        <v>4.5066666666666699E-2</v>
      </c>
      <c r="J75" s="221">
        <v>10.588433333333301</v>
      </c>
      <c r="K75" s="222">
        <v>0.18029999999999999</v>
      </c>
      <c r="L75" s="221">
        <v>7.2283333333333299</v>
      </c>
      <c r="M75" s="222">
        <v>11.311066666666701</v>
      </c>
      <c r="N75" s="221">
        <v>2.5302333333333298</v>
      </c>
      <c r="O75" s="221">
        <v>4.6666666666666697E-3</v>
      </c>
      <c r="P75" s="221">
        <v>0.51400000000000001</v>
      </c>
      <c r="Q75" s="222">
        <v>0.25923333333333298</v>
      </c>
      <c r="R75" s="221">
        <v>4.8733333333333302E-2</v>
      </c>
      <c r="S75" s="222">
        <v>1.09E-2</v>
      </c>
      <c r="T75" s="222">
        <v>9.8066666666666705E-2</v>
      </c>
      <c r="U75" s="222">
        <v>100.69410000000001</v>
      </c>
      <c r="V75" s="222"/>
      <c r="W75" s="221"/>
      <c r="X75" s="223"/>
      <c r="Y75" s="223"/>
      <c r="Z75" s="223">
        <v>29.746666666666702</v>
      </c>
      <c r="AA75" s="223">
        <v>290.82</v>
      </c>
      <c r="AB75" s="221">
        <v>8.35</v>
      </c>
      <c r="AC75" s="221">
        <v>365.34</v>
      </c>
      <c r="AD75" s="221">
        <v>22.873333333333299</v>
      </c>
      <c r="AE75" s="221">
        <v>152.88333333333301</v>
      </c>
      <c r="AF75" s="221">
        <v>16.213333333333299</v>
      </c>
      <c r="AG75" s="221">
        <v>112.98666666666701</v>
      </c>
      <c r="AH75" s="221">
        <v>11.85</v>
      </c>
      <c r="AI75" s="221">
        <v>28.85</v>
      </c>
      <c r="AJ75" s="221">
        <v>4.72</v>
      </c>
      <c r="AK75" s="221">
        <v>23.0766666666667</v>
      </c>
      <c r="AL75" s="221">
        <v>5.4533333333333296</v>
      </c>
      <c r="AM75" s="221">
        <v>2.06666666666667</v>
      </c>
      <c r="AN75" s="221">
        <v>5.48</v>
      </c>
      <c r="AO75" s="221">
        <v>0.80433333333333301</v>
      </c>
      <c r="AP75" s="221">
        <v>4.6633333333333304</v>
      </c>
      <c r="AQ75" s="221">
        <v>0.90466666666666695</v>
      </c>
      <c r="AR75" s="221">
        <v>2.1966666666666699</v>
      </c>
      <c r="AS75" s="221">
        <v>0.28899999999999998</v>
      </c>
      <c r="AT75" s="221">
        <v>1.9766666666666699</v>
      </c>
      <c r="AU75" s="221">
        <v>0.28133333333333299</v>
      </c>
      <c r="AV75" s="221">
        <v>3.48</v>
      </c>
      <c r="AW75" s="221">
        <v>0.83333333333333304</v>
      </c>
      <c r="AX75" s="221">
        <v>0.93666666666666698</v>
      </c>
      <c r="AY75" s="221">
        <v>0.33633333333333298</v>
      </c>
      <c r="AZ75" s="221">
        <v>1159.2895000000001</v>
      </c>
      <c r="BA75" s="221">
        <v>57.496933333333303</v>
      </c>
      <c r="BB75" s="223"/>
      <c r="BC75" s="223"/>
      <c r="BD75" s="222"/>
      <c r="BE75" s="222"/>
      <c r="BF75" s="222">
        <v>0.62104621333333299</v>
      </c>
      <c r="BG75" s="222">
        <v>6.7300693333333203E-2</v>
      </c>
      <c r="BH75" s="221">
        <v>0.28248465</v>
      </c>
      <c r="BI75" s="221">
        <v>0.35047714333333202</v>
      </c>
      <c r="BJ75" s="221">
        <v>2.877588E-2</v>
      </c>
      <c r="BK75" s="221">
        <v>0.211067333333333</v>
      </c>
      <c r="BL75" s="221">
        <v>0.26467896000000102</v>
      </c>
      <c r="BM75" s="221">
        <v>0.17838145</v>
      </c>
      <c r="BN75" s="221">
        <v>7.4787000000000006E-2</v>
      </c>
      <c r="BO75" s="221">
        <v>7.5955366666666602E-3</v>
      </c>
      <c r="BP75" s="221">
        <v>1.0229126666666701E-2</v>
      </c>
      <c r="BQ75" s="221">
        <v>1.3625E-3</v>
      </c>
      <c r="BR75" s="221">
        <v>4.5404866666666696E-3</v>
      </c>
      <c r="BS75" s="221">
        <v>1.42784</v>
      </c>
      <c r="BT75" s="221">
        <v>9.0154200000000007</v>
      </c>
      <c r="BU75" s="221">
        <v>0.45090000000000002</v>
      </c>
      <c r="BV75" s="221">
        <v>18.266999999999999</v>
      </c>
      <c r="BW75" s="221">
        <v>1.55538666666666</v>
      </c>
      <c r="BX75" s="221">
        <v>14.8296833333333</v>
      </c>
      <c r="BY75" s="221">
        <v>2.1207039999999999</v>
      </c>
      <c r="BZ75" s="221">
        <v>6.32725333333335</v>
      </c>
      <c r="CA75" s="221">
        <v>0.60435000000000005</v>
      </c>
      <c r="CB75" s="221">
        <v>1.0963000000000001</v>
      </c>
      <c r="CC75" s="221">
        <v>0.33040000000000003</v>
      </c>
      <c r="CD75" s="221">
        <v>1.4769066666666699</v>
      </c>
      <c r="CE75" s="221">
        <v>0.36537333333333299</v>
      </c>
      <c r="CF75" s="221">
        <v>0.124</v>
      </c>
      <c r="CG75" s="221">
        <v>0.51512000000000002</v>
      </c>
      <c r="CH75" s="221">
        <v>6.2738000000000002E-2</v>
      </c>
      <c r="CI75" s="221">
        <v>0.37773000000000001</v>
      </c>
      <c r="CJ75" s="221">
        <v>7.8705999999999998E-2</v>
      </c>
      <c r="CK75" s="221">
        <v>0.18451999999999999</v>
      </c>
      <c r="CL75" s="221">
        <v>2.8032999999999999E-2</v>
      </c>
      <c r="CM75" s="221">
        <v>0.16801666666666701</v>
      </c>
      <c r="CN75" s="221">
        <v>3.0665333333333301E-2</v>
      </c>
      <c r="CO75" s="221">
        <v>0.32712000000000002</v>
      </c>
      <c r="CP75" s="221">
        <v>0.12416666666666699</v>
      </c>
      <c r="CQ75" s="221">
        <v>0.34562999999999999</v>
      </c>
      <c r="CR75" s="221">
        <v>3.19516666666666E-2</v>
      </c>
      <c r="CS75" s="221"/>
      <c r="CT75" s="221"/>
      <c r="CU75" s="224"/>
      <c r="CV75" s="224"/>
      <c r="CW75" s="224"/>
      <c r="CX75" s="224"/>
      <c r="CY75" s="224"/>
      <c r="CZ75" s="224"/>
      <c r="ALU75" s="219"/>
      <c r="ALV75" s="219"/>
    </row>
    <row r="76" spans="1:1010" ht="15" customHeight="1" x14ac:dyDescent="0.35">
      <c r="A76" s="214">
        <v>76</v>
      </c>
      <c r="B76">
        <v>1877</v>
      </c>
      <c r="C76" s="214" t="s">
        <v>1309</v>
      </c>
      <c r="D76">
        <v>1877</v>
      </c>
      <c r="E76" s="219">
        <v>-1</v>
      </c>
      <c r="F76" s="219">
        <v>51.637966666666699</v>
      </c>
      <c r="G76" s="220">
        <v>2.6827666666666699</v>
      </c>
      <c r="H76" s="221">
        <v>13.627133333333299</v>
      </c>
      <c r="I76" s="221">
        <v>2.53E-2</v>
      </c>
      <c r="J76" s="221">
        <v>12.6155666666667</v>
      </c>
      <c r="K76" s="222">
        <v>0.19766666666666699</v>
      </c>
      <c r="L76" s="221">
        <v>6.4835000000000003</v>
      </c>
      <c r="M76" s="222">
        <v>10.860300000000001</v>
      </c>
      <c r="N76" s="221">
        <v>2.2934666666666699</v>
      </c>
      <c r="O76" s="221">
        <v>2.3999999999999998E-3</v>
      </c>
      <c r="P76" s="221">
        <v>0.23119999999999999</v>
      </c>
      <c r="Q76" s="222">
        <v>0.25496666666666701</v>
      </c>
      <c r="R76" s="221">
        <v>5.3100000000000001E-2</v>
      </c>
      <c r="S76" s="222">
        <v>1.0366666666666699E-2</v>
      </c>
      <c r="T76" s="222">
        <v>1.98333333333333E-2</v>
      </c>
      <c r="U76" s="222">
        <v>101.00003333333299</v>
      </c>
      <c r="V76" s="222"/>
      <c r="W76" s="221">
        <v>1.74751784653518E-2</v>
      </c>
      <c r="X76" s="223">
        <v>0.37094006693564502</v>
      </c>
      <c r="Y76" s="222">
        <v>2.71752219111172</v>
      </c>
      <c r="Z76" s="221">
        <v>30.08</v>
      </c>
      <c r="AA76" s="221">
        <v>288.066666666667</v>
      </c>
      <c r="AB76" s="221">
        <v>5.9066666666666698</v>
      </c>
      <c r="AC76" s="221">
        <v>310.60333333333301</v>
      </c>
      <c r="AD76" s="221">
        <v>24.8066666666667</v>
      </c>
      <c r="AE76" s="221">
        <v>143.87666666666701</v>
      </c>
      <c r="AF76" s="221">
        <v>12.04</v>
      </c>
      <c r="AG76" s="221">
        <v>87.1933333333333</v>
      </c>
      <c r="AH76" s="221">
        <v>10.213333333333299</v>
      </c>
      <c r="AI76" s="221">
        <v>25.05</v>
      </c>
      <c r="AJ76" s="221">
        <v>4.16</v>
      </c>
      <c r="AK76" s="221">
        <v>19.386666666666699</v>
      </c>
      <c r="AL76" s="221">
        <v>5.9966666666666697</v>
      </c>
      <c r="AM76" s="221">
        <v>1.96333333333333</v>
      </c>
      <c r="AN76" s="221">
        <v>5.74</v>
      </c>
      <c r="AO76" s="221">
        <v>0.86299999999999999</v>
      </c>
      <c r="AP76" s="221">
        <v>5.2233333333333301</v>
      </c>
      <c r="AQ76" s="221">
        <v>1.0266666666666699</v>
      </c>
      <c r="AR76" s="221">
        <v>2.4066666666666698</v>
      </c>
      <c r="AS76" s="221">
        <v>0.33833333333333299</v>
      </c>
      <c r="AT76" s="221">
        <v>2.2133333333333298</v>
      </c>
      <c r="AU76" s="221">
        <v>0.30499999999999999</v>
      </c>
      <c r="AV76" s="221">
        <v>3.77</v>
      </c>
      <c r="AW76" s="221">
        <v>0.69533333333333303</v>
      </c>
      <c r="AX76" s="221">
        <v>0.73666666666666702</v>
      </c>
      <c r="AY76" s="221">
        <v>0.267666666666667</v>
      </c>
      <c r="AZ76" s="221">
        <v>1144.31835</v>
      </c>
      <c r="BA76" s="221">
        <v>50.477333333333299</v>
      </c>
      <c r="BB76" s="223"/>
      <c r="BC76" s="223">
        <v>8.7375892326758996E-4</v>
      </c>
      <c r="BD76" s="222">
        <v>7.0849552784708197E-3</v>
      </c>
      <c r="BE76" s="222">
        <v>0.29159013110628801</v>
      </c>
      <c r="BF76" s="222">
        <v>0.62481939666666697</v>
      </c>
      <c r="BG76" s="222">
        <v>6.8678826666666706E-2</v>
      </c>
      <c r="BH76" s="221">
        <v>0.27663080666666601</v>
      </c>
      <c r="BI76" s="221">
        <v>0.417575256666668</v>
      </c>
      <c r="BJ76" s="221">
        <v>3.1547600000000099E-2</v>
      </c>
      <c r="BK76" s="221">
        <v>0.18931819999999999</v>
      </c>
      <c r="BL76" s="221">
        <v>0.25413101999999999</v>
      </c>
      <c r="BM76" s="221">
        <v>0.16168940000000001</v>
      </c>
      <c r="BN76" s="221">
        <v>3.3639599999999999E-2</v>
      </c>
      <c r="BO76" s="221">
        <v>7.4705233333333398E-3</v>
      </c>
      <c r="BP76" s="221">
        <v>1.114569E-2</v>
      </c>
      <c r="BQ76" s="221">
        <v>1.29583333333334E-3</v>
      </c>
      <c r="BR76" s="221">
        <v>9.1828333333333196E-4</v>
      </c>
      <c r="BS76" s="221">
        <v>1.44384</v>
      </c>
      <c r="BT76" s="221">
        <v>8.9300666666666793</v>
      </c>
      <c r="BU76" s="221">
        <v>0.31896000000000002</v>
      </c>
      <c r="BV76" s="221">
        <v>15.5301666666667</v>
      </c>
      <c r="BW76" s="221">
        <v>1.68685333333334</v>
      </c>
      <c r="BX76" s="221">
        <v>13.9560366666667</v>
      </c>
      <c r="BY76" s="221">
        <v>1.574832</v>
      </c>
      <c r="BZ76" s="221">
        <v>4.8828266666666602</v>
      </c>
      <c r="CA76" s="221">
        <v>0.52087999999999801</v>
      </c>
      <c r="CB76" s="221">
        <v>0.95189999999999997</v>
      </c>
      <c r="CC76" s="221">
        <v>0.29120000000000001</v>
      </c>
      <c r="CD76" s="221">
        <v>1.24074666666667</v>
      </c>
      <c r="CE76" s="221">
        <v>0.401776666666667</v>
      </c>
      <c r="CF76" s="221">
        <v>0.1178</v>
      </c>
      <c r="CG76" s="221">
        <v>0.53956000000000004</v>
      </c>
      <c r="CH76" s="221">
        <v>6.7313999999999999E-2</v>
      </c>
      <c r="CI76" s="221">
        <v>0.42309000000000002</v>
      </c>
      <c r="CJ76" s="221">
        <v>8.9320000000000302E-2</v>
      </c>
      <c r="CK76" s="221">
        <v>0.20216000000000001</v>
      </c>
      <c r="CL76" s="221">
        <v>3.2818333333333297E-2</v>
      </c>
      <c r="CM76" s="221">
        <v>0.18813333333333301</v>
      </c>
      <c r="CN76" s="221">
        <v>3.3244999999999997E-2</v>
      </c>
      <c r="CO76" s="221">
        <v>0.35437999999999997</v>
      </c>
      <c r="CP76" s="221">
        <v>0.103604666666667</v>
      </c>
      <c r="CQ76" s="221">
        <v>0.27183000000000002</v>
      </c>
      <c r="CR76" s="221">
        <v>2.54283333333334E-2</v>
      </c>
      <c r="CS76" s="221"/>
      <c r="CT76" s="221"/>
      <c r="CU76" s="224"/>
      <c r="CV76" s="224"/>
      <c r="CW76" s="224"/>
      <c r="CX76" s="224"/>
      <c r="CY76" s="224"/>
      <c r="CZ76" s="224"/>
      <c r="ALU76" s="219"/>
      <c r="ALV76" s="219"/>
    </row>
    <row r="77" spans="1:1010" ht="15" customHeight="1" x14ac:dyDescent="0.35">
      <c r="A77">
        <v>77</v>
      </c>
      <c r="B77">
        <v>1877</v>
      </c>
      <c r="C77" s="214" t="s">
        <v>1310</v>
      </c>
      <c r="D77">
        <v>1877</v>
      </c>
      <c r="E77" s="219">
        <v>-1</v>
      </c>
      <c r="F77" s="219">
        <v>51.817666666666703</v>
      </c>
      <c r="G77" s="220">
        <v>2.65933333333333</v>
      </c>
      <c r="H77" s="221">
        <v>13.846833333333301</v>
      </c>
      <c r="I77" s="221">
        <v>2.81E-2</v>
      </c>
      <c r="J77" s="221">
        <v>11.466466666666699</v>
      </c>
      <c r="K77" s="222">
        <v>0.17603333333333299</v>
      </c>
      <c r="L77" s="221">
        <v>6.6383000000000001</v>
      </c>
      <c r="M77" s="222">
        <v>10.843299999999999</v>
      </c>
      <c r="N77" s="221">
        <v>2.6360333333333301</v>
      </c>
      <c r="O77" s="221">
        <v>9.5666666666666695E-3</v>
      </c>
      <c r="P77" s="221">
        <v>0.13516666666666699</v>
      </c>
      <c r="Q77" s="222">
        <v>0.24893333333333301</v>
      </c>
      <c r="R77" s="221">
        <v>4.7166666666666697E-2</v>
      </c>
      <c r="S77" s="222">
        <v>9.2666666666666696E-3</v>
      </c>
      <c r="T77" s="222">
        <v>1.64333333333333E-2</v>
      </c>
      <c r="U77" s="222">
        <v>100.57850000000001</v>
      </c>
      <c r="V77" s="222"/>
      <c r="W77" s="221">
        <v>2.2454686781828999E-2</v>
      </c>
      <c r="X77" s="223">
        <v>0.36766194547701098</v>
      </c>
      <c r="Y77" s="222">
        <v>2.7092998827138501</v>
      </c>
      <c r="Z77" s="221">
        <v>30.648333333333301</v>
      </c>
      <c r="AA77" s="221">
        <v>293.95666666666699</v>
      </c>
      <c r="AB77" s="221">
        <v>4.7149999999999999</v>
      </c>
      <c r="AC77" s="221">
        <v>322.07</v>
      </c>
      <c r="AD77" s="221">
        <v>24.658333333333299</v>
      </c>
      <c r="AE77" s="221">
        <v>146.601666666667</v>
      </c>
      <c r="AF77" s="221">
        <v>12.2783333333333</v>
      </c>
      <c r="AG77" s="221">
        <v>88.954999999999998</v>
      </c>
      <c r="AH77" s="221">
        <v>10.6816666666667</v>
      </c>
      <c r="AI77" s="221">
        <v>25.453333333333301</v>
      </c>
      <c r="AJ77" s="221">
        <v>4.2249999999999996</v>
      </c>
      <c r="AK77" s="221">
        <v>20.163333333333298</v>
      </c>
      <c r="AL77" s="221">
        <v>5.3449999999999998</v>
      </c>
      <c r="AM77" s="221">
        <v>2.0350000000000001</v>
      </c>
      <c r="AN77" s="221">
        <v>5.34</v>
      </c>
      <c r="AO77" s="221">
        <v>0.873</v>
      </c>
      <c r="AP77" s="221">
        <v>5.1783333333333301</v>
      </c>
      <c r="AQ77" s="221">
        <v>0.99833333333333296</v>
      </c>
      <c r="AR77" s="221">
        <v>2.4016666666666699</v>
      </c>
      <c r="AS77" s="221">
        <v>0.315</v>
      </c>
      <c r="AT77" s="221">
        <v>2.23166666666667</v>
      </c>
      <c r="AU77" s="221">
        <v>0.3165</v>
      </c>
      <c r="AV77" s="221">
        <v>3.5633333333333299</v>
      </c>
      <c r="AW77" s="221">
        <v>0.75383333333333302</v>
      </c>
      <c r="AX77" s="221">
        <v>0.93833333333333302</v>
      </c>
      <c r="AY77" s="221">
        <v>0.25766666666666699</v>
      </c>
      <c r="AZ77" s="221">
        <v>1147.42983</v>
      </c>
      <c r="BA77" s="221">
        <v>53.421399999999998</v>
      </c>
      <c r="BB77" s="223"/>
      <c r="BC77" s="223">
        <v>1.12273433909145E-3</v>
      </c>
      <c r="BD77" s="222">
        <v>7.0223431586109103E-3</v>
      </c>
      <c r="BE77" s="222">
        <v>0.29070787741519599</v>
      </c>
      <c r="BF77" s="222">
        <v>0.62699376666666695</v>
      </c>
      <c r="BG77" s="222">
        <v>6.80789333333333E-2</v>
      </c>
      <c r="BH77" s="221">
        <v>0.28109071666666602</v>
      </c>
      <c r="BI77" s="221">
        <v>0.37954004666666802</v>
      </c>
      <c r="BJ77" s="221">
        <v>2.8094919999999999E-2</v>
      </c>
      <c r="BK77" s="221">
        <v>0.19383835999999999</v>
      </c>
      <c r="BL77" s="221">
        <v>0.25373321999999998</v>
      </c>
      <c r="BM77" s="221">
        <v>0.18584034999999999</v>
      </c>
      <c r="BN77" s="221">
        <v>1.9666750000000101E-2</v>
      </c>
      <c r="BO77" s="221">
        <v>7.2937466666666596E-3</v>
      </c>
      <c r="BP77" s="221">
        <v>9.9002833333333394E-3</v>
      </c>
      <c r="BQ77" s="221">
        <v>1.15833333333333E-3</v>
      </c>
      <c r="BR77" s="221">
        <v>7.6086333333333204E-4</v>
      </c>
      <c r="BS77" s="221">
        <v>1.47112</v>
      </c>
      <c r="BT77" s="221">
        <v>9.1126566666666804</v>
      </c>
      <c r="BU77" s="221">
        <v>0.25461</v>
      </c>
      <c r="BV77" s="221">
        <v>16.1035</v>
      </c>
      <c r="BW77" s="221">
        <v>1.6767666666666601</v>
      </c>
      <c r="BX77" s="221">
        <v>14.220361666666699</v>
      </c>
      <c r="BY77" s="221">
        <v>1.606006</v>
      </c>
      <c r="BZ77" s="221">
        <v>4.9814800000000004</v>
      </c>
      <c r="CA77" s="221">
        <v>0.54476500000000205</v>
      </c>
      <c r="CB77" s="221">
        <v>0.96722666666666601</v>
      </c>
      <c r="CC77" s="221">
        <v>0.29575000000000001</v>
      </c>
      <c r="CD77" s="221">
        <v>1.2904533333333299</v>
      </c>
      <c r="CE77" s="221">
        <v>0.35811500000000002</v>
      </c>
      <c r="CF77" s="221">
        <v>0.1221</v>
      </c>
      <c r="CG77" s="221">
        <v>0.50195999999999996</v>
      </c>
      <c r="CH77" s="221">
        <v>6.8094000000000002E-2</v>
      </c>
      <c r="CI77" s="221">
        <v>0.41944500000000001</v>
      </c>
      <c r="CJ77" s="221">
        <v>8.6855000000000002E-2</v>
      </c>
      <c r="CK77" s="221">
        <v>0.20174</v>
      </c>
      <c r="CL77" s="221">
        <v>3.0554999999999999E-2</v>
      </c>
      <c r="CM77" s="221">
        <v>0.18969166666666701</v>
      </c>
      <c r="CN77" s="221">
        <v>3.4498500000000001E-2</v>
      </c>
      <c r="CO77" s="221">
        <v>0.33495333333333299</v>
      </c>
      <c r="CP77" s="221">
        <v>0.112321166666667</v>
      </c>
      <c r="CQ77" s="221">
        <v>0.34624500000000002</v>
      </c>
      <c r="CR77" s="221">
        <v>2.4478333333333401E-2</v>
      </c>
      <c r="CS77" s="221"/>
      <c r="CT77" s="221"/>
      <c r="CU77" s="224"/>
      <c r="CV77" s="224"/>
      <c r="CW77" s="224"/>
      <c r="CX77" s="224"/>
      <c r="CY77" s="224"/>
      <c r="CZ77" s="224"/>
      <c r="ALU77" s="219"/>
      <c r="ALV77" s="219"/>
    </row>
    <row r="78" spans="1:1010" ht="15" customHeight="1" x14ac:dyDescent="0.35">
      <c r="A78">
        <v>78</v>
      </c>
      <c r="B78">
        <v>1885</v>
      </c>
      <c r="C78" s="214" t="s">
        <v>1311</v>
      </c>
      <c r="D78">
        <v>1885</v>
      </c>
      <c r="E78" s="219">
        <v>-1</v>
      </c>
      <c r="F78" s="219">
        <v>50.233800000000002</v>
      </c>
      <c r="G78" s="220">
        <v>3.0621999999999998</v>
      </c>
      <c r="H78" s="221">
        <v>13.437749999999999</v>
      </c>
      <c r="I78" s="221">
        <v>3.2849999999999997E-2</v>
      </c>
      <c r="J78" s="221">
        <v>12.148849999999999</v>
      </c>
      <c r="K78" s="222">
        <v>0.1764</v>
      </c>
      <c r="L78" s="221">
        <v>6.4632500000000004</v>
      </c>
      <c r="M78" s="222">
        <v>10.919650000000001</v>
      </c>
      <c r="N78" s="221">
        <v>2.5851500000000001</v>
      </c>
      <c r="O78" s="221">
        <v>8.2500000000000004E-3</v>
      </c>
      <c r="P78" s="221">
        <v>0.57789999999999997</v>
      </c>
      <c r="Q78" s="222">
        <v>0.30354999999999999</v>
      </c>
      <c r="R78" s="221">
        <v>6.1749999999999999E-2</v>
      </c>
      <c r="S78" s="222">
        <v>1.23E-2</v>
      </c>
      <c r="T78" s="222">
        <v>2.5899999999999999E-2</v>
      </c>
      <c r="U78" s="222">
        <v>100.04955</v>
      </c>
      <c r="V78" s="222"/>
      <c r="W78" s="221"/>
      <c r="X78" s="223"/>
      <c r="Y78" s="223"/>
      <c r="Z78" s="223">
        <v>31.426666666666701</v>
      </c>
      <c r="AA78" s="223">
        <v>329.64666666666699</v>
      </c>
      <c r="AB78" s="221">
        <v>11.286666666666701</v>
      </c>
      <c r="AC78" s="221">
        <v>388.28666666666697</v>
      </c>
      <c r="AD78" s="221">
        <v>27.966666666666701</v>
      </c>
      <c r="AE78" s="221">
        <v>183.24666666666701</v>
      </c>
      <c r="AF78" s="221">
        <v>16.73</v>
      </c>
      <c r="AG78" s="221">
        <v>149.85333333333301</v>
      </c>
      <c r="AH78" s="221">
        <v>17.2</v>
      </c>
      <c r="AI78" s="221">
        <v>40.049999999999997</v>
      </c>
      <c r="AJ78" s="221">
        <v>5.3366666666666696</v>
      </c>
      <c r="AK78" s="221">
        <v>26.683333333333302</v>
      </c>
      <c r="AL78" s="221">
        <v>6.75</v>
      </c>
      <c r="AM78" s="221">
        <v>2.35</v>
      </c>
      <c r="AN78" s="221">
        <v>6.66</v>
      </c>
      <c r="AO78" s="221">
        <v>1.06266666666667</v>
      </c>
      <c r="AP78" s="221">
        <v>5.9733333333333301</v>
      </c>
      <c r="AQ78" s="221">
        <v>1.1339999999999999</v>
      </c>
      <c r="AR78" s="221">
        <v>2.89333333333333</v>
      </c>
      <c r="AS78" s="221">
        <v>0.37166666666666698</v>
      </c>
      <c r="AT78" s="221">
        <v>2.39</v>
      </c>
      <c r="AU78" s="221">
        <v>0.33100000000000002</v>
      </c>
      <c r="AV78" s="221">
        <v>4.9866666666666699</v>
      </c>
      <c r="AW78" s="221">
        <v>1.00433333333333</v>
      </c>
      <c r="AX78" s="221">
        <v>1.11333333333333</v>
      </c>
      <c r="AY78" s="221">
        <v>0.44066666666666698</v>
      </c>
      <c r="AZ78" s="221">
        <v>1143.911325</v>
      </c>
      <c r="BA78" s="221">
        <v>51.30885</v>
      </c>
      <c r="BB78" s="223"/>
      <c r="BC78" s="223"/>
      <c r="BD78" s="222"/>
      <c r="BE78" s="222"/>
      <c r="BF78" s="222">
        <v>0.60782897999999996</v>
      </c>
      <c r="BG78" s="222">
        <v>7.8392320000000001E-2</v>
      </c>
      <c r="BH78" s="221">
        <v>0.272786325</v>
      </c>
      <c r="BI78" s="221">
        <v>0.40212693500000002</v>
      </c>
      <c r="BJ78" s="221">
        <v>2.8153439999999998E-2</v>
      </c>
      <c r="BK78" s="221">
        <v>0.1887269</v>
      </c>
      <c r="BL78" s="221">
        <v>0.25551981000000001</v>
      </c>
      <c r="BM78" s="221">
        <v>0.18225307499999999</v>
      </c>
      <c r="BN78" s="221">
        <v>8.4084450000000005E-2</v>
      </c>
      <c r="BO78" s="221">
        <v>8.8940149999999999E-3</v>
      </c>
      <c r="BP78" s="221">
        <v>1.2961324999999999E-2</v>
      </c>
      <c r="BQ78" s="221">
        <v>1.5375E-3</v>
      </c>
      <c r="BR78" s="221">
        <v>1.1991700000000001E-3</v>
      </c>
      <c r="BS78" s="221">
        <v>1.50848</v>
      </c>
      <c r="BT78" s="221">
        <v>10.219046666666699</v>
      </c>
      <c r="BU78" s="221">
        <v>0.60948000000000202</v>
      </c>
      <c r="BV78" s="221">
        <v>19.4143333333333</v>
      </c>
      <c r="BW78" s="221">
        <v>1.9017333333333399</v>
      </c>
      <c r="BX78" s="221">
        <v>17.774926666666701</v>
      </c>
      <c r="BY78" s="221">
        <v>2.1882839999999999</v>
      </c>
      <c r="BZ78" s="221">
        <v>8.3917866666666505</v>
      </c>
      <c r="CA78" s="221">
        <v>0.87719999999999998</v>
      </c>
      <c r="CB78" s="221">
        <v>1.5219</v>
      </c>
      <c r="CC78" s="221">
        <v>0.37356666666666699</v>
      </c>
      <c r="CD78" s="221">
        <v>1.70773333333333</v>
      </c>
      <c r="CE78" s="221">
        <v>0.45224999999999999</v>
      </c>
      <c r="CF78" s="221">
        <v>0.14099999999999999</v>
      </c>
      <c r="CG78" s="221">
        <v>0.62604000000000004</v>
      </c>
      <c r="CH78" s="221">
        <v>8.2888000000000295E-2</v>
      </c>
      <c r="CI78" s="221">
        <v>0.48383999999999999</v>
      </c>
      <c r="CJ78" s="221">
        <v>9.8657999999999996E-2</v>
      </c>
      <c r="CK78" s="221">
        <v>0.24304000000000001</v>
      </c>
      <c r="CL78" s="221">
        <v>3.6051666666666697E-2</v>
      </c>
      <c r="CM78" s="221">
        <v>0.20315</v>
      </c>
      <c r="CN78" s="221">
        <v>3.6079E-2</v>
      </c>
      <c r="CO78" s="221">
        <v>0.46874666666666698</v>
      </c>
      <c r="CP78" s="221">
        <v>0.14964566666666601</v>
      </c>
      <c r="CQ78" s="221">
        <v>0.41081999999999902</v>
      </c>
      <c r="CR78" s="221">
        <v>4.1863333333333398E-2</v>
      </c>
      <c r="CS78" s="221"/>
      <c r="CT78" s="221"/>
      <c r="CU78" s="224"/>
      <c r="CV78" s="224"/>
      <c r="CW78" s="224"/>
      <c r="CX78" s="224"/>
      <c r="CY78" s="224"/>
      <c r="CZ78" s="224"/>
      <c r="ALU78" s="219"/>
      <c r="ALV78" s="219"/>
    </row>
    <row r="79" spans="1:1010" ht="15" customHeight="1" x14ac:dyDescent="0.35">
      <c r="A79" s="214">
        <v>79</v>
      </c>
      <c r="B79">
        <v>1885</v>
      </c>
      <c r="C79" s="214" t="s">
        <v>1312</v>
      </c>
      <c r="D79">
        <v>1885</v>
      </c>
      <c r="E79" s="219">
        <v>-1</v>
      </c>
      <c r="F79" s="219">
        <v>50.509900000000002</v>
      </c>
      <c r="G79" s="220">
        <v>3.1095000000000002</v>
      </c>
      <c r="H79" s="221">
        <v>13.2212333333333</v>
      </c>
      <c r="I79" s="221">
        <v>2.04333333333333E-2</v>
      </c>
      <c r="J79" s="221">
        <v>11.7793666666667</v>
      </c>
      <c r="K79" s="222">
        <v>0.17546666666666699</v>
      </c>
      <c r="L79" s="221">
        <v>6.3497666666666701</v>
      </c>
      <c r="M79" s="222">
        <v>10.8786</v>
      </c>
      <c r="N79" s="221">
        <v>2.5880666666666698</v>
      </c>
      <c r="O79" s="221">
        <v>2.4299999999999999E-2</v>
      </c>
      <c r="P79" s="221">
        <v>0.59523333333333295</v>
      </c>
      <c r="Q79" s="222">
        <v>0.31059999999999999</v>
      </c>
      <c r="R79" s="221">
        <v>5.7866666666666698E-2</v>
      </c>
      <c r="S79" s="222">
        <v>1.5266666666666699E-2</v>
      </c>
      <c r="T79" s="222">
        <v>3.3066666666666703E-2</v>
      </c>
      <c r="U79" s="222">
        <v>99.668633333333304</v>
      </c>
      <c r="V79" s="222"/>
      <c r="W79" s="221">
        <v>0.12830293752845001</v>
      </c>
      <c r="X79" s="223">
        <v>4.0714292444062101</v>
      </c>
      <c r="Y79" s="222">
        <v>2.0423290110099002</v>
      </c>
      <c r="Z79" s="221">
        <v>29.84</v>
      </c>
      <c r="AA79" s="221">
        <v>324.16666666666703</v>
      </c>
      <c r="AB79" s="221">
        <v>11.11</v>
      </c>
      <c r="AC79" s="221">
        <v>379.21</v>
      </c>
      <c r="AD79" s="221">
        <v>26.83</v>
      </c>
      <c r="AE79" s="221">
        <v>167.77666666666701</v>
      </c>
      <c r="AF79" s="221">
        <v>16.793333333333301</v>
      </c>
      <c r="AG79" s="221">
        <v>145.893333333333</v>
      </c>
      <c r="AH79" s="221">
        <v>17.093333333333302</v>
      </c>
      <c r="AI79" s="221">
        <v>40.843333333333298</v>
      </c>
      <c r="AJ79" s="221">
        <v>5.6666666666666696</v>
      </c>
      <c r="AK79" s="221">
        <v>26.44</v>
      </c>
      <c r="AL79" s="221">
        <v>6.7366666666666699</v>
      </c>
      <c r="AM79" s="221">
        <v>2.4033333333333302</v>
      </c>
      <c r="AN79" s="221">
        <v>6.24</v>
      </c>
      <c r="AO79" s="221">
        <v>1.04066666666667</v>
      </c>
      <c r="AP79" s="221">
        <v>5.8966666666666701</v>
      </c>
      <c r="AQ79" s="221">
        <v>1.12333333333333</v>
      </c>
      <c r="AR79" s="221">
        <v>2.75</v>
      </c>
      <c r="AS79" s="221">
        <v>0.36733333333333301</v>
      </c>
      <c r="AT79" s="221">
        <v>2.4266666666666699</v>
      </c>
      <c r="AU79" s="221">
        <v>0.31733333333333302</v>
      </c>
      <c r="AV79" s="221">
        <v>4.91</v>
      </c>
      <c r="AW79" s="221">
        <v>0.96566666666666701</v>
      </c>
      <c r="AX79" s="221">
        <v>1.0433333333333299</v>
      </c>
      <c r="AY79" s="221">
        <v>0.42166666666666702</v>
      </c>
      <c r="AZ79" s="221">
        <v>1141.63031</v>
      </c>
      <c r="BA79" s="221">
        <v>51.656399999999998</v>
      </c>
      <c r="BB79" s="223"/>
      <c r="BC79" s="223">
        <v>6.4151468764224997E-3</v>
      </c>
      <c r="BD79" s="222">
        <v>7.7764298568158599E-2</v>
      </c>
      <c r="BE79" s="222">
        <v>0.21914190288136201</v>
      </c>
      <c r="BF79" s="222">
        <v>0.61116979000000005</v>
      </c>
      <c r="BG79" s="222">
        <v>7.9603199999999999E-2</v>
      </c>
      <c r="BH79" s="221">
        <v>0.26839103666666603</v>
      </c>
      <c r="BI79" s="221">
        <v>0.38989703666666797</v>
      </c>
      <c r="BJ79" s="221">
        <v>2.8004480000000099E-2</v>
      </c>
      <c r="BK79" s="221">
        <v>0.18541318666666701</v>
      </c>
      <c r="BL79" s="221">
        <v>0.25455924000000002</v>
      </c>
      <c r="BM79" s="221">
        <v>0.1824587</v>
      </c>
      <c r="BN79" s="221">
        <v>8.6606450000000001E-2</v>
      </c>
      <c r="BO79" s="221">
        <v>9.1005800000000005E-3</v>
      </c>
      <c r="BP79" s="221">
        <v>1.21462133333333E-2</v>
      </c>
      <c r="BQ79" s="221">
        <v>1.90833333333334E-3</v>
      </c>
      <c r="BR79" s="221">
        <v>1.53098666666667E-3</v>
      </c>
      <c r="BS79" s="221">
        <v>1.43232</v>
      </c>
      <c r="BT79" s="221">
        <v>10.0491666666667</v>
      </c>
      <c r="BU79" s="221">
        <v>0.59994000000000003</v>
      </c>
      <c r="BV79" s="221">
        <v>18.9605</v>
      </c>
      <c r="BW79" s="221">
        <v>1.8244400000000001</v>
      </c>
      <c r="BX79" s="221">
        <v>16.274336666666699</v>
      </c>
      <c r="BY79" s="221">
        <v>2.1965680000000001</v>
      </c>
      <c r="BZ79" s="221">
        <v>8.1700266666666508</v>
      </c>
      <c r="CA79" s="221">
        <v>0.87175999999999798</v>
      </c>
      <c r="CB79" s="221">
        <v>1.5520466666666699</v>
      </c>
      <c r="CC79" s="221">
        <v>0.396666666666667</v>
      </c>
      <c r="CD79" s="221">
        <v>1.6921600000000001</v>
      </c>
      <c r="CE79" s="221">
        <v>0.45135666666666702</v>
      </c>
      <c r="CF79" s="221">
        <v>0.14419999999999999</v>
      </c>
      <c r="CG79" s="221">
        <v>0.58655999999999997</v>
      </c>
      <c r="CH79" s="221">
        <v>8.1172000000000299E-2</v>
      </c>
      <c r="CI79" s="221">
        <v>0.47763</v>
      </c>
      <c r="CJ79" s="221">
        <v>9.7729999999999706E-2</v>
      </c>
      <c r="CK79" s="221">
        <v>0.23100000000000001</v>
      </c>
      <c r="CL79" s="221">
        <v>3.56313333333333E-2</v>
      </c>
      <c r="CM79" s="221">
        <v>0.20626666666666699</v>
      </c>
      <c r="CN79" s="221">
        <v>3.4589333333333298E-2</v>
      </c>
      <c r="CO79" s="221">
        <v>0.46154000000000001</v>
      </c>
      <c r="CP79" s="221">
        <v>0.143884333333333</v>
      </c>
      <c r="CQ79" s="221">
        <v>0.384989999999999</v>
      </c>
      <c r="CR79" s="221">
        <v>4.0058333333333397E-2</v>
      </c>
      <c r="CS79" s="221"/>
      <c r="CT79" s="221"/>
      <c r="CU79" s="224"/>
      <c r="CV79" s="224"/>
      <c r="CW79" s="224"/>
      <c r="CX79" s="224"/>
      <c r="CY79" s="224"/>
      <c r="CZ79" s="224"/>
      <c r="ALU79" s="219"/>
      <c r="ALV79" s="219"/>
    </row>
    <row r="80" spans="1:1010" ht="15" customHeight="1" x14ac:dyDescent="0.35">
      <c r="A80">
        <v>80</v>
      </c>
      <c r="B80">
        <v>1885</v>
      </c>
      <c r="C80" s="214" t="s">
        <v>1313</v>
      </c>
      <c r="D80">
        <v>1885</v>
      </c>
      <c r="E80" s="219">
        <v>-1</v>
      </c>
      <c r="F80" s="219">
        <v>50.754800000000003</v>
      </c>
      <c r="G80" s="220">
        <v>3.0436999999999999</v>
      </c>
      <c r="H80" s="221">
        <v>13.31795</v>
      </c>
      <c r="I80" s="221">
        <v>2.9350000000000001E-2</v>
      </c>
      <c r="J80" s="221">
        <v>12.2081</v>
      </c>
      <c r="K80" s="222">
        <v>0.17155000000000001</v>
      </c>
      <c r="L80" s="221">
        <v>6.3847500000000004</v>
      </c>
      <c r="M80" s="222">
        <v>10.9217</v>
      </c>
      <c r="N80" s="221">
        <v>2.6466500000000002</v>
      </c>
      <c r="O80" s="221">
        <v>4.7000000000000002E-3</v>
      </c>
      <c r="P80" s="221">
        <v>0.59094999999999998</v>
      </c>
      <c r="Q80" s="222">
        <v>0.311</v>
      </c>
      <c r="R80" s="221">
        <v>5.8049999999999997E-2</v>
      </c>
      <c r="S80" s="222">
        <v>1.515E-2</v>
      </c>
      <c r="T80" s="222">
        <v>2.7E-2</v>
      </c>
      <c r="U80" s="222">
        <v>100.4853</v>
      </c>
      <c r="V80" s="222"/>
      <c r="W80" s="221">
        <v>9.3843297439407905E-2</v>
      </c>
      <c r="X80" s="223">
        <v>4.0820166302719203</v>
      </c>
      <c r="Y80" s="222">
        <v>2.00311676142256</v>
      </c>
      <c r="Z80" s="221">
        <v>28.89</v>
      </c>
      <c r="AA80" s="221">
        <v>311.48</v>
      </c>
      <c r="AB80" s="221">
        <v>10.73</v>
      </c>
      <c r="AC80" s="221">
        <v>377.79</v>
      </c>
      <c r="AD80" s="221">
        <v>25.82</v>
      </c>
      <c r="AE80" s="221">
        <v>156.52000000000001</v>
      </c>
      <c r="AF80" s="221">
        <v>16.260000000000002</v>
      </c>
      <c r="AG80" s="221">
        <v>155.03</v>
      </c>
      <c r="AH80" s="221">
        <v>16.64</v>
      </c>
      <c r="AI80" s="221">
        <v>42.79</v>
      </c>
      <c r="AJ80" s="221">
        <v>6.01</v>
      </c>
      <c r="AK80" s="221">
        <v>26.42</v>
      </c>
      <c r="AL80" s="221">
        <v>7.02</v>
      </c>
      <c r="AM80" s="221">
        <v>2.4900000000000002</v>
      </c>
      <c r="AN80" s="221">
        <v>6.77</v>
      </c>
      <c r="AO80" s="221">
        <v>1.0549999999999999</v>
      </c>
      <c r="AP80" s="221">
        <v>6.1</v>
      </c>
      <c r="AQ80" s="221">
        <v>1.2310000000000001</v>
      </c>
      <c r="AR80" s="221">
        <v>2.84</v>
      </c>
      <c r="AS80" s="221">
        <v>0.38100000000000001</v>
      </c>
      <c r="AT80" s="221">
        <v>2.71</v>
      </c>
      <c r="AU80" s="221">
        <v>0.34899999999999998</v>
      </c>
      <c r="AV80" s="221">
        <v>5.13</v>
      </c>
      <c r="AW80" s="221">
        <v>1.147</v>
      </c>
      <c r="AX80" s="221">
        <v>1.33</v>
      </c>
      <c r="AY80" s="221">
        <v>0.51100000000000001</v>
      </c>
      <c r="AZ80" s="221">
        <v>1142.3334749999999</v>
      </c>
      <c r="BA80" s="221">
        <v>50.880499999999998</v>
      </c>
      <c r="BB80" s="223"/>
      <c r="BC80" s="223">
        <v>4.6921648719703904E-3</v>
      </c>
      <c r="BD80" s="222">
        <v>7.7966517638193705E-2</v>
      </c>
      <c r="BE80" s="222">
        <v>0.21493442850064101</v>
      </c>
      <c r="BF80" s="222">
        <v>0.61413308</v>
      </c>
      <c r="BG80" s="222">
        <v>7.7918719999999997E-2</v>
      </c>
      <c r="BH80" s="221">
        <v>0.27035438499999997</v>
      </c>
      <c r="BI80" s="221">
        <v>0.40408811</v>
      </c>
      <c r="BJ80" s="221">
        <v>2.7379379999999998E-2</v>
      </c>
      <c r="BK80" s="221">
        <v>0.18643470000000001</v>
      </c>
      <c r="BL80" s="221">
        <v>0.25556778000000002</v>
      </c>
      <c r="BM80" s="221">
        <v>0.18658882500000001</v>
      </c>
      <c r="BN80" s="221">
        <v>8.5983224999999996E-2</v>
      </c>
      <c r="BO80" s="221">
        <v>9.1123000000000003E-3</v>
      </c>
      <c r="BP80" s="221">
        <v>1.2184695000000001E-2</v>
      </c>
      <c r="BQ80" s="221">
        <v>1.89375E-3</v>
      </c>
      <c r="BR80" s="221">
        <v>1.2501000000000001E-3</v>
      </c>
      <c r="BS80" s="221">
        <v>1.38672</v>
      </c>
      <c r="BT80" s="221">
        <v>9.6558799999999998</v>
      </c>
      <c r="BU80" s="221">
        <v>0.57942000000000005</v>
      </c>
      <c r="BV80" s="221">
        <v>18.889500000000002</v>
      </c>
      <c r="BW80" s="221">
        <v>1.75576</v>
      </c>
      <c r="BX80" s="221">
        <v>15.18244</v>
      </c>
      <c r="BY80" s="221">
        <v>2.126808</v>
      </c>
      <c r="BZ80" s="221">
        <v>8.6816800000000001</v>
      </c>
      <c r="CA80" s="221">
        <v>0.84863999999999995</v>
      </c>
      <c r="CB80" s="221">
        <v>1.62602</v>
      </c>
      <c r="CC80" s="221">
        <v>0.42070000000000002</v>
      </c>
      <c r="CD80" s="221">
        <v>1.6908799999999999</v>
      </c>
      <c r="CE80" s="221">
        <v>0.47033999999999998</v>
      </c>
      <c r="CF80" s="221">
        <v>0.14940000000000001</v>
      </c>
      <c r="CG80" s="221">
        <v>0.63637999999999995</v>
      </c>
      <c r="CH80" s="221">
        <v>8.2290000000000002E-2</v>
      </c>
      <c r="CI80" s="221">
        <v>0.49409999999999998</v>
      </c>
      <c r="CJ80" s="221">
        <v>0.107097</v>
      </c>
      <c r="CK80" s="221">
        <v>0.23855999999999999</v>
      </c>
      <c r="CL80" s="221">
        <v>3.6956999999999997E-2</v>
      </c>
      <c r="CM80" s="221">
        <v>0.23035</v>
      </c>
      <c r="CN80" s="221">
        <v>3.8040999999999998E-2</v>
      </c>
      <c r="CO80" s="221">
        <v>0.48221999999999998</v>
      </c>
      <c r="CP80" s="221">
        <v>0.170903</v>
      </c>
      <c r="CQ80" s="221">
        <v>0.49076999999999998</v>
      </c>
      <c r="CR80" s="221">
        <v>4.8544999999999998E-2</v>
      </c>
      <c r="CS80" s="221"/>
      <c r="CT80" s="221"/>
      <c r="CU80" s="224"/>
      <c r="CV80" s="224"/>
      <c r="CW80" s="224"/>
      <c r="CX80" s="224"/>
      <c r="CY80" s="224"/>
      <c r="CZ80" s="224"/>
      <c r="ALU80" s="219"/>
      <c r="ALV80" s="219"/>
    </row>
    <row r="81" spans="1:1010" ht="15" customHeight="1" x14ac:dyDescent="0.35">
      <c r="A81">
        <v>81</v>
      </c>
      <c r="B81">
        <v>1885</v>
      </c>
      <c r="C81" s="214" t="s">
        <v>1314</v>
      </c>
      <c r="D81">
        <v>1885</v>
      </c>
      <c r="E81" s="219">
        <v>-1</v>
      </c>
      <c r="F81" s="219">
        <v>51.023949999999999</v>
      </c>
      <c r="G81" s="220">
        <v>3.0519500000000002</v>
      </c>
      <c r="H81" s="221">
        <v>13.20485</v>
      </c>
      <c r="I81" s="221">
        <v>2.7449999999999999E-2</v>
      </c>
      <c r="J81" s="221">
        <v>12.20805</v>
      </c>
      <c r="K81" s="222">
        <v>0.18440000000000001</v>
      </c>
      <c r="L81" s="221">
        <v>6.2489499999999998</v>
      </c>
      <c r="M81" s="222">
        <v>10.892200000000001</v>
      </c>
      <c r="N81" s="221">
        <v>2.59755</v>
      </c>
      <c r="O81" s="221">
        <v>1.175E-2</v>
      </c>
      <c r="P81" s="221">
        <v>0.61560000000000004</v>
      </c>
      <c r="Q81" s="222">
        <v>0.30554999999999999</v>
      </c>
      <c r="R81" s="221">
        <v>6.1550000000000001E-2</v>
      </c>
      <c r="S81" s="222">
        <v>1.3350000000000001E-2</v>
      </c>
      <c r="T81" s="222">
        <v>3.1300000000000001E-2</v>
      </c>
      <c r="U81" s="222">
        <v>100.47855</v>
      </c>
      <c r="V81" s="222"/>
      <c r="W81" s="221">
        <v>0.14109971040151101</v>
      </c>
      <c r="X81" s="223">
        <v>4.0746361690797803</v>
      </c>
      <c r="Y81" s="222">
        <v>2.1886225426149402</v>
      </c>
      <c r="Z81" s="221">
        <v>30.4166666666667</v>
      </c>
      <c r="AA81" s="221">
        <v>326.03666666666697</v>
      </c>
      <c r="AB81" s="221">
        <v>10.8533333333333</v>
      </c>
      <c r="AC81" s="221">
        <v>370.39333333333298</v>
      </c>
      <c r="AD81" s="221">
        <v>27.05</v>
      </c>
      <c r="AE81" s="221">
        <v>172.886666666667</v>
      </c>
      <c r="AF81" s="221">
        <v>16.52</v>
      </c>
      <c r="AG81" s="221">
        <v>143.72999999999999</v>
      </c>
      <c r="AH81" s="221">
        <v>16.483333333333299</v>
      </c>
      <c r="AI81" s="221">
        <v>39.746666666666698</v>
      </c>
      <c r="AJ81" s="221">
        <v>5.5333333333333297</v>
      </c>
      <c r="AK81" s="221">
        <v>25.99</v>
      </c>
      <c r="AL81" s="221">
        <v>6.8466666666666702</v>
      </c>
      <c r="AM81" s="221">
        <v>2.3199999999999998</v>
      </c>
      <c r="AN81" s="221">
        <v>6.3266666666666698</v>
      </c>
      <c r="AO81" s="221">
        <v>1.06666666666667</v>
      </c>
      <c r="AP81" s="221">
        <v>5.71</v>
      </c>
      <c r="AQ81" s="221">
        <v>1.123</v>
      </c>
      <c r="AR81" s="221">
        <v>2.67</v>
      </c>
      <c r="AS81" s="221">
        <v>0.34899999999999998</v>
      </c>
      <c r="AT81" s="221">
        <v>2.29</v>
      </c>
      <c r="AU81" s="221">
        <v>0.30199999999999999</v>
      </c>
      <c r="AV81" s="221">
        <v>4.4133333333333304</v>
      </c>
      <c r="AW81" s="221">
        <v>0.99066666666666703</v>
      </c>
      <c r="AX81" s="221">
        <v>0.92333333333333301</v>
      </c>
      <c r="AY81" s="221">
        <v>0.437</v>
      </c>
      <c r="AZ81" s="221">
        <v>1139.603895</v>
      </c>
      <c r="BA81" s="221">
        <v>50.351649999999999</v>
      </c>
      <c r="BB81" s="223"/>
      <c r="BC81" s="223">
        <v>7.0549855200755501E-3</v>
      </c>
      <c r="BD81" s="222">
        <v>7.7825550829423801E-2</v>
      </c>
      <c r="BE81" s="222">
        <v>0.234839198822583</v>
      </c>
      <c r="BF81" s="222">
        <v>0.61738979500000002</v>
      </c>
      <c r="BG81" s="222">
        <v>7.8129920000000005E-2</v>
      </c>
      <c r="BH81" s="221">
        <v>0.26805845499999997</v>
      </c>
      <c r="BI81" s="221">
        <v>0.40408645500000001</v>
      </c>
      <c r="BJ81" s="221">
        <v>2.943024E-2</v>
      </c>
      <c r="BK81" s="221">
        <v>0.18246934000000001</v>
      </c>
      <c r="BL81" s="221">
        <v>0.25487747999999999</v>
      </c>
      <c r="BM81" s="221">
        <v>0.18312727500000001</v>
      </c>
      <c r="BN81" s="221">
        <v>8.9569800000000005E-2</v>
      </c>
      <c r="BO81" s="221">
        <v>8.9526150000000006E-3</v>
      </c>
      <c r="BP81" s="221">
        <v>1.2919345E-2</v>
      </c>
      <c r="BQ81" s="221">
        <v>1.6687500000000001E-3</v>
      </c>
      <c r="BR81" s="221">
        <v>1.4491899999999999E-3</v>
      </c>
      <c r="BS81" s="221">
        <v>1.46</v>
      </c>
      <c r="BT81" s="221">
        <v>10.107136666666699</v>
      </c>
      <c r="BU81" s="221">
        <v>0.58607999999999805</v>
      </c>
      <c r="BV81" s="221">
        <v>18.519666666666598</v>
      </c>
      <c r="BW81" s="221">
        <v>1.8393999999999999</v>
      </c>
      <c r="BX81" s="221">
        <v>16.770006666666699</v>
      </c>
      <c r="BY81" s="221">
        <v>2.1608160000000001</v>
      </c>
      <c r="BZ81" s="221">
        <v>8.0488800000000005</v>
      </c>
      <c r="CA81" s="221">
        <v>0.84064999999999801</v>
      </c>
      <c r="CB81" s="221">
        <v>1.51037333333333</v>
      </c>
      <c r="CC81" s="221">
        <v>0.38733333333333297</v>
      </c>
      <c r="CD81" s="221">
        <v>1.6633599999999999</v>
      </c>
      <c r="CE81" s="221">
        <v>0.458726666666667</v>
      </c>
      <c r="CF81" s="221">
        <v>0.13919999999999999</v>
      </c>
      <c r="CG81" s="221">
        <v>0.59470666666666705</v>
      </c>
      <c r="CH81" s="221">
        <v>8.3200000000000301E-2</v>
      </c>
      <c r="CI81" s="221">
        <v>0.46250999999999998</v>
      </c>
      <c r="CJ81" s="221">
        <v>9.7700999999999996E-2</v>
      </c>
      <c r="CK81" s="221">
        <v>0.22428000000000001</v>
      </c>
      <c r="CL81" s="221">
        <v>3.3853000000000001E-2</v>
      </c>
      <c r="CM81" s="221">
        <v>0.19464999999999999</v>
      </c>
      <c r="CN81" s="221">
        <v>3.2918000000000003E-2</v>
      </c>
      <c r="CO81" s="221">
        <v>0.41485333333333302</v>
      </c>
      <c r="CP81" s="221">
        <v>0.14760933333333301</v>
      </c>
      <c r="CQ81" s="221">
        <v>0.34071000000000001</v>
      </c>
      <c r="CR81" s="221">
        <v>4.1515000000000003E-2</v>
      </c>
      <c r="CS81" s="221"/>
      <c r="CT81" s="221"/>
      <c r="CU81" s="224"/>
      <c r="CV81" s="224"/>
      <c r="CW81" s="224"/>
      <c r="CX81" s="224"/>
      <c r="CY81" s="224"/>
      <c r="CZ81" s="224"/>
      <c r="ALU81" s="219"/>
      <c r="ALV81" s="219"/>
    </row>
    <row r="82" spans="1:1010" ht="15" customHeight="1" x14ac:dyDescent="0.35">
      <c r="A82" s="214">
        <v>82</v>
      </c>
      <c r="B82">
        <v>1885</v>
      </c>
      <c r="C82" s="214" t="s">
        <v>1315</v>
      </c>
      <c r="D82">
        <v>1885</v>
      </c>
      <c r="E82" s="219">
        <v>-1</v>
      </c>
      <c r="F82" s="219">
        <v>50.4054</v>
      </c>
      <c r="G82" s="220">
        <v>3.0453999999999999</v>
      </c>
      <c r="H82" s="221">
        <v>13.3459</v>
      </c>
      <c r="I82" s="221">
        <v>2.1899999999999999E-2</v>
      </c>
      <c r="J82" s="221">
        <v>11.3485</v>
      </c>
      <c r="K82" s="222">
        <v>0.1762</v>
      </c>
      <c r="L82" s="221">
        <v>6.3232999999999997</v>
      </c>
      <c r="M82" s="222">
        <v>11.087899999999999</v>
      </c>
      <c r="N82" s="221">
        <v>2.6017000000000001</v>
      </c>
      <c r="O82" s="221">
        <v>1E-3</v>
      </c>
      <c r="P82" s="221">
        <v>0.5696</v>
      </c>
      <c r="Q82" s="222">
        <v>0.30170000000000002</v>
      </c>
      <c r="R82" s="221">
        <v>5.3999999999999999E-2</v>
      </c>
      <c r="S82" s="222">
        <v>1.4500000000000001E-2</v>
      </c>
      <c r="T82" s="222">
        <v>2.7799999999999998E-2</v>
      </c>
      <c r="U82" s="222">
        <v>99.324799999999996</v>
      </c>
      <c r="V82" s="222"/>
      <c r="W82" s="221">
        <v>0.105691391255277</v>
      </c>
      <c r="X82" s="223">
        <v>3.9755350380845398</v>
      </c>
      <c r="Y82" s="222">
        <v>2.0247943968764801</v>
      </c>
      <c r="Z82" s="221">
        <v>31.26</v>
      </c>
      <c r="AA82" s="221">
        <v>320.87</v>
      </c>
      <c r="AB82" s="221">
        <v>10.77</v>
      </c>
      <c r="AC82" s="221">
        <v>393.45</v>
      </c>
      <c r="AD82" s="221">
        <v>27.04</v>
      </c>
      <c r="AE82" s="221">
        <v>180.57</v>
      </c>
      <c r="AF82" s="221">
        <v>16.96</v>
      </c>
      <c r="AG82" s="221">
        <v>150.26</v>
      </c>
      <c r="AH82" s="221">
        <v>17.28</v>
      </c>
      <c r="AI82" s="221">
        <v>42.05</v>
      </c>
      <c r="AJ82" s="221">
        <v>5.38</v>
      </c>
      <c r="AK82" s="221">
        <v>27.99</v>
      </c>
      <c r="AL82" s="221">
        <v>6.67</v>
      </c>
      <c r="AM82" s="221">
        <v>2.2799999999999998</v>
      </c>
      <c r="AN82" s="221">
        <v>7.08</v>
      </c>
      <c r="AO82" s="221">
        <v>1.069</v>
      </c>
      <c r="AP82" s="221">
        <v>6.54</v>
      </c>
      <c r="AQ82" s="221">
        <v>1.1499999999999999</v>
      </c>
      <c r="AR82" s="221">
        <v>2.96</v>
      </c>
      <c r="AS82" s="221">
        <v>0.42799999999999999</v>
      </c>
      <c r="AT82" s="221">
        <v>2.4500000000000002</v>
      </c>
      <c r="AU82" s="221">
        <v>0.309</v>
      </c>
      <c r="AV82" s="221">
        <v>4.8099999999999996</v>
      </c>
      <c r="AW82" s="221">
        <v>0.997</v>
      </c>
      <c r="AX82" s="221">
        <v>1.32</v>
      </c>
      <c r="AY82" s="221">
        <v>0.57299999999999995</v>
      </c>
      <c r="AZ82" s="221">
        <v>1141.09833</v>
      </c>
      <c r="BA82" s="221">
        <v>52.469299999999997</v>
      </c>
      <c r="BB82" s="223"/>
      <c r="BC82" s="223">
        <v>5.2845695627638497E-3</v>
      </c>
      <c r="BD82" s="222">
        <v>7.5932719227414694E-2</v>
      </c>
      <c r="BE82" s="222">
        <v>0.21726043878484599</v>
      </c>
      <c r="BF82" s="222">
        <v>0.60990533999999996</v>
      </c>
      <c r="BG82" s="222">
        <v>7.7962240000000002E-2</v>
      </c>
      <c r="BH82" s="221">
        <v>0.27092177000000001</v>
      </c>
      <c r="BI82" s="221">
        <v>0.37563534999999998</v>
      </c>
      <c r="BJ82" s="221">
        <v>2.8121520000000001E-2</v>
      </c>
      <c r="BK82" s="221">
        <v>0.18464036</v>
      </c>
      <c r="BL82" s="221">
        <v>0.25945686000000001</v>
      </c>
      <c r="BM82" s="221">
        <v>0.18341985</v>
      </c>
      <c r="BN82" s="221">
        <v>8.28768E-2</v>
      </c>
      <c r="BO82" s="221">
        <v>8.83981E-3</v>
      </c>
      <c r="BP82" s="221">
        <v>1.13346E-2</v>
      </c>
      <c r="BQ82" s="221">
        <v>1.8125000000000001E-3</v>
      </c>
      <c r="BR82" s="221">
        <v>1.28714E-3</v>
      </c>
      <c r="BS82" s="221">
        <v>1.50048</v>
      </c>
      <c r="BT82" s="221">
        <v>9.9469700000000003</v>
      </c>
      <c r="BU82" s="221">
        <v>0.58157999999999999</v>
      </c>
      <c r="BV82" s="221">
        <v>19.672499999999999</v>
      </c>
      <c r="BW82" s="221">
        <v>1.8387199999999999</v>
      </c>
      <c r="BX82" s="221">
        <v>17.51529</v>
      </c>
      <c r="BY82" s="221">
        <v>2.2183679999999999</v>
      </c>
      <c r="BZ82" s="221">
        <v>8.4145599999999998</v>
      </c>
      <c r="CA82" s="221">
        <v>0.88127999999999995</v>
      </c>
      <c r="CB82" s="221">
        <v>1.5979000000000001</v>
      </c>
      <c r="CC82" s="221">
        <v>0.37659999999999999</v>
      </c>
      <c r="CD82" s="221">
        <v>1.7913600000000001</v>
      </c>
      <c r="CE82" s="221">
        <v>0.44689000000000001</v>
      </c>
      <c r="CF82" s="221">
        <v>0.1368</v>
      </c>
      <c r="CG82" s="221">
        <v>0.66552</v>
      </c>
      <c r="CH82" s="221">
        <v>8.3381999999999998E-2</v>
      </c>
      <c r="CI82" s="221">
        <v>0.52973999999999999</v>
      </c>
      <c r="CJ82" s="221">
        <v>0.10005</v>
      </c>
      <c r="CK82" s="221">
        <v>0.24864</v>
      </c>
      <c r="CL82" s="221">
        <v>4.1515999999999997E-2</v>
      </c>
      <c r="CM82" s="221">
        <v>0.20824999999999999</v>
      </c>
      <c r="CN82" s="221">
        <v>3.3681000000000003E-2</v>
      </c>
      <c r="CO82" s="221">
        <v>0.45213999999999999</v>
      </c>
      <c r="CP82" s="221">
        <v>0.14855299999999999</v>
      </c>
      <c r="CQ82" s="221">
        <v>0.48708000000000001</v>
      </c>
      <c r="CR82" s="221">
        <v>5.4434999999999997E-2</v>
      </c>
      <c r="CS82" s="221"/>
      <c r="CT82" s="221"/>
      <c r="CU82" s="224"/>
      <c r="CV82" s="224"/>
      <c r="CW82" s="224"/>
      <c r="CX82" s="224"/>
      <c r="CY82" s="224"/>
      <c r="CZ82" s="224"/>
      <c r="ALU82" s="219"/>
      <c r="ALV82" s="219"/>
    </row>
    <row r="83" spans="1:1010" s="168" customFormat="1" ht="15" customHeight="1" x14ac:dyDescent="0.35">
      <c r="A83">
        <v>83</v>
      </c>
      <c r="B83">
        <v>1919</v>
      </c>
      <c r="C83" s="214" t="s">
        <v>1316</v>
      </c>
      <c r="D83">
        <v>1919</v>
      </c>
      <c r="E83" s="240">
        <v>-1</v>
      </c>
      <c r="F83" s="240">
        <v>50.966749999999998</v>
      </c>
      <c r="G83" s="241">
        <v>2.9659499999999999</v>
      </c>
      <c r="H83" s="242">
        <v>13.7561</v>
      </c>
      <c r="I83" s="242">
        <v>4.2099999999999999E-2</v>
      </c>
      <c r="J83" s="242">
        <v>10.57185</v>
      </c>
      <c r="K83" s="243">
        <v>0.1777</v>
      </c>
      <c r="L83" s="242">
        <v>6.9263500000000002</v>
      </c>
      <c r="M83" s="243">
        <v>11.385400000000001</v>
      </c>
      <c r="N83" s="242">
        <v>2.38395</v>
      </c>
      <c r="O83" s="242">
        <v>1.175E-2</v>
      </c>
      <c r="P83" s="242">
        <v>0.55215000000000003</v>
      </c>
      <c r="Q83" s="243">
        <v>0.27345000000000003</v>
      </c>
      <c r="R83" s="242">
        <v>5.4350000000000002E-2</v>
      </c>
      <c r="S83" s="243">
        <v>0.01</v>
      </c>
      <c r="T83" s="243">
        <v>2.7150000000000001E-2</v>
      </c>
      <c r="U83" s="243">
        <v>100.10495</v>
      </c>
      <c r="V83" s="243"/>
      <c r="W83" s="242">
        <v>8.4109528222085797E-2</v>
      </c>
      <c r="X83" s="244">
        <v>3.59263346113578</v>
      </c>
      <c r="Y83" s="243">
        <v>2.1290798703973399</v>
      </c>
      <c r="Z83" s="242">
        <v>30.63</v>
      </c>
      <c r="AA83" s="242">
        <v>321.886666666667</v>
      </c>
      <c r="AB83" s="242">
        <v>10.0066666666667</v>
      </c>
      <c r="AC83" s="242">
        <v>416.14666666666699</v>
      </c>
      <c r="AD83" s="242">
        <v>24.31</v>
      </c>
      <c r="AE83" s="242">
        <v>172.25333333333299</v>
      </c>
      <c r="AF83" s="242">
        <v>20.293333333333301</v>
      </c>
      <c r="AG83" s="242">
        <v>135.53</v>
      </c>
      <c r="AH83" s="242">
        <v>15.0666666666667</v>
      </c>
      <c r="AI83" s="242">
        <v>37.4433333333333</v>
      </c>
      <c r="AJ83" s="242">
        <v>5.5433333333333303</v>
      </c>
      <c r="AK83" s="242">
        <v>25.716666666666701</v>
      </c>
      <c r="AL83" s="242">
        <v>5.67</v>
      </c>
      <c r="AM83" s="242">
        <v>2.1033333333333299</v>
      </c>
      <c r="AN83" s="242">
        <v>6.06666666666667</v>
      </c>
      <c r="AO83" s="242">
        <v>0.88733333333333297</v>
      </c>
      <c r="AP83" s="242">
        <v>5.21</v>
      </c>
      <c r="AQ83" s="242">
        <v>0.953666666666667</v>
      </c>
      <c r="AR83" s="242">
        <v>2.4366666666666701</v>
      </c>
      <c r="AS83" s="242">
        <v>0.29199999999999998</v>
      </c>
      <c r="AT83" s="242">
        <v>1.87</v>
      </c>
      <c r="AU83" s="242">
        <v>0.25666666666666699</v>
      </c>
      <c r="AV83" s="242">
        <v>4.3433333333333302</v>
      </c>
      <c r="AW83" s="242">
        <v>1.25</v>
      </c>
      <c r="AX83" s="242">
        <v>0.92333333333333301</v>
      </c>
      <c r="AY83" s="242">
        <v>0.42066666666666702</v>
      </c>
      <c r="AZ83" s="242">
        <v>1153.2196349999999</v>
      </c>
      <c r="BA83" s="242">
        <v>56.495100000000001</v>
      </c>
      <c r="BB83" s="244"/>
      <c r="BC83" s="244">
        <v>4.20547641110429E-3</v>
      </c>
      <c r="BD83" s="243">
        <v>6.8619299107693404E-2</v>
      </c>
      <c r="BE83" s="243">
        <v>0.228450270093635</v>
      </c>
      <c r="BF83" s="243">
        <v>0.61669767499999995</v>
      </c>
      <c r="BG83" s="243">
        <v>7.5928319999999994E-2</v>
      </c>
      <c r="BH83" s="242">
        <v>0.27924883</v>
      </c>
      <c r="BI83" s="242">
        <v>0.34992823499999998</v>
      </c>
      <c r="BJ83" s="242">
        <v>2.8360920000000001E-2</v>
      </c>
      <c r="BK83" s="242">
        <v>0.20224942000000001</v>
      </c>
      <c r="BL83" s="242">
        <v>0.26641836000000002</v>
      </c>
      <c r="BM83" s="242">
        <v>0.16806847499999999</v>
      </c>
      <c r="BN83" s="242">
        <v>8.0337825000000002E-2</v>
      </c>
      <c r="BO83" s="242">
        <v>8.0120850000000004E-3</v>
      </c>
      <c r="BP83" s="242">
        <v>1.1408065E-2</v>
      </c>
      <c r="BQ83" s="242">
        <v>1.25E-3</v>
      </c>
      <c r="BR83" s="242">
        <v>1.257045E-3</v>
      </c>
      <c r="BS83" s="242">
        <v>1.47024</v>
      </c>
      <c r="BT83" s="242">
        <v>9.9784866666666794</v>
      </c>
      <c r="BU83" s="242">
        <v>0.54036000000000195</v>
      </c>
      <c r="BV83" s="242">
        <v>20.8073333333333</v>
      </c>
      <c r="BW83" s="242">
        <v>1.6530800000000001</v>
      </c>
      <c r="BX83" s="242">
        <v>16.708573333333302</v>
      </c>
      <c r="BY83" s="242">
        <v>2.6543679999999998</v>
      </c>
      <c r="BZ83" s="242">
        <v>7.5896800000000004</v>
      </c>
      <c r="CA83" s="242">
        <v>0.76840000000000197</v>
      </c>
      <c r="CB83" s="242">
        <v>1.4228466666666699</v>
      </c>
      <c r="CC83" s="242">
        <v>0.38803333333333301</v>
      </c>
      <c r="CD83" s="242">
        <v>1.6458666666666699</v>
      </c>
      <c r="CE83" s="242">
        <v>0.37989000000000001</v>
      </c>
      <c r="CF83" s="242">
        <v>0.12620000000000001</v>
      </c>
      <c r="CG83" s="242">
        <v>0.57026666666666703</v>
      </c>
      <c r="CH83" s="242">
        <v>6.9211999999999996E-2</v>
      </c>
      <c r="CI83" s="242">
        <v>0.42201</v>
      </c>
      <c r="CJ83" s="242">
        <v>8.2969000000000001E-2</v>
      </c>
      <c r="CK83" s="242">
        <v>0.20468</v>
      </c>
      <c r="CL83" s="242">
        <v>2.8323999999999998E-2</v>
      </c>
      <c r="CM83" s="242">
        <v>0.15895000000000001</v>
      </c>
      <c r="CN83" s="242">
        <v>2.7976666666666698E-2</v>
      </c>
      <c r="CO83" s="242">
        <v>0.40827333333333299</v>
      </c>
      <c r="CP83" s="242">
        <v>0.18625</v>
      </c>
      <c r="CQ83" s="242">
        <v>0.34071000000000001</v>
      </c>
      <c r="CR83" s="242">
        <v>3.9963333333333399E-2</v>
      </c>
      <c r="CS83" s="242"/>
      <c r="CT83" s="242"/>
      <c r="CU83" s="245"/>
      <c r="CV83" s="245"/>
      <c r="CW83" s="245"/>
      <c r="CX83" s="245"/>
      <c r="CY83" s="245"/>
      <c r="CZ83" s="245"/>
      <c r="DA83" s="240"/>
      <c r="DB83" s="240"/>
      <c r="DC83" s="240"/>
      <c r="DD83" s="240"/>
      <c r="DE83" s="240"/>
      <c r="DF83" s="240"/>
      <c r="DG83" s="240"/>
      <c r="DH83" s="240"/>
      <c r="DI83" s="240"/>
      <c r="DJ83" s="240"/>
      <c r="DK83" s="240"/>
      <c r="DL83" s="240"/>
      <c r="DM83" s="240"/>
      <c r="DN83" s="240"/>
      <c r="DO83" s="240"/>
      <c r="DP83" s="240"/>
      <c r="DQ83" s="240"/>
      <c r="DR83" s="240"/>
      <c r="DS83" s="240"/>
      <c r="DT83" s="240"/>
      <c r="DU83" s="240"/>
      <c r="DV83" s="240"/>
      <c r="DW83" s="240"/>
      <c r="DX83" s="240"/>
      <c r="DY83" s="240"/>
      <c r="DZ83" s="240"/>
      <c r="EA83" s="240"/>
      <c r="EB83" s="240"/>
      <c r="EC83" s="240"/>
      <c r="ED83" s="240"/>
      <c r="EE83" s="240"/>
      <c r="EF83" s="240"/>
      <c r="EG83" s="240"/>
      <c r="EH83" s="240"/>
      <c r="EI83" s="240"/>
      <c r="EJ83" s="240"/>
      <c r="EK83" s="240"/>
      <c r="EL83" s="240"/>
      <c r="EM83" s="240"/>
      <c r="EN83" s="240"/>
      <c r="EO83" s="240"/>
      <c r="EP83" s="240"/>
      <c r="EQ83" s="240"/>
      <c r="ER83" s="240"/>
      <c r="ES83" s="240"/>
      <c r="ET83" s="240"/>
      <c r="EU83" s="240"/>
      <c r="EV83" s="240"/>
      <c r="EW83" s="240"/>
      <c r="EX83" s="240"/>
      <c r="EY83" s="240"/>
      <c r="EZ83" s="240"/>
      <c r="FA83" s="240"/>
      <c r="FB83" s="240"/>
      <c r="FC83" s="240"/>
      <c r="FD83" s="240"/>
      <c r="FE83" s="240"/>
      <c r="FF83" s="240"/>
      <c r="FG83" s="240"/>
      <c r="FH83" s="240"/>
      <c r="FI83" s="240"/>
      <c r="FJ83" s="240"/>
      <c r="FK83" s="240"/>
      <c r="FL83" s="240"/>
      <c r="FM83" s="240"/>
      <c r="FN83" s="240"/>
      <c r="FO83" s="240"/>
      <c r="FP83" s="240"/>
      <c r="FQ83" s="240"/>
      <c r="FR83" s="240"/>
      <c r="FS83" s="240"/>
      <c r="FT83" s="240"/>
      <c r="FU83" s="240"/>
      <c r="FV83" s="240"/>
      <c r="FW83" s="240"/>
      <c r="FX83" s="240"/>
      <c r="FY83" s="240"/>
      <c r="FZ83" s="240"/>
      <c r="GA83" s="240"/>
      <c r="GB83" s="240"/>
      <c r="GC83" s="240"/>
      <c r="GD83" s="240"/>
      <c r="GE83" s="240"/>
      <c r="GF83" s="240"/>
      <c r="GG83" s="240"/>
      <c r="GH83" s="240"/>
      <c r="GI83" s="240"/>
      <c r="GJ83" s="240"/>
      <c r="GK83" s="240"/>
      <c r="GL83" s="240"/>
      <c r="GM83" s="240"/>
      <c r="GN83" s="240"/>
      <c r="GO83" s="240"/>
      <c r="GP83" s="240"/>
      <c r="GQ83" s="240"/>
      <c r="GR83" s="240"/>
      <c r="GS83" s="240"/>
      <c r="GT83" s="240"/>
      <c r="GU83" s="240"/>
      <c r="GV83" s="240"/>
      <c r="GW83" s="240"/>
      <c r="GX83" s="240"/>
      <c r="GY83" s="240"/>
      <c r="GZ83" s="240"/>
      <c r="HA83" s="240"/>
      <c r="HB83" s="240"/>
      <c r="HC83" s="240"/>
      <c r="HD83" s="240"/>
      <c r="HE83" s="240"/>
      <c r="HF83" s="240"/>
      <c r="HG83" s="240"/>
      <c r="HH83" s="240"/>
      <c r="HI83" s="240"/>
      <c r="HJ83" s="240"/>
      <c r="HK83" s="240"/>
      <c r="HL83" s="240"/>
      <c r="HM83" s="240"/>
      <c r="HN83" s="240"/>
      <c r="HO83" s="240"/>
      <c r="HP83" s="240"/>
      <c r="HQ83" s="240"/>
      <c r="HR83" s="240"/>
      <c r="HS83" s="240"/>
      <c r="HT83" s="240"/>
      <c r="HU83" s="240"/>
      <c r="HV83" s="240"/>
      <c r="HW83" s="240"/>
      <c r="HX83" s="240"/>
      <c r="HY83" s="240"/>
      <c r="HZ83" s="240"/>
      <c r="IA83" s="240"/>
      <c r="IB83" s="240"/>
      <c r="IC83" s="240"/>
      <c r="ID83" s="240"/>
      <c r="IE83" s="240"/>
      <c r="IF83" s="240"/>
      <c r="IG83" s="240"/>
      <c r="IH83" s="240"/>
      <c r="II83" s="240"/>
      <c r="IJ83" s="240"/>
      <c r="IK83" s="240"/>
      <c r="IL83" s="240"/>
      <c r="IM83" s="240"/>
      <c r="IN83" s="240"/>
      <c r="IO83" s="240"/>
      <c r="IP83" s="240"/>
      <c r="IQ83" s="240"/>
      <c r="IR83" s="240"/>
      <c r="IS83" s="240"/>
      <c r="IT83" s="240"/>
      <c r="IU83" s="240"/>
      <c r="IV83" s="240"/>
      <c r="IW83" s="240"/>
      <c r="IX83" s="240"/>
      <c r="IY83" s="240"/>
      <c r="IZ83" s="240"/>
      <c r="JA83" s="240"/>
      <c r="JB83" s="240"/>
      <c r="JC83" s="240"/>
      <c r="JD83" s="240"/>
      <c r="JE83" s="240"/>
      <c r="JF83" s="240"/>
      <c r="JG83" s="240"/>
      <c r="JH83" s="240"/>
      <c r="JI83" s="240"/>
      <c r="JJ83" s="240"/>
      <c r="JK83" s="240"/>
      <c r="JL83" s="240"/>
      <c r="JM83" s="240"/>
      <c r="JN83" s="240"/>
      <c r="JO83" s="240"/>
      <c r="JP83" s="240"/>
      <c r="JQ83" s="240"/>
      <c r="JR83" s="240"/>
      <c r="JS83" s="240"/>
      <c r="JT83" s="240"/>
      <c r="JU83" s="240"/>
      <c r="JV83" s="240"/>
      <c r="JW83" s="240"/>
      <c r="JX83" s="240"/>
      <c r="JY83" s="240"/>
      <c r="JZ83" s="240"/>
      <c r="KA83" s="240"/>
      <c r="KB83" s="240"/>
      <c r="KC83" s="240"/>
      <c r="KD83" s="240"/>
      <c r="KE83" s="240"/>
      <c r="KF83" s="240"/>
      <c r="KG83" s="240"/>
      <c r="KH83" s="240"/>
      <c r="KI83" s="240"/>
      <c r="KJ83" s="240"/>
      <c r="KK83" s="240"/>
      <c r="KL83" s="240"/>
      <c r="KM83" s="240"/>
      <c r="KN83" s="240"/>
      <c r="KO83" s="240"/>
      <c r="KP83" s="240"/>
      <c r="KQ83" s="240"/>
      <c r="KR83" s="240"/>
      <c r="KS83" s="240"/>
      <c r="KT83" s="240"/>
      <c r="KU83" s="240"/>
      <c r="KV83" s="240"/>
      <c r="KW83" s="240"/>
      <c r="KX83" s="240"/>
      <c r="KY83" s="240"/>
      <c r="KZ83" s="240"/>
      <c r="LA83" s="240"/>
      <c r="LB83" s="240"/>
      <c r="LC83" s="240"/>
      <c r="LD83" s="240"/>
      <c r="LE83" s="240"/>
      <c r="LF83" s="240"/>
      <c r="LG83" s="240"/>
      <c r="LH83" s="240"/>
      <c r="LI83" s="240"/>
      <c r="LJ83" s="240"/>
      <c r="LK83" s="240"/>
      <c r="LL83" s="240"/>
      <c r="LM83" s="240"/>
      <c r="LN83" s="240"/>
      <c r="LO83" s="240"/>
      <c r="LP83" s="240"/>
      <c r="LQ83" s="240"/>
      <c r="LR83" s="240"/>
      <c r="LS83" s="240"/>
      <c r="LT83" s="240"/>
      <c r="LU83" s="240"/>
      <c r="LV83" s="240"/>
      <c r="LW83" s="240"/>
      <c r="LX83" s="240"/>
      <c r="LY83" s="240"/>
      <c r="LZ83" s="240"/>
      <c r="MA83" s="240"/>
      <c r="MB83" s="240"/>
      <c r="MC83" s="240"/>
      <c r="MD83" s="240"/>
      <c r="ME83" s="240"/>
      <c r="MF83" s="240"/>
      <c r="MG83" s="240"/>
      <c r="MH83" s="240"/>
      <c r="MI83" s="240"/>
      <c r="MJ83" s="240"/>
      <c r="MK83" s="240"/>
      <c r="ML83" s="240"/>
      <c r="MM83" s="240"/>
      <c r="MN83" s="240"/>
      <c r="MO83" s="240"/>
      <c r="MP83" s="240"/>
      <c r="MQ83" s="240"/>
      <c r="MR83" s="240"/>
      <c r="MS83" s="240"/>
      <c r="MT83" s="240"/>
      <c r="MU83" s="240"/>
      <c r="MV83" s="240"/>
      <c r="MW83" s="240"/>
      <c r="MX83" s="240"/>
      <c r="MY83" s="240"/>
      <c r="MZ83" s="240"/>
      <c r="NA83" s="240"/>
      <c r="NB83" s="240"/>
      <c r="NC83" s="240"/>
      <c r="ND83" s="240"/>
      <c r="NE83" s="240"/>
      <c r="NF83" s="240"/>
      <c r="NG83" s="240"/>
      <c r="NH83" s="240"/>
      <c r="NI83" s="240"/>
      <c r="NJ83" s="240"/>
      <c r="NK83" s="240"/>
      <c r="NL83" s="240"/>
      <c r="NM83" s="240"/>
      <c r="NN83" s="240"/>
      <c r="NO83" s="240"/>
      <c r="NP83" s="240"/>
      <c r="NQ83" s="240"/>
      <c r="NR83" s="240"/>
      <c r="NS83" s="240"/>
      <c r="NT83" s="240"/>
      <c r="NU83" s="240"/>
      <c r="NV83" s="240"/>
      <c r="NW83" s="240"/>
      <c r="NX83" s="240"/>
      <c r="NY83" s="240"/>
      <c r="NZ83" s="240"/>
      <c r="OA83" s="240"/>
      <c r="OB83" s="240"/>
      <c r="OC83" s="240"/>
      <c r="OD83" s="240"/>
      <c r="OE83" s="240"/>
      <c r="OF83" s="240"/>
      <c r="OG83" s="240"/>
      <c r="OH83" s="240"/>
      <c r="OI83" s="240"/>
      <c r="OJ83" s="240"/>
      <c r="OK83" s="240"/>
      <c r="OL83" s="240"/>
      <c r="OM83" s="240"/>
      <c r="ON83" s="240"/>
      <c r="OO83" s="240"/>
      <c r="OP83" s="240"/>
      <c r="OQ83" s="240"/>
      <c r="OR83" s="240"/>
      <c r="OS83" s="240"/>
      <c r="OT83" s="240"/>
      <c r="OU83" s="240"/>
      <c r="OV83" s="240"/>
      <c r="OW83" s="240"/>
      <c r="OX83" s="240"/>
      <c r="OY83" s="240"/>
      <c r="OZ83" s="240"/>
      <c r="PA83" s="240"/>
      <c r="PB83" s="240"/>
      <c r="PC83" s="240"/>
      <c r="PD83" s="240"/>
      <c r="PE83" s="240"/>
      <c r="PF83" s="240"/>
      <c r="PG83" s="240"/>
      <c r="PH83" s="240"/>
      <c r="PI83" s="240"/>
      <c r="PJ83" s="240"/>
      <c r="PK83" s="240"/>
      <c r="PL83" s="240"/>
      <c r="PM83" s="240"/>
      <c r="PN83" s="240"/>
      <c r="PO83" s="240"/>
      <c r="PP83" s="240"/>
      <c r="PQ83" s="240"/>
      <c r="PR83" s="240"/>
      <c r="PS83" s="240"/>
      <c r="PT83" s="240"/>
      <c r="PU83" s="240"/>
      <c r="PV83" s="240"/>
      <c r="PW83" s="240"/>
      <c r="PX83" s="240"/>
      <c r="PY83" s="240"/>
      <c r="PZ83" s="240"/>
      <c r="QA83" s="240"/>
      <c r="QB83" s="240"/>
      <c r="QC83" s="240"/>
      <c r="QD83" s="240"/>
      <c r="QE83" s="240"/>
      <c r="QF83" s="240"/>
      <c r="QG83" s="240"/>
      <c r="QH83" s="240"/>
      <c r="QI83" s="240"/>
      <c r="QJ83" s="240"/>
      <c r="QK83" s="240"/>
      <c r="QL83" s="240"/>
      <c r="QM83" s="240"/>
      <c r="QN83" s="240"/>
      <c r="QO83" s="240"/>
      <c r="QP83" s="240"/>
      <c r="QQ83" s="240"/>
      <c r="QR83" s="240"/>
      <c r="QS83" s="240"/>
      <c r="QT83" s="240"/>
      <c r="QU83" s="240"/>
      <c r="QV83" s="240"/>
      <c r="QW83" s="240"/>
      <c r="QX83" s="240"/>
      <c r="QY83" s="240"/>
      <c r="QZ83" s="240"/>
      <c r="RA83" s="240"/>
      <c r="RB83" s="240"/>
      <c r="RC83" s="240"/>
      <c r="RD83" s="240"/>
      <c r="RE83" s="240"/>
      <c r="RF83" s="240"/>
      <c r="RG83" s="240"/>
      <c r="RH83" s="240"/>
      <c r="RI83" s="240"/>
      <c r="RJ83" s="240"/>
      <c r="RK83" s="240"/>
      <c r="RL83" s="240"/>
      <c r="RM83" s="240"/>
      <c r="RN83" s="240"/>
      <c r="RO83" s="240"/>
      <c r="RP83" s="240"/>
      <c r="RQ83" s="240"/>
      <c r="RR83" s="240"/>
      <c r="RS83" s="240"/>
      <c r="RT83" s="240"/>
      <c r="RU83" s="240"/>
      <c r="RV83" s="240"/>
      <c r="RW83" s="240"/>
      <c r="RX83" s="240"/>
      <c r="RY83" s="240"/>
      <c r="RZ83" s="240"/>
      <c r="SA83" s="240"/>
      <c r="SB83" s="240"/>
      <c r="SC83" s="240"/>
      <c r="SD83" s="240"/>
      <c r="SE83" s="240"/>
      <c r="SF83" s="240"/>
      <c r="SG83" s="240"/>
      <c r="SH83" s="240"/>
      <c r="SI83" s="240"/>
      <c r="SJ83" s="240"/>
      <c r="SK83" s="240"/>
      <c r="SL83" s="240"/>
      <c r="SM83" s="240"/>
      <c r="SN83" s="240"/>
      <c r="SO83" s="240"/>
      <c r="SP83" s="240"/>
      <c r="SQ83" s="240"/>
      <c r="SR83" s="240"/>
      <c r="SS83" s="240"/>
      <c r="ST83" s="240"/>
      <c r="SU83" s="240"/>
      <c r="SV83" s="240"/>
      <c r="SW83" s="240"/>
      <c r="SX83" s="240"/>
      <c r="SY83" s="240"/>
      <c r="SZ83" s="240"/>
      <c r="TA83" s="240"/>
      <c r="TB83" s="240"/>
      <c r="TC83" s="240"/>
      <c r="TD83" s="240"/>
      <c r="TE83" s="240"/>
      <c r="TF83" s="240"/>
      <c r="TG83" s="240"/>
      <c r="TH83" s="240"/>
      <c r="TI83" s="240"/>
      <c r="TJ83" s="240"/>
      <c r="TK83" s="240"/>
      <c r="TL83" s="240"/>
      <c r="TM83" s="240"/>
      <c r="TN83" s="240"/>
      <c r="TO83" s="240"/>
      <c r="TP83" s="240"/>
      <c r="TQ83" s="240"/>
      <c r="TR83" s="240"/>
      <c r="TS83" s="240"/>
      <c r="TT83" s="240"/>
      <c r="TU83" s="240"/>
      <c r="TV83" s="240"/>
      <c r="TW83" s="240"/>
      <c r="TX83" s="240"/>
      <c r="TY83" s="240"/>
      <c r="TZ83" s="240"/>
      <c r="UA83" s="240"/>
      <c r="UB83" s="240"/>
      <c r="UC83" s="240"/>
      <c r="UD83" s="240"/>
      <c r="UE83" s="240"/>
      <c r="UF83" s="240"/>
      <c r="UG83" s="240"/>
      <c r="UH83" s="240"/>
      <c r="UI83" s="240"/>
      <c r="UJ83" s="240"/>
      <c r="UK83" s="240"/>
      <c r="UL83" s="240"/>
      <c r="UM83" s="240"/>
      <c r="UN83" s="240"/>
      <c r="UO83" s="240"/>
      <c r="UP83" s="240"/>
      <c r="UQ83" s="240"/>
      <c r="UR83" s="240"/>
      <c r="US83" s="240"/>
      <c r="UT83" s="240"/>
      <c r="UU83" s="240"/>
      <c r="UV83" s="240"/>
      <c r="UW83" s="240"/>
      <c r="UX83" s="240"/>
      <c r="UY83" s="240"/>
      <c r="UZ83" s="240"/>
      <c r="VA83" s="240"/>
      <c r="VB83" s="240"/>
      <c r="VC83" s="240"/>
      <c r="VD83" s="240"/>
      <c r="VE83" s="240"/>
      <c r="VF83" s="240"/>
      <c r="VG83" s="240"/>
      <c r="VH83" s="240"/>
      <c r="VI83" s="240"/>
      <c r="VJ83" s="240"/>
      <c r="VK83" s="240"/>
      <c r="VL83" s="240"/>
      <c r="VM83" s="240"/>
      <c r="VN83" s="240"/>
      <c r="VO83" s="240"/>
      <c r="VP83" s="240"/>
      <c r="VQ83" s="240"/>
      <c r="VR83" s="240"/>
      <c r="VS83" s="240"/>
      <c r="VT83" s="240"/>
      <c r="VU83" s="240"/>
      <c r="VV83" s="240"/>
      <c r="VW83" s="240"/>
      <c r="VX83" s="240"/>
      <c r="VY83" s="240"/>
      <c r="VZ83" s="240"/>
      <c r="WA83" s="240"/>
      <c r="WB83" s="240"/>
      <c r="WC83" s="240"/>
      <c r="WD83" s="240"/>
      <c r="WE83" s="240"/>
      <c r="WF83" s="240"/>
      <c r="WG83" s="240"/>
      <c r="WH83" s="240"/>
      <c r="WI83" s="240"/>
      <c r="WJ83" s="240"/>
      <c r="WK83" s="240"/>
      <c r="WL83" s="240"/>
      <c r="WM83" s="240"/>
      <c r="WN83" s="240"/>
      <c r="WO83" s="240"/>
      <c r="WP83" s="240"/>
      <c r="WQ83" s="240"/>
      <c r="WR83" s="240"/>
      <c r="WS83" s="240"/>
      <c r="WT83" s="240"/>
      <c r="WU83" s="240"/>
      <c r="WV83" s="240"/>
      <c r="WW83" s="240"/>
      <c r="WX83" s="240"/>
      <c r="WY83" s="240"/>
      <c r="WZ83" s="240"/>
      <c r="XA83" s="240"/>
      <c r="XB83" s="240"/>
      <c r="XC83" s="240"/>
      <c r="XD83" s="240"/>
      <c r="XE83" s="240"/>
      <c r="XF83" s="240"/>
      <c r="XG83" s="240"/>
      <c r="XH83" s="240"/>
      <c r="XI83" s="240"/>
      <c r="XJ83" s="240"/>
      <c r="XK83" s="240"/>
      <c r="XL83" s="240"/>
      <c r="XM83" s="240"/>
      <c r="XN83" s="240"/>
      <c r="XO83" s="240"/>
      <c r="XP83" s="240"/>
      <c r="XQ83" s="240"/>
      <c r="XR83" s="240"/>
      <c r="XS83" s="240"/>
      <c r="XT83" s="240"/>
      <c r="XU83" s="240"/>
      <c r="XV83" s="240"/>
      <c r="XW83" s="240"/>
      <c r="XX83" s="240"/>
      <c r="XY83" s="240"/>
      <c r="XZ83" s="240"/>
      <c r="YA83" s="240"/>
      <c r="YB83" s="240"/>
      <c r="YC83" s="240"/>
      <c r="YD83" s="240"/>
      <c r="YE83" s="240"/>
      <c r="YF83" s="240"/>
      <c r="YG83" s="240"/>
      <c r="YH83" s="240"/>
      <c r="YI83" s="240"/>
      <c r="YJ83" s="240"/>
      <c r="YK83" s="240"/>
      <c r="YL83" s="240"/>
      <c r="YM83" s="240"/>
      <c r="YN83" s="240"/>
      <c r="YO83" s="240"/>
      <c r="YP83" s="240"/>
      <c r="YQ83" s="240"/>
      <c r="YR83" s="240"/>
      <c r="YS83" s="240"/>
      <c r="YT83" s="240"/>
      <c r="YU83" s="240"/>
      <c r="YV83" s="240"/>
      <c r="YW83" s="240"/>
      <c r="YX83" s="240"/>
      <c r="YY83" s="240"/>
      <c r="YZ83" s="240"/>
      <c r="ZA83" s="240"/>
      <c r="ZB83" s="240"/>
      <c r="ZC83" s="240"/>
      <c r="ZD83" s="240"/>
      <c r="ZE83" s="240"/>
      <c r="ZF83" s="240"/>
      <c r="ZG83" s="240"/>
      <c r="ZH83" s="240"/>
      <c r="ZI83" s="240"/>
      <c r="ZJ83" s="240"/>
      <c r="ZK83" s="240"/>
      <c r="ZL83" s="240"/>
      <c r="ZM83" s="240"/>
      <c r="ZN83" s="240"/>
      <c r="ZO83" s="240"/>
      <c r="ZP83" s="240"/>
      <c r="ZQ83" s="240"/>
      <c r="ZR83" s="240"/>
      <c r="ZS83" s="240"/>
      <c r="ZT83" s="240"/>
      <c r="ZU83" s="240"/>
      <c r="ZV83" s="240"/>
      <c r="ZW83" s="240"/>
      <c r="ZX83" s="240"/>
      <c r="ZY83" s="240"/>
      <c r="ZZ83" s="240"/>
      <c r="AAA83" s="240"/>
      <c r="AAB83" s="240"/>
      <c r="AAC83" s="240"/>
      <c r="AAD83" s="240"/>
      <c r="AAE83" s="240"/>
      <c r="AAF83" s="240"/>
      <c r="AAG83" s="240"/>
      <c r="AAH83" s="240"/>
      <c r="AAI83" s="240"/>
      <c r="AAJ83" s="240"/>
      <c r="AAK83" s="240"/>
      <c r="AAL83" s="240"/>
      <c r="AAM83" s="240"/>
      <c r="AAN83" s="240"/>
      <c r="AAO83" s="240"/>
      <c r="AAP83" s="240"/>
      <c r="AAQ83" s="240"/>
      <c r="AAR83" s="240"/>
      <c r="AAS83" s="240"/>
      <c r="AAT83" s="240"/>
      <c r="AAU83" s="240"/>
      <c r="AAV83" s="240"/>
      <c r="AAW83" s="240"/>
      <c r="AAX83" s="240"/>
      <c r="AAY83" s="240"/>
      <c r="AAZ83" s="240"/>
      <c r="ABA83" s="240"/>
      <c r="ABB83" s="240"/>
      <c r="ABC83" s="240"/>
      <c r="ABD83" s="240"/>
      <c r="ABE83" s="240"/>
      <c r="ABF83" s="240"/>
      <c r="ABG83" s="240"/>
      <c r="ABH83" s="240"/>
      <c r="ABI83" s="240"/>
      <c r="ABJ83" s="240"/>
      <c r="ABK83" s="240"/>
      <c r="ABL83" s="240"/>
      <c r="ABM83" s="240"/>
      <c r="ABN83" s="240"/>
      <c r="ABO83" s="240"/>
      <c r="ABP83" s="240"/>
      <c r="ABQ83" s="240"/>
      <c r="ABR83" s="240"/>
      <c r="ABS83" s="240"/>
      <c r="ABT83" s="240"/>
      <c r="ABU83" s="240"/>
      <c r="ABV83" s="240"/>
      <c r="ABW83" s="240"/>
      <c r="ABX83" s="240"/>
      <c r="ABY83" s="240"/>
      <c r="ABZ83" s="240"/>
      <c r="ACA83" s="240"/>
      <c r="ACB83" s="240"/>
      <c r="ACC83" s="240"/>
      <c r="ACD83" s="240"/>
      <c r="ACE83" s="240"/>
      <c r="ACF83" s="240"/>
      <c r="ACG83" s="240"/>
      <c r="ACH83" s="240"/>
      <c r="ACI83" s="240"/>
      <c r="ACJ83" s="240"/>
      <c r="ACK83" s="240"/>
      <c r="ACL83" s="240"/>
      <c r="ACM83" s="240"/>
      <c r="ACN83" s="240"/>
      <c r="ACO83" s="240"/>
      <c r="ACP83" s="240"/>
      <c r="ACQ83" s="240"/>
      <c r="ACR83" s="240"/>
      <c r="ACS83" s="240"/>
      <c r="ACT83" s="240"/>
      <c r="ACU83" s="240"/>
      <c r="ACV83" s="240"/>
      <c r="ACW83" s="240"/>
      <c r="ACX83" s="240"/>
      <c r="ACY83" s="240"/>
      <c r="ACZ83" s="240"/>
      <c r="ADA83" s="240"/>
      <c r="ADB83" s="240"/>
      <c r="ADC83" s="240"/>
      <c r="ADD83" s="240"/>
      <c r="ADE83" s="240"/>
      <c r="ADF83" s="240"/>
      <c r="ADG83" s="240"/>
      <c r="ADH83" s="240"/>
      <c r="ADI83" s="240"/>
      <c r="ADJ83" s="240"/>
      <c r="ADK83" s="240"/>
      <c r="ADL83" s="240"/>
      <c r="ADM83" s="240"/>
      <c r="ADN83" s="240"/>
      <c r="ADO83" s="240"/>
      <c r="ADP83" s="240"/>
      <c r="ADQ83" s="240"/>
      <c r="ADR83" s="240"/>
      <c r="ADS83" s="240"/>
      <c r="ADT83" s="240"/>
      <c r="ADU83" s="240"/>
      <c r="ADV83" s="240"/>
      <c r="ADW83" s="240"/>
      <c r="ADX83" s="240"/>
      <c r="ADY83" s="240"/>
      <c r="ADZ83" s="240"/>
      <c r="AEA83" s="240"/>
      <c r="AEB83" s="240"/>
      <c r="AEC83" s="240"/>
      <c r="AED83" s="240"/>
      <c r="AEE83" s="240"/>
      <c r="AEF83" s="240"/>
      <c r="AEG83" s="240"/>
      <c r="AEH83" s="240"/>
      <c r="AEI83" s="240"/>
      <c r="AEJ83" s="240"/>
      <c r="AEK83" s="240"/>
      <c r="AEL83" s="240"/>
      <c r="AEM83" s="240"/>
      <c r="AEN83" s="240"/>
      <c r="AEO83" s="240"/>
      <c r="AEP83" s="240"/>
      <c r="AEQ83" s="240"/>
      <c r="AER83" s="240"/>
      <c r="AES83" s="240"/>
      <c r="AET83" s="240"/>
      <c r="AEU83" s="240"/>
      <c r="AEV83" s="240"/>
      <c r="AEW83" s="240"/>
      <c r="AEX83" s="240"/>
      <c r="AEY83" s="240"/>
      <c r="AEZ83" s="240"/>
      <c r="AFA83" s="240"/>
      <c r="AFB83" s="240"/>
      <c r="AFC83" s="240"/>
      <c r="AFD83" s="240"/>
      <c r="AFE83" s="240"/>
      <c r="AFF83" s="240"/>
      <c r="AFG83" s="240"/>
      <c r="AFH83" s="240"/>
      <c r="AFI83" s="240"/>
      <c r="AFJ83" s="240"/>
      <c r="AFK83" s="240"/>
      <c r="AFL83" s="240"/>
      <c r="AFM83" s="240"/>
      <c r="AFN83" s="240"/>
      <c r="AFO83" s="240"/>
      <c r="AFP83" s="240"/>
      <c r="AFQ83" s="240"/>
      <c r="AFR83" s="240"/>
      <c r="AFS83" s="240"/>
      <c r="AFT83" s="240"/>
      <c r="AFU83" s="240"/>
      <c r="AFV83" s="240"/>
      <c r="AFW83" s="240"/>
      <c r="AFX83" s="240"/>
      <c r="AFY83" s="240"/>
      <c r="AFZ83" s="240"/>
      <c r="AGA83" s="240"/>
      <c r="AGB83" s="240"/>
      <c r="AGC83" s="240"/>
      <c r="AGD83" s="240"/>
      <c r="AGE83" s="240"/>
      <c r="AGF83" s="240"/>
      <c r="AGG83" s="240"/>
      <c r="AGH83" s="240"/>
      <c r="AGI83" s="240"/>
      <c r="AGJ83" s="240"/>
      <c r="AGK83" s="240"/>
      <c r="AGL83" s="240"/>
      <c r="AGM83" s="240"/>
      <c r="AGN83" s="240"/>
      <c r="AGO83" s="240"/>
      <c r="AGP83" s="240"/>
      <c r="AGQ83" s="240"/>
      <c r="AGR83" s="240"/>
      <c r="AGS83" s="240"/>
      <c r="AGT83" s="240"/>
      <c r="AGU83" s="240"/>
      <c r="AGV83" s="240"/>
      <c r="AGW83" s="240"/>
      <c r="AGX83" s="240"/>
      <c r="AGY83" s="240"/>
      <c r="AGZ83" s="240"/>
      <c r="AHA83" s="240"/>
      <c r="AHB83" s="240"/>
      <c r="AHC83" s="240"/>
      <c r="AHD83" s="240"/>
      <c r="AHE83" s="240"/>
      <c r="AHF83" s="240"/>
      <c r="AHG83" s="240"/>
      <c r="AHH83" s="240"/>
      <c r="AHI83" s="240"/>
      <c r="AHJ83" s="240"/>
      <c r="AHK83" s="240"/>
      <c r="AHL83" s="240"/>
      <c r="AHM83" s="240"/>
      <c r="AHN83" s="240"/>
      <c r="AHO83" s="240"/>
      <c r="AHP83" s="240"/>
      <c r="AHQ83" s="240"/>
      <c r="AHR83" s="240"/>
      <c r="AHS83" s="240"/>
      <c r="AHT83" s="240"/>
      <c r="AHU83" s="240"/>
      <c r="AHV83" s="240"/>
      <c r="AHW83" s="240"/>
      <c r="AHX83" s="240"/>
      <c r="AHY83" s="240"/>
      <c r="AHZ83" s="240"/>
      <c r="AIA83" s="240"/>
      <c r="AIB83" s="240"/>
      <c r="AIC83" s="240"/>
      <c r="AID83" s="240"/>
      <c r="AIE83" s="240"/>
      <c r="AIF83" s="240"/>
      <c r="AIG83" s="240"/>
      <c r="AIH83" s="240"/>
      <c r="AII83" s="240"/>
      <c r="AIJ83" s="240"/>
      <c r="AIK83" s="240"/>
      <c r="AIL83" s="240"/>
      <c r="AIM83" s="240"/>
      <c r="AIN83" s="240"/>
      <c r="AIO83" s="240"/>
      <c r="AIP83" s="240"/>
      <c r="AIQ83" s="240"/>
      <c r="AIR83" s="240"/>
      <c r="AIS83" s="240"/>
      <c r="AIT83" s="240"/>
      <c r="AIU83" s="240"/>
      <c r="AIV83" s="240"/>
      <c r="AIW83" s="240"/>
      <c r="AIX83" s="240"/>
      <c r="AIY83" s="240"/>
      <c r="AIZ83" s="240"/>
      <c r="AJA83" s="240"/>
      <c r="AJB83" s="240"/>
      <c r="AJC83" s="240"/>
      <c r="AJD83" s="240"/>
      <c r="AJE83" s="240"/>
      <c r="AJF83" s="240"/>
      <c r="AJG83" s="240"/>
      <c r="AJH83" s="240"/>
      <c r="AJI83" s="240"/>
      <c r="AJJ83" s="240"/>
      <c r="AJK83" s="240"/>
      <c r="AJL83" s="240"/>
      <c r="AJM83" s="240"/>
      <c r="AJN83" s="240"/>
      <c r="AJO83" s="240"/>
      <c r="AJP83" s="240"/>
      <c r="AJQ83" s="240"/>
      <c r="AJR83" s="240"/>
      <c r="AJS83" s="240"/>
      <c r="AJT83" s="240"/>
      <c r="AJU83" s="240"/>
      <c r="AJV83" s="240"/>
      <c r="AJW83" s="240"/>
      <c r="AJX83" s="240"/>
      <c r="AJY83" s="240"/>
      <c r="AJZ83" s="240"/>
      <c r="AKA83" s="240"/>
      <c r="AKB83" s="240"/>
      <c r="AKC83" s="240"/>
      <c r="AKD83" s="240"/>
      <c r="AKE83" s="240"/>
      <c r="AKF83" s="240"/>
      <c r="AKG83" s="240"/>
      <c r="AKH83" s="240"/>
      <c r="AKI83" s="240"/>
      <c r="AKJ83" s="240"/>
      <c r="AKK83" s="240"/>
      <c r="AKL83" s="240"/>
      <c r="AKM83" s="240"/>
      <c r="AKN83" s="240"/>
      <c r="AKO83" s="240"/>
      <c r="AKP83" s="240"/>
      <c r="AKQ83" s="240"/>
      <c r="AKR83" s="240"/>
      <c r="AKS83" s="240"/>
      <c r="AKT83" s="240"/>
      <c r="AKU83" s="240"/>
      <c r="AKV83" s="240"/>
      <c r="AKW83" s="240"/>
      <c r="AKX83" s="240"/>
      <c r="AKY83" s="240"/>
      <c r="AKZ83" s="240"/>
      <c r="ALA83" s="240"/>
      <c r="ALB83" s="240"/>
      <c r="ALC83" s="240"/>
      <c r="ALD83" s="240"/>
      <c r="ALE83" s="240"/>
      <c r="ALF83" s="240"/>
      <c r="ALG83" s="240"/>
      <c r="ALH83" s="240"/>
      <c r="ALI83" s="240"/>
      <c r="ALJ83" s="240"/>
      <c r="ALK83" s="240"/>
      <c r="ALL83" s="240"/>
      <c r="ALM83" s="240"/>
      <c r="ALN83" s="240"/>
      <c r="ALO83" s="240"/>
      <c r="ALP83" s="240"/>
      <c r="ALQ83" s="240"/>
      <c r="ALR83" s="240"/>
      <c r="ALS83" s="240"/>
      <c r="ALT83" s="240"/>
      <c r="ALU83" s="240"/>
      <c r="ALV83" s="240"/>
    </row>
    <row r="84" spans="1:1010" s="168" customFormat="1" ht="15" customHeight="1" x14ac:dyDescent="0.35">
      <c r="A84">
        <v>84</v>
      </c>
      <c r="B84">
        <v>1919</v>
      </c>
      <c r="C84" s="214" t="s">
        <v>1317</v>
      </c>
      <c r="D84">
        <v>1919</v>
      </c>
      <c r="E84" s="240">
        <v>-1</v>
      </c>
      <c r="F84" s="240">
        <v>51.1511</v>
      </c>
      <c r="G84" s="241">
        <v>2.9034</v>
      </c>
      <c r="H84" s="242">
        <v>13.7462</v>
      </c>
      <c r="I84" s="242">
        <v>4.675E-2</v>
      </c>
      <c r="J84" s="242">
        <v>11.092750000000001</v>
      </c>
      <c r="K84" s="243">
        <v>0.16975000000000001</v>
      </c>
      <c r="L84" s="242">
        <v>6.9912999999999998</v>
      </c>
      <c r="M84" s="243">
        <v>11.4504</v>
      </c>
      <c r="N84" s="242">
        <v>2.4219499999999998</v>
      </c>
      <c r="O84" s="242">
        <v>1.325E-2</v>
      </c>
      <c r="P84" s="242">
        <v>0.54390000000000005</v>
      </c>
      <c r="Q84" s="243">
        <v>0.26100000000000001</v>
      </c>
      <c r="R84" s="242">
        <v>5.8000000000000003E-2</v>
      </c>
      <c r="S84" s="243">
        <v>1.0999999999999999E-2</v>
      </c>
      <c r="T84" s="243">
        <v>2.8250000000000001E-2</v>
      </c>
      <c r="U84" s="243">
        <v>100.889</v>
      </c>
      <c r="V84" s="243"/>
      <c r="W84" s="242"/>
      <c r="X84" s="244"/>
      <c r="Y84" s="244"/>
      <c r="Z84" s="244">
        <v>28.6466666666667</v>
      </c>
      <c r="AA84" s="244">
        <v>315.93</v>
      </c>
      <c r="AB84" s="242">
        <v>9.7866666666666706</v>
      </c>
      <c r="AC84" s="242">
        <v>402.02</v>
      </c>
      <c r="AD84" s="242">
        <v>24.7433333333333</v>
      </c>
      <c r="AE84" s="242">
        <v>170.12333333333299</v>
      </c>
      <c r="AF84" s="242">
        <v>19.0566666666667</v>
      </c>
      <c r="AG84" s="242">
        <v>129.98333333333301</v>
      </c>
      <c r="AH84" s="242">
        <v>15.0566666666667</v>
      </c>
      <c r="AI84" s="242">
        <v>36.5833333333333</v>
      </c>
      <c r="AJ84" s="242">
        <v>5.3033333333333301</v>
      </c>
      <c r="AK84" s="242">
        <v>25.053333333333299</v>
      </c>
      <c r="AL84" s="242">
        <v>5.8366666666666696</v>
      </c>
      <c r="AM84" s="242">
        <v>1.9866666666666699</v>
      </c>
      <c r="AN84" s="242">
        <v>5.64333333333333</v>
      </c>
      <c r="AO84" s="242">
        <v>0.76266666666666705</v>
      </c>
      <c r="AP84" s="242">
        <v>4.8333333333333304</v>
      </c>
      <c r="AQ84" s="242">
        <v>0.94066666666666698</v>
      </c>
      <c r="AR84" s="242">
        <v>2.48</v>
      </c>
      <c r="AS84" s="242">
        <v>0.28566666666666701</v>
      </c>
      <c r="AT84" s="242">
        <v>1.9733333333333301</v>
      </c>
      <c r="AU84" s="242">
        <v>0.28000000000000003</v>
      </c>
      <c r="AV84" s="242">
        <v>4.2699999999999996</v>
      </c>
      <c r="AW84" s="242">
        <v>1.1599999999999999</v>
      </c>
      <c r="AX84" s="242">
        <v>1.02</v>
      </c>
      <c r="AY84" s="242">
        <v>0.40400000000000003</v>
      </c>
      <c r="AZ84" s="242">
        <v>1154.52513</v>
      </c>
      <c r="BA84" s="242">
        <v>55.524450000000002</v>
      </c>
      <c r="BB84" s="244"/>
      <c r="BC84" s="244"/>
      <c r="BD84" s="243"/>
      <c r="BE84" s="243"/>
      <c r="BF84" s="243">
        <v>0.61892831000000004</v>
      </c>
      <c r="BG84" s="243">
        <v>7.4327039999999997E-2</v>
      </c>
      <c r="BH84" s="242">
        <v>0.27904785999999998</v>
      </c>
      <c r="BI84" s="242">
        <v>0.36717002500000001</v>
      </c>
      <c r="BJ84" s="242">
        <v>2.7092100000000001E-2</v>
      </c>
      <c r="BK84" s="242">
        <v>0.20414595999999999</v>
      </c>
      <c r="BL84" s="242">
        <v>0.26793936000000002</v>
      </c>
      <c r="BM84" s="242">
        <v>0.17074747500000001</v>
      </c>
      <c r="BN84" s="242">
        <v>7.9137449999999998E-2</v>
      </c>
      <c r="BO84" s="242">
        <v>7.6473000000000001E-3</v>
      </c>
      <c r="BP84" s="242">
        <v>1.21742E-2</v>
      </c>
      <c r="BQ84" s="242">
        <v>1.3749999999999999E-3</v>
      </c>
      <c r="BR84" s="242">
        <v>1.3079750000000001E-3</v>
      </c>
      <c r="BS84" s="242">
        <v>1.37504</v>
      </c>
      <c r="BT84" s="242">
        <v>9.7938299999999998</v>
      </c>
      <c r="BU84" s="242">
        <v>0.52847999999999995</v>
      </c>
      <c r="BV84" s="242">
        <v>20.100999999999999</v>
      </c>
      <c r="BW84" s="242">
        <v>1.68254666666666</v>
      </c>
      <c r="BX84" s="242">
        <v>16.5019633333333</v>
      </c>
      <c r="BY84" s="242">
        <v>2.4926119999999998</v>
      </c>
      <c r="BZ84" s="242">
        <v>7.2790666666666501</v>
      </c>
      <c r="CA84" s="242">
        <v>0.76789000000000196</v>
      </c>
      <c r="CB84" s="242">
        <v>1.3901666666666701</v>
      </c>
      <c r="CC84" s="242">
        <v>0.37123333333333303</v>
      </c>
      <c r="CD84" s="242">
        <v>1.60341333333333</v>
      </c>
      <c r="CE84" s="242">
        <v>0.391056666666667</v>
      </c>
      <c r="CF84" s="242">
        <v>0.1192</v>
      </c>
      <c r="CG84" s="242">
        <v>0.53047333333333302</v>
      </c>
      <c r="CH84" s="242">
        <v>5.9487999999999999E-2</v>
      </c>
      <c r="CI84" s="242">
        <v>0.39150000000000001</v>
      </c>
      <c r="CJ84" s="242">
        <v>8.1837999999999994E-2</v>
      </c>
      <c r="CK84" s="242">
        <v>0.20832000000000001</v>
      </c>
      <c r="CL84" s="242">
        <v>2.7709666666666698E-2</v>
      </c>
      <c r="CM84" s="242">
        <v>0.16773333333333301</v>
      </c>
      <c r="CN84" s="242">
        <v>3.0519999999999999E-2</v>
      </c>
      <c r="CO84" s="242">
        <v>0.40138000000000001</v>
      </c>
      <c r="CP84" s="242">
        <v>0.17283999999999999</v>
      </c>
      <c r="CQ84" s="242">
        <v>0.37637999999999999</v>
      </c>
      <c r="CR84" s="242">
        <v>3.8379999999999997E-2</v>
      </c>
      <c r="CS84" s="242"/>
      <c r="CT84" s="242"/>
      <c r="CU84" s="245"/>
      <c r="CV84" s="245"/>
      <c r="CW84" s="245"/>
      <c r="CX84" s="245"/>
      <c r="CY84" s="245"/>
      <c r="CZ84" s="245"/>
      <c r="DA84" s="240"/>
      <c r="DB84" s="240"/>
      <c r="DC84" s="240"/>
      <c r="DD84" s="240"/>
      <c r="DE84" s="240"/>
      <c r="DF84" s="240"/>
      <c r="DG84" s="240"/>
      <c r="DH84" s="240"/>
      <c r="DI84" s="240"/>
      <c r="DJ84" s="240"/>
      <c r="DK84" s="240"/>
      <c r="DL84" s="240"/>
      <c r="DM84" s="240"/>
      <c r="DN84" s="240"/>
      <c r="DO84" s="240"/>
      <c r="DP84" s="240"/>
      <c r="DQ84" s="240"/>
      <c r="DR84" s="240"/>
      <c r="DS84" s="240"/>
      <c r="DT84" s="240"/>
      <c r="DU84" s="240"/>
      <c r="DV84" s="240"/>
      <c r="DW84" s="240"/>
      <c r="DX84" s="240"/>
      <c r="DY84" s="240"/>
      <c r="DZ84" s="240"/>
      <c r="EA84" s="240"/>
      <c r="EB84" s="240"/>
      <c r="EC84" s="240"/>
      <c r="ED84" s="240"/>
      <c r="EE84" s="240"/>
      <c r="EF84" s="240"/>
      <c r="EG84" s="240"/>
      <c r="EH84" s="240"/>
      <c r="EI84" s="240"/>
      <c r="EJ84" s="240"/>
      <c r="EK84" s="240"/>
      <c r="EL84" s="240"/>
      <c r="EM84" s="240"/>
      <c r="EN84" s="240"/>
      <c r="EO84" s="240"/>
      <c r="EP84" s="240"/>
      <c r="EQ84" s="240"/>
      <c r="ER84" s="240"/>
      <c r="ES84" s="240"/>
      <c r="ET84" s="240"/>
      <c r="EU84" s="240"/>
      <c r="EV84" s="240"/>
      <c r="EW84" s="240"/>
      <c r="EX84" s="240"/>
      <c r="EY84" s="240"/>
      <c r="EZ84" s="240"/>
      <c r="FA84" s="240"/>
      <c r="FB84" s="240"/>
      <c r="FC84" s="240"/>
      <c r="FD84" s="240"/>
      <c r="FE84" s="240"/>
      <c r="FF84" s="240"/>
      <c r="FG84" s="240"/>
      <c r="FH84" s="240"/>
      <c r="FI84" s="240"/>
      <c r="FJ84" s="240"/>
      <c r="FK84" s="240"/>
      <c r="FL84" s="240"/>
      <c r="FM84" s="240"/>
      <c r="FN84" s="240"/>
      <c r="FO84" s="240"/>
      <c r="FP84" s="240"/>
      <c r="FQ84" s="240"/>
      <c r="FR84" s="240"/>
      <c r="FS84" s="240"/>
      <c r="FT84" s="240"/>
      <c r="FU84" s="240"/>
      <c r="FV84" s="240"/>
      <c r="FW84" s="240"/>
      <c r="FX84" s="240"/>
      <c r="FY84" s="240"/>
      <c r="FZ84" s="240"/>
      <c r="GA84" s="240"/>
      <c r="GB84" s="240"/>
      <c r="GC84" s="240"/>
      <c r="GD84" s="240"/>
      <c r="GE84" s="240"/>
      <c r="GF84" s="240"/>
      <c r="GG84" s="240"/>
      <c r="GH84" s="240"/>
      <c r="GI84" s="240"/>
      <c r="GJ84" s="240"/>
      <c r="GK84" s="240"/>
      <c r="GL84" s="240"/>
      <c r="GM84" s="240"/>
      <c r="GN84" s="240"/>
      <c r="GO84" s="240"/>
      <c r="GP84" s="240"/>
      <c r="GQ84" s="240"/>
      <c r="GR84" s="240"/>
      <c r="GS84" s="240"/>
      <c r="GT84" s="240"/>
      <c r="GU84" s="240"/>
      <c r="GV84" s="240"/>
      <c r="GW84" s="240"/>
      <c r="GX84" s="240"/>
      <c r="GY84" s="240"/>
      <c r="GZ84" s="240"/>
      <c r="HA84" s="240"/>
      <c r="HB84" s="240"/>
      <c r="HC84" s="240"/>
      <c r="HD84" s="240"/>
      <c r="HE84" s="240"/>
      <c r="HF84" s="240"/>
      <c r="HG84" s="240"/>
      <c r="HH84" s="240"/>
      <c r="HI84" s="240"/>
      <c r="HJ84" s="240"/>
      <c r="HK84" s="240"/>
      <c r="HL84" s="240"/>
      <c r="HM84" s="240"/>
      <c r="HN84" s="240"/>
      <c r="HO84" s="240"/>
      <c r="HP84" s="240"/>
      <c r="HQ84" s="240"/>
      <c r="HR84" s="240"/>
      <c r="HS84" s="240"/>
      <c r="HT84" s="240"/>
      <c r="HU84" s="240"/>
      <c r="HV84" s="240"/>
      <c r="HW84" s="240"/>
      <c r="HX84" s="240"/>
      <c r="HY84" s="240"/>
      <c r="HZ84" s="240"/>
      <c r="IA84" s="240"/>
      <c r="IB84" s="240"/>
      <c r="IC84" s="240"/>
      <c r="ID84" s="240"/>
      <c r="IE84" s="240"/>
      <c r="IF84" s="240"/>
      <c r="IG84" s="240"/>
      <c r="IH84" s="240"/>
      <c r="II84" s="240"/>
      <c r="IJ84" s="240"/>
      <c r="IK84" s="240"/>
      <c r="IL84" s="240"/>
      <c r="IM84" s="240"/>
      <c r="IN84" s="240"/>
      <c r="IO84" s="240"/>
      <c r="IP84" s="240"/>
      <c r="IQ84" s="240"/>
      <c r="IR84" s="240"/>
      <c r="IS84" s="240"/>
      <c r="IT84" s="240"/>
      <c r="IU84" s="240"/>
      <c r="IV84" s="240"/>
      <c r="IW84" s="240"/>
      <c r="IX84" s="240"/>
      <c r="IY84" s="240"/>
      <c r="IZ84" s="240"/>
      <c r="JA84" s="240"/>
      <c r="JB84" s="240"/>
      <c r="JC84" s="240"/>
      <c r="JD84" s="240"/>
      <c r="JE84" s="240"/>
      <c r="JF84" s="240"/>
      <c r="JG84" s="240"/>
      <c r="JH84" s="240"/>
      <c r="JI84" s="240"/>
      <c r="JJ84" s="240"/>
      <c r="JK84" s="240"/>
      <c r="JL84" s="240"/>
      <c r="JM84" s="240"/>
      <c r="JN84" s="240"/>
      <c r="JO84" s="240"/>
      <c r="JP84" s="240"/>
      <c r="JQ84" s="240"/>
      <c r="JR84" s="240"/>
      <c r="JS84" s="240"/>
      <c r="JT84" s="240"/>
      <c r="JU84" s="240"/>
      <c r="JV84" s="240"/>
      <c r="JW84" s="240"/>
      <c r="JX84" s="240"/>
      <c r="JY84" s="240"/>
      <c r="JZ84" s="240"/>
      <c r="KA84" s="240"/>
      <c r="KB84" s="240"/>
      <c r="KC84" s="240"/>
      <c r="KD84" s="240"/>
      <c r="KE84" s="240"/>
      <c r="KF84" s="240"/>
      <c r="KG84" s="240"/>
      <c r="KH84" s="240"/>
      <c r="KI84" s="240"/>
      <c r="KJ84" s="240"/>
      <c r="KK84" s="240"/>
      <c r="KL84" s="240"/>
      <c r="KM84" s="240"/>
      <c r="KN84" s="240"/>
      <c r="KO84" s="240"/>
      <c r="KP84" s="240"/>
      <c r="KQ84" s="240"/>
      <c r="KR84" s="240"/>
      <c r="KS84" s="240"/>
      <c r="KT84" s="240"/>
      <c r="KU84" s="240"/>
      <c r="KV84" s="240"/>
      <c r="KW84" s="240"/>
      <c r="KX84" s="240"/>
      <c r="KY84" s="240"/>
      <c r="KZ84" s="240"/>
      <c r="LA84" s="240"/>
      <c r="LB84" s="240"/>
      <c r="LC84" s="240"/>
      <c r="LD84" s="240"/>
      <c r="LE84" s="240"/>
      <c r="LF84" s="240"/>
      <c r="LG84" s="240"/>
      <c r="LH84" s="240"/>
      <c r="LI84" s="240"/>
      <c r="LJ84" s="240"/>
      <c r="LK84" s="240"/>
      <c r="LL84" s="240"/>
      <c r="LM84" s="240"/>
      <c r="LN84" s="240"/>
      <c r="LO84" s="240"/>
      <c r="LP84" s="240"/>
      <c r="LQ84" s="240"/>
      <c r="LR84" s="240"/>
      <c r="LS84" s="240"/>
      <c r="LT84" s="240"/>
      <c r="LU84" s="240"/>
      <c r="LV84" s="240"/>
      <c r="LW84" s="240"/>
      <c r="LX84" s="240"/>
      <c r="LY84" s="240"/>
      <c r="LZ84" s="240"/>
      <c r="MA84" s="240"/>
      <c r="MB84" s="240"/>
      <c r="MC84" s="240"/>
      <c r="MD84" s="240"/>
      <c r="ME84" s="240"/>
      <c r="MF84" s="240"/>
      <c r="MG84" s="240"/>
      <c r="MH84" s="240"/>
      <c r="MI84" s="240"/>
      <c r="MJ84" s="240"/>
      <c r="MK84" s="240"/>
      <c r="ML84" s="240"/>
      <c r="MM84" s="240"/>
      <c r="MN84" s="240"/>
      <c r="MO84" s="240"/>
      <c r="MP84" s="240"/>
      <c r="MQ84" s="240"/>
      <c r="MR84" s="240"/>
      <c r="MS84" s="240"/>
      <c r="MT84" s="240"/>
      <c r="MU84" s="240"/>
      <c r="MV84" s="240"/>
      <c r="MW84" s="240"/>
      <c r="MX84" s="240"/>
      <c r="MY84" s="240"/>
      <c r="MZ84" s="240"/>
      <c r="NA84" s="240"/>
      <c r="NB84" s="240"/>
      <c r="NC84" s="240"/>
      <c r="ND84" s="240"/>
      <c r="NE84" s="240"/>
      <c r="NF84" s="240"/>
      <c r="NG84" s="240"/>
      <c r="NH84" s="240"/>
      <c r="NI84" s="240"/>
      <c r="NJ84" s="240"/>
      <c r="NK84" s="240"/>
      <c r="NL84" s="240"/>
      <c r="NM84" s="240"/>
      <c r="NN84" s="240"/>
      <c r="NO84" s="240"/>
      <c r="NP84" s="240"/>
      <c r="NQ84" s="240"/>
      <c r="NR84" s="240"/>
      <c r="NS84" s="240"/>
      <c r="NT84" s="240"/>
      <c r="NU84" s="240"/>
      <c r="NV84" s="240"/>
      <c r="NW84" s="240"/>
      <c r="NX84" s="240"/>
      <c r="NY84" s="240"/>
      <c r="NZ84" s="240"/>
      <c r="OA84" s="240"/>
      <c r="OB84" s="240"/>
      <c r="OC84" s="240"/>
      <c r="OD84" s="240"/>
      <c r="OE84" s="240"/>
      <c r="OF84" s="240"/>
      <c r="OG84" s="240"/>
      <c r="OH84" s="240"/>
      <c r="OI84" s="240"/>
      <c r="OJ84" s="240"/>
      <c r="OK84" s="240"/>
      <c r="OL84" s="240"/>
      <c r="OM84" s="240"/>
      <c r="ON84" s="240"/>
      <c r="OO84" s="240"/>
      <c r="OP84" s="240"/>
      <c r="OQ84" s="240"/>
      <c r="OR84" s="240"/>
      <c r="OS84" s="240"/>
      <c r="OT84" s="240"/>
      <c r="OU84" s="240"/>
      <c r="OV84" s="240"/>
      <c r="OW84" s="240"/>
      <c r="OX84" s="240"/>
      <c r="OY84" s="240"/>
      <c r="OZ84" s="240"/>
      <c r="PA84" s="240"/>
      <c r="PB84" s="240"/>
      <c r="PC84" s="240"/>
      <c r="PD84" s="240"/>
      <c r="PE84" s="240"/>
      <c r="PF84" s="240"/>
      <c r="PG84" s="240"/>
      <c r="PH84" s="240"/>
      <c r="PI84" s="240"/>
      <c r="PJ84" s="240"/>
      <c r="PK84" s="240"/>
      <c r="PL84" s="240"/>
      <c r="PM84" s="240"/>
      <c r="PN84" s="240"/>
      <c r="PO84" s="240"/>
      <c r="PP84" s="240"/>
      <c r="PQ84" s="240"/>
      <c r="PR84" s="240"/>
      <c r="PS84" s="240"/>
      <c r="PT84" s="240"/>
      <c r="PU84" s="240"/>
      <c r="PV84" s="240"/>
      <c r="PW84" s="240"/>
      <c r="PX84" s="240"/>
      <c r="PY84" s="240"/>
      <c r="PZ84" s="240"/>
      <c r="QA84" s="240"/>
      <c r="QB84" s="240"/>
      <c r="QC84" s="240"/>
      <c r="QD84" s="240"/>
      <c r="QE84" s="240"/>
      <c r="QF84" s="240"/>
      <c r="QG84" s="240"/>
      <c r="QH84" s="240"/>
      <c r="QI84" s="240"/>
      <c r="QJ84" s="240"/>
      <c r="QK84" s="240"/>
      <c r="QL84" s="240"/>
      <c r="QM84" s="240"/>
      <c r="QN84" s="240"/>
      <c r="QO84" s="240"/>
      <c r="QP84" s="240"/>
      <c r="QQ84" s="240"/>
      <c r="QR84" s="240"/>
      <c r="QS84" s="240"/>
      <c r="QT84" s="240"/>
      <c r="QU84" s="240"/>
      <c r="QV84" s="240"/>
      <c r="QW84" s="240"/>
      <c r="QX84" s="240"/>
      <c r="QY84" s="240"/>
      <c r="QZ84" s="240"/>
      <c r="RA84" s="240"/>
      <c r="RB84" s="240"/>
      <c r="RC84" s="240"/>
      <c r="RD84" s="240"/>
      <c r="RE84" s="240"/>
      <c r="RF84" s="240"/>
      <c r="RG84" s="240"/>
      <c r="RH84" s="240"/>
      <c r="RI84" s="240"/>
      <c r="RJ84" s="240"/>
      <c r="RK84" s="240"/>
      <c r="RL84" s="240"/>
      <c r="RM84" s="240"/>
      <c r="RN84" s="240"/>
      <c r="RO84" s="240"/>
      <c r="RP84" s="240"/>
      <c r="RQ84" s="240"/>
      <c r="RR84" s="240"/>
      <c r="RS84" s="240"/>
      <c r="RT84" s="240"/>
      <c r="RU84" s="240"/>
      <c r="RV84" s="240"/>
      <c r="RW84" s="240"/>
      <c r="RX84" s="240"/>
      <c r="RY84" s="240"/>
      <c r="RZ84" s="240"/>
      <c r="SA84" s="240"/>
      <c r="SB84" s="240"/>
      <c r="SC84" s="240"/>
      <c r="SD84" s="240"/>
      <c r="SE84" s="240"/>
      <c r="SF84" s="240"/>
      <c r="SG84" s="240"/>
      <c r="SH84" s="240"/>
      <c r="SI84" s="240"/>
      <c r="SJ84" s="240"/>
      <c r="SK84" s="240"/>
      <c r="SL84" s="240"/>
      <c r="SM84" s="240"/>
      <c r="SN84" s="240"/>
      <c r="SO84" s="240"/>
      <c r="SP84" s="240"/>
      <c r="SQ84" s="240"/>
      <c r="SR84" s="240"/>
      <c r="SS84" s="240"/>
      <c r="ST84" s="240"/>
      <c r="SU84" s="240"/>
      <c r="SV84" s="240"/>
      <c r="SW84" s="240"/>
      <c r="SX84" s="240"/>
      <c r="SY84" s="240"/>
      <c r="SZ84" s="240"/>
      <c r="TA84" s="240"/>
      <c r="TB84" s="240"/>
      <c r="TC84" s="240"/>
      <c r="TD84" s="240"/>
      <c r="TE84" s="240"/>
      <c r="TF84" s="240"/>
      <c r="TG84" s="240"/>
      <c r="TH84" s="240"/>
      <c r="TI84" s="240"/>
      <c r="TJ84" s="240"/>
      <c r="TK84" s="240"/>
      <c r="TL84" s="240"/>
      <c r="TM84" s="240"/>
      <c r="TN84" s="240"/>
      <c r="TO84" s="240"/>
      <c r="TP84" s="240"/>
      <c r="TQ84" s="240"/>
      <c r="TR84" s="240"/>
      <c r="TS84" s="240"/>
      <c r="TT84" s="240"/>
      <c r="TU84" s="240"/>
      <c r="TV84" s="240"/>
      <c r="TW84" s="240"/>
      <c r="TX84" s="240"/>
      <c r="TY84" s="240"/>
      <c r="TZ84" s="240"/>
      <c r="UA84" s="240"/>
      <c r="UB84" s="240"/>
      <c r="UC84" s="240"/>
      <c r="UD84" s="240"/>
      <c r="UE84" s="240"/>
      <c r="UF84" s="240"/>
      <c r="UG84" s="240"/>
      <c r="UH84" s="240"/>
      <c r="UI84" s="240"/>
      <c r="UJ84" s="240"/>
      <c r="UK84" s="240"/>
      <c r="UL84" s="240"/>
      <c r="UM84" s="240"/>
      <c r="UN84" s="240"/>
      <c r="UO84" s="240"/>
      <c r="UP84" s="240"/>
      <c r="UQ84" s="240"/>
      <c r="UR84" s="240"/>
      <c r="US84" s="240"/>
      <c r="UT84" s="240"/>
      <c r="UU84" s="240"/>
      <c r="UV84" s="240"/>
      <c r="UW84" s="240"/>
      <c r="UX84" s="240"/>
      <c r="UY84" s="240"/>
      <c r="UZ84" s="240"/>
      <c r="VA84" s="240"/>
      <c r="VB84" s="240"/>
      <c r="VC84" s="240"/>
      <c r="VD84" s="240"/>
      <c r="VE84" s="240"/>
      <c r="VF84" s="240"/>
      <c r="VG84" s="240"/>
      <c r="VH84" s="240"/>
      <c r="VI84" s="240"/>
      <c r="VJ84" s="240"/>
      <c r="VK84" s="240"/>
      <c r="VL84" s="240"/>
      <c r="VM84" s="240"/>
      <c r="VN84" s="240"/>
      <c r="VO84" s="240"/>
      <c r="VP84" s="240"/>
      <c r="VQ84" s="240"/>
      <c r="VR84" s="240"/>
      <c r="VS84" s="240"/>
      <c r="VT84" s="240"/>
      <c r="VU84" s="240"/>
      <c r="VV84" s="240"/>
      <c r="VW84" s="240"/>
      <c r="VX84" s="240"/>
      <c r="VY84" s="240"/>
      <c r="VZ84" s="240"/>
      <c r="WA84" s="240"/>
      <c r="WB84" s="240"/>
      <c r="WC84" s="240"/>
      <c r="WD84" s="240"/>
      <c r="WE84" s="240"/>
      <c r="WF84" s="240"/>
      <c r="WG84" s="240"/>
      <c r="WH84" s="240"/>
      <c r="WI84" s="240"/>
      <c r="WJ84" s="240"/>
      <c r="WK84" s="240"/>
      <c r="WL84" s="240"/>
      <c r="WM84" s="240"/>
      <c r="WN84" s="240"/>
      <c r="WO84" s="240"/>
      <c r="WP84" s="240"/>
      <c r="WQ84" s="240"/>
      <c r="WR84" s="240"/>
      <c r="WS84" s="240"/>
      <c r="WT84" s="240"/>
      <c r="WU84" s="240"/>
      <c r="WV84" s="240"/>
      <c r="WW84" s="240"/>
      <c r="WX84" s="240"/>
      <c r="WY84" s="240"/>
      <c r="WZ84" s="240"/>
      <c r="XA84" s="240"/>
      <c r="XB84" s="240"/>
      <c r="XC84" s="240"/>
      <c r="XD84" s="240"/>
      <c r="XE84" s="240"/>
      <c r="XF84" s="240"/>
      <c r="XG84" s="240"/>
      <c r="XH84" s="240"/>
      <c r="XI84" s="240"/>
      <c r="XJ84" s="240"/>
      <c r="XK84" s="240"/>
      <c r="XL84" s="240"/>
      <c r="XM84" s="240"/>
      <c r="XN84" s="240"/>
      <c r="XO84" s="240"/>
      <c r="XP84" s="240"/>
      <c r="XQ84" s="240"/>
      <c r="XR84" s="240"/>
      <c r="XS84" s="240"/>
      <c r="XT84" s="240"/>
      <c r="XU84" s="240"/>
      <c r="XV84" s="240"/>
      <c r="XW84" s="240"/>
      <c r="XX84" s="240"/>
      <c r="XY84" s="240"/>
      <c r="XZ84" s="240"/>
      <c r="YA84" s="240"/>
      <c r="YB84" s="240"/>
      <c r="YC84" s="240"/>
      <c r="YD84" s="240"/>
      <c r="YE84" s="240"/>
      <c r="YF84" s="240"/>
      <c r="YG84" s="240"/>
      <c r="YH84" s="240"/>
      <c r="YI84" s="240"/>
      <c r="YJ84" s="240"/>
      <c r="YK84" s="240"/>
      <c r="YL84" s="240"/>
      <c r="YM84" s="240"/>
      <c r="YN84" s="240"/>
      <c r="YO84" s="240"/>
      <c r="YP84" s="240"/>
      <c r="YQ84" s="240"/>
      <c r="YR84" s="240"/>
      <c r="YS84" s="240"/>
      <c r="YT84" s="240"/>
      <c r="YU84" s="240"/>
      <c r="YV84" s="240"/>
      <c r="YW84" s="240"/>
      <c r="YX84" s="240"/>
      <c r="YY84" s="240"/>
      <c r="YZ84" s="240"/>
      <c r="ZA84" s="240"/>
      <c r="ZB84" s="240"/>
      <c r="ZC84" s="240"/>
      <c r="ZD84" s="240"/>
      <c r="ZE84" s="240"/>
      <c r="ZF84" s="240"/>
      <c r="ZG84" s="240"/>
      <c r="ZH84" s="240"/>
      <c r="ZI84" s="240"/>
      <c r="ZJ84" s="240"/>
      <c r="ZK84" s="240"/>
      <c r="ZL84" s="240"/>
      <c r="ZM84" s="240"/>
      <c r="ZN84" s="240"/>
      <c r="ZO84" s="240"/>
      <c r="ZP84" s="240"/>
      <c r="ZQ84" s="240"/>
      <c r="ZR84" s="240"/>
      <c r="ZS84" s="240"/>
      <c r="ZT84" s="240"/>
      <c r="ZU84" s="240"/>
      <c r="ZV84" s="240"/>
      <c r="ZW84" s="240"/>
      <c r="ZX84" s="240"/>
      <c r="ZY84" s="240"/>
      <c r="ZZ84" s="240"/>
      <c r="AAA84" s="240"/>
      <c r="AAB84" s="240"/>
      <c r="AAC84" s="240"/>
      <c r="AAD84" s="240"/>
      <c r="AAE84" s="240"/>
      <c r="AAF84" s="240"/>
      <c r="AAG84" s="240"/>
      <c r="AAH84" s="240"/>
      <c r="AAI84" s="240"/>
      <c r="AAJ84" s="240"/>
      <c r="AAK84" s="240"/>
      <c r="AAL84" s="240"/>
      <c r="AAM84" s="240"/>
      <c r="AAN84" s="240"/>
      <c r="AAO84" s="240"/>
      <c r="AAP84" s="240"/>
      <c r="AAQ84" s="240"/>
      <c r="AAR84" s="240"/>
      <c r="AAS84" s="240"/>
      <c r="AAT84" s="240"/>
      <c r="AAU84" s="240"/>
      <c r="AAV84" s="240"/>
      <c r="AAW84" s="240"/>
      <c r="AAX84" s="240"/>
      <c r="AAY84" s="240"/>
      <c r="AAZ84" s="240"/>
      <c r="ABA84" s="240"/>
      <c r="ABB84" s="240"/>
      <c r="ABC84" s="240"/>
      <c r="ABD84" s="240"/>
      <c r="ABE84" s="240"/>
      <c r="ABF84" s="240"/>
      <c r="ABG84" s="240"/>
      <c r="ABH84" s="240"/>
      <c r="ABI84" s="240"/>
      <c r="ABJ84" s="240"/>
      <c r="ABK84" s="240"/>
      <c r="ABL84" s="240"/>
      <c r="ABM84" s="240"/>
      <c r="ABN84" s="240"/>
      <c r="ABO84" s="240"/>
      <c r="ABP84" s="240"/>
      <c r="ABQ84" s="240"/>
      <c r="ABR84" s="240"/>
      <c r="ABS84" s="240"/>
      <c r="ABT84" s="240"/>
      <c r="ABU84" s="240"/>
      <c r="ABV84" s="240"/>
      <c r="ABW84" s="240"/>
      <c r="ABX84" s="240"/>
      <c r="ABY84" s="240"/>
      <c r="ABZ84" s="240"/>
      <c r="ACA84" s="240"/>
      <c r="ACB84" s="240"/>
      <c r="ACC84" s="240"/>
      <c r="ACD84" s="240"/>
      <c r="ACE84" s="240"/>
      <c r="ACF84" s="240"/>
      <c r="ACG84" s="240"/>
      <c r="ACH84" s="240"/>
      <c r="ACI84" s="240"/>
      <c r="ACJ84" s="240"/>
      <c r="ACK84" s="240"/>
      <c r="ACL84" s="240"/>
      <c r="ACM84" s="240"/>
      <c r="ACN84" s="240"/>
      <c r="ACO84" s="240"/>
      <c r="ACP84" s="240"/>
      <c r="ACQ84" s="240"/>
      <c r="ACR84" s="240"/>
      <c r="ACS84" s="240"/>
      <c r="ACT84" s="240"/>
      <c r="ACU84" s="240"/>
      <c r="ACV84" s="240"/>
      <c r="ACW84" s="240"/>
      <c r="ACX84" s="240"/>
      <c r="ACY84" s="240"/>
      <c r="ACZ84" s="240"/>
      <c r="ADA84" s="240"/>
      <c r="ADB84" s="240"/>
      <c r="ADC84" s="240"/>
      <c r="ADD84" s="240"/>
      <c r="ADE84" s="240"/>
      <c r="ADF84" s="240"/>
      <c r="ADG84" s="240"/>
      <c r="ADH84" s="240"/>
      <c r="ADI84" s="240"/>
      <c r="ADJ84" s="240"/>
      <c r="ADK84" s="240"/>
      <c r="ADL84" s="240"/>
      <c r="ADM84" s="240"/>
      <c r="ADN84" s="240"/>
      <c r="ADO84" s="240"/>
      <c r="ADP84" s="240"/>
      <c r="ADQ84" s="240"/>
      <c r="ADR84" s="240"/>
      <c r="ADS84" s="240"/>
      <c r="ADT84" s="240"/>
      <c r="ADU84" s="240"/>
      <c r="ADV84" s="240"/>
      <c r="ADW84" s="240"/>
      <c r="ADX84" s="240"/>
      <c r="ADY84" s="240"/>
      <c r="ADZ84" s="240"/>
      <c r="AEA84" s="240"/>
      <c r="AEB84" s="240"/>
      <c r="AEC84" s="240"/>
      <c r="AED84" s="240"/>
      <c r="AEE84" s="240"/>
      <c r="AEF84" s="240"/>
      <c r="AEG84" s="240"/>
      <c r="AEH84" s="240"/>
      <c r="AEI84" s="240"/>
      <c r="AEJ84" s="240"/>
      <c r="AEK84" s="240"/>
      <c r="AEL84" s="240"/>
      <c r="AEM84" s="240"/>
      <c r="AEN84" s="240"/>
      <c r="AEO84" s="240"/>
      <c r="AEP84" s="240"/>
      <c r="AEQ84" s="240"/>
      <c r="AER84" s="240"/>
      <c r="AES84" s="240"/>
      <c r="AET84" s="240"/>
      <c r="AEU84" s="240"/>
      <c r="AEV84" s="240"/>
      <c r="AEW84" s="240"/>
      <c r="AEX84" s="240"/>
      <c r="AEY84" s="240"/>
      <c r="AEZ84" s="240"/>
      <c r="AFA84" s="240"/>
      <c r="AFB84" s="240"/>
      <c r="AFC84" s="240"/>
      <c r="AFD84" s="240"/>
      <c r="AFE84" s="240"/>
      <c r="AFF84" s="240"/>
      <c r="AFG84" s="240"/>
      <c r="AFH84" s="240"/>
      <c r="AFI84" s="240"/>
      <c r="AFJ84" s="240"/>
      <c r="AFK84" s="240"/>
      <c r="AFL84" s="240"/>
      <c r="AFM84" s="240"/>
      <c r="AFN84" s="240"/>
      <c r="AFO84" s="240"/>
      <c r="AFP84" s="240"/>
      <c r="AFQ84" s="240"/>
      <c r="AFR84" s="240"/>
      <c r="AFS84" s="240"/>
      <c r="AFT84" s="240"/>
      <c r="AFU84" s="240"/>
      <c r="AFV84" s="240"/>
      <c r="AFW84" s="240"/>
      <c r="AFX84" s="240"/>
      <c r="AFY84" s="240"/>
      <c r="AFZ84" s="240"/>
      <c r="AGA84" s="240"/>
      <c r="AGB84" s="240"/>
      <c r="AGC84" s="240"/>
      <c r="AGD84" s="240"/>
      <c r="AGE84" s="240"/>
      <c r="AGF84" s="240"/>
      <c r="AGG84" s="240"/>
      <c r="AGH84" s="240"/>
      <c r="AGI84" s="240"/>
      <c r="AGJ84" s="240"/>
      <c r="AGK84" s="240"/>
      <c r="AGL84" s="240"/>
      <c r="AGM84" s="240"/>
      <c r="AGN84" s="240"/>
      <c r="AGO84" s="240"/>
      <c r="AGP84" s="240"/>
      <c r="AGQ84" s="240"/>
      <c r="AGR84" s="240"/>
      <c r="AGS84" s="240"/>
      <c r="AGT84" s="240"/>
      <c r="AGU84" s="240"/>
      <c r="AGV84" s="240"/>
      <c r="AGW84" s="240"/>
      <c r="AGX84" s="240"/>
      <c r="AGY84" s="240"/>
      <c r="AGZ84" s="240"/>
      <c r="AHA84" s="240"/>
      <c r="AHB84" s="240"/>
      <c r="AHC84" s="240"/>
      <c r="AHD84" s="240"/>
      <c r="AHE84" s="240"/>
      <c r="AHF84" s="240"/>
      <c r="AHG84" s="240"/>
      <c r="AHH84" s="240"/>
      <c r="AHI84" s="240"/>
      <c r="AHJ84" s="240"/>
      <c r="AHK84" s="240"/>
      <c r="AHL84" s="240"/>
      <c r="AHM84" s="240"/>
      <c r="AHN84" s="240"/>
      <c r="AHO84" s="240"/>
      <c r="AHP84" s="240"/>
      <c r="AHQ84" s="240"/>
      <c r="AHR84" s="240"/>
      <c r="AHS84" s="240"/>
      <c r="AHT84" s="240"/>
      <c r="AHU84" s="240"/>
      <c r="AHV84" s="240"/>
      <c r="AHW84" s="240"/>
      <c r="AHX84" s="240"/>
      <c r="AHY84" s="240"/>
      <c r="AHZ84" s="240"/>
      <c r="AIA84" s="240"/>
      <c r="AIB84" s="240"/>
      <c r="AIC84" s="240"/>
      <c r="AID84" s="240"/>
      <c r="AIE84" s="240"/>
      <c r="AIF84" s="240"/>
      <c r="AIG84" s="240"/>
      <c r="AIH84" s="240"/>
      <c r="AII84" s="240"/>
      <c r="AIJ84" s="240"/>
      <c r="AIK84" s="240"/>
      <c r="AIL84" s="240"/>
      <c r="AIM84" s="240"/>
      <c r="AIN84" s="240"/>
      <c r="AIO84" s="240"/>
      <c r="AIP84" s="240"/>
      <c r="AIQ84" s="240"/>
      <c r="AIR84" s="240"/>
      <c r="AIS84" s="240"/>
      <c r="AIT84" s="240"/>
      <c r="AIU84" s="240"/>
      <c r="AIV84" s="240"/>
      <c r="AIW84" s="240"/>
      <c r="AIX84" s="240"/>
      <c r="AIY84" s="240"/>
      <c r="AIZ84" s="240"/>
      <c r="AJA84" s="240"/>
      <c r="AJB84" s="240"/>
      <c r="AJC84" s="240"/>
      <c r="AJD84" s="240"/>
      <c r="AJE84" s="240"/>
      <c r="AJF84" s="240"/>
      <c r="AJG84" s="240"/>
      <c r="AJH84" s="240"/>
      <c r="AJI84" s="240"/>
      <c r="AJJ84" s="240"/>
      <c r="AJK84" s="240"/>
      <c r="AJL84" s="240"/>
      <c r="AJM84" s="240"/>
      <c r="AJN84" s="240"/>
      <c r="AJO84" s="240"/>
      <c r="AJP84" s="240"/>
      <c r="AJQ84" s="240"/>
      <c r="AJR84" s="240"/>
      <c r="AJS84" s="240"/>
      <c r="AJT84" s="240"/>
      <c r="AJU84" s="240"/>
      <c r="AJV84" s="240"/>
      <c r="AJW84" s="240"/>
      <c r="AJX84" s="240"/>
      <c r="AJY84" s="240"/>
      <c r="AJZ84" s="240"/>
      <c r="AKA84" s="240"/>
      <c r="AKB84" s="240"/>
      <c r="AKC84" s="240"/>
      <c r="AKD84" s="240"/>
      <c r="AKE84" s="240"/>
      <c r="AKF84" s="240"/>
      <c r="AKG84" s="240"/>
      <c r="AKH84" s="240"/>
      <c r="AKI84" s="240"/>
      <c r="AKJ84" s="240"/>
      <c r="AKK84" s="240"/>
      <c r="AKL84" s="240"/>
      <c r="AKM84" s="240"/>
      <c r="AKN84" s="240"/>
      <c r="AKO84" s="240"/>
      <c r="AKP84" s="240"/>
      <c r="AKQ84" s="240"/>
      <c r="AKR84" s="240"/>
      <c r="AKS84" s="240"/>
      <c r="AKT84" s="240"/>
      <c r="AKU84" s="240"/>
      <c r="AKV84" s="240"/>
      <c r="AKW84" s="240"/>
      <c r="AKX84" s="240"/>
      <c r="AKY84" s="240"/>
      <c r="AKZ84" s="240"/>
      <c r="ALA84" s="240"/>
      <c r="ALB84" s="240"/>
      <c r="ALC84" s="240"/>
      <c r="ALD84" s="240"/>
      <c r="ALE84" s="240"/>
      <c r="ALF84" s="240"/>
      <c r="ALG84" s="240"/>
      <c r="ALH84" s="240"/>
      <c r="ALI84" s="240"/>
      <c r="ALJ84" s="240"/>
      <c r="ALK84" s="240"/>
      <c r="ALL84" s="240"/>
      <c r="ALM84" s="240"/>
      <c r="ALN84" s="240"/>
      <c r="ALO84" s="240"/>
      <c r="ALP84" s="240"/>
      <c r="ALQ84" s="240"/>
      <c r="ALR84" s="240"/>
      <c r="ALS84" s="240"/>
      <c r="ALT84" s="240"/>
      <c r="ALU84" s="240"/>
      <c r="ALV84" s="240"/>
    </row>
    <row r="85" spans="1:1010" s="168" customFormat="1" ht="15" customHeight="1" x14ac:dyDescent="0.35">
      <c r="A85" s="214">
        <v>85</v>
      </c>
      <c r="B85">
        <v>1919</v>
      </c>
      <c r="C85" s="214" t="s">
        <v>1318</v>
      </c>
      <c r="D85">
        <v>1919</v>
      </c>
      <c r="E85" s="240">
        <v>-1</v>
      </c>
      <c r="F85" s="240">
        <v>50.134500000000003</v>
      </c>
      <c r="G85" s="241">
        <v>2.9049999999999998</v>
      </c>
      <c r="H85" s="242">
        <v>13.467499999999999</v>
      </c>
      <c r="I85" s="242">
        <v>5.3600000000000002E-2</v>
      </c>
      <c r="J85" s="242">
        <v>11.2468</v>
      </c>
      <c r="K85" s="243">
        <v>0.16339999999999999</v>
      </c>
      <c r="L85" s="242">
        <v>7.1159999999999997</v>
      </c>
      <c r="M85" s="243">
        <v>11.500400000000001</v>
      </c>
      <c r="N85" s="242">
        <v>2.3039000000000001</v>
      </c>
      <c r="O85" s="242">
        <v>1.6199999999999999E-2</v>
      </c>
      <c r="P85" s="242">
        <v>0.53449999999999998</v>
      </c>
      <c r="Q85" s="243">
        <v>0.2364</v>
      </c>
      <c r="R85" s="242">
        <v>4.3799999999999999E-2</v>
      </c>
      <c r="S85" s="243">
        <v>1.38E-2</v>
      </c>
      <c r="T85" s="243">
        <v>3.1099999999999999E-2</v>
      </c>
      <c r="U85" s="243">
        <v>99.766999999999996</v>
      </c>
      <c r="V85" s="243"/>
      <c r="W85" s="242"/>
      <c r="X85" s="244"/>
      <c r="Y85" s="244"/>
      <c r="Z85" s="244">
        <v>28.6466666666667</v>
      </c>
      <c r="AA85" s="244">
        <v>315.93</v>
      </c>
      <c r="AB85" s="242">
        <v>9.7866666666666706</v>
      </c>
      <c r="AC85" s="242">
        <v>402.02</v>
      </c>
      <c r="AD85" s="242">
        <v>24.7433333333333</v>
      </c>
      <c r="AE85" s="242">
        <v>170.12333333333299</v>
      </c>
      <c r="AF85" s="242">
        <v>19.0566666666667</v>
      </c>
      <c r="AG85" s="242">
        <v>129.98333333333301</v>
      </c>
      <c r="AH85" s="242">
        <v>15.0566666666667</v>
      </c>
      <c r="AI85" s="242">
        <v>36.5833333333333</v>
      </c>
      <c r="AJ85" s="242">
        <v>5.3033333333333301</v>
      </c>
      <c r="AK85" s="242">
        <v>25.053333333333299</v>
      </c>
      <c r="AL85" s="242">
        <v>5.8366666666666696</v>
      </c>
      <c r="AM85" s="242">
        <v>1.9866666666666699</v>
      </c>
      <c r="AN85" s="242">
        <v>5.64333333333333</v>
      </c>
      <c r="AO85" s="242">
        <v>0.76266666666666705</v>
      </c>
      <c r="AP85" s="242">
        <v>4.8333333333333304</v>
      </c>
      <c r="AQ85" s="242">
        <v>0.94066666666666698</v>
      </c>
      <c r="AR85" s="242">
        <v>2.48</v>
      </c>
      <c r="AS85" s="242">
        <v>0.28566666666666701</v>
      </c>
      <c r="AT85" s="242">
        <v>1.9733333333333301</v>
      </c>
      <c r="AU85" s="242">
        <v>0.28000000000000003</v>
      </c>
      <c r="AV85" s="242">
        <v>4.2699999999999996</v>
      </c>
      <c r="AW85" s="242">
        <v>1.1599999999999999</v>
      </c>
      <c r="AX85" s="242">
        <v>1.02</v>
      </c>
      <c r="AY85" s="242">
        <v>0.40400000000000003</v>
      </c>
      <c r="AZ85" s="242">
        <v>1157.0316</v>
      </c>
      <c r="BA85" s="242">
        <v>55.631999999999998</v>
      </c>
      <c r="BB85" s="244"/>
      <c r="BC85" s="244"/>
      <c r="BD85" s="243"/>
      <c r="BE85" s="243"/>
      <c r="BF85" s="243">
        <v>0.60662744999999996</v>
      </c>
      <c r="BG85" s="243">
        <v>7.4368000000000004E-2</v>
      </c>
      <c r="BH85" s="242">
        <v>0.27339025</v>
      </c>
      <c r="BI85" s="242">
        <v>0.37226907999999997</v>
      </c>
      <c r="BJ85" s="242">
        <v>2.607864E-2</v>
      </c>
      <c r="BK85" s="242">
        <v>0.20778720000000001</v>
      </c>
      <c r="BL85" s="242">
        <v>0.26910936000000002</v>
      </c>
      <c r="BM85" s="242">
        <v>0.16242495000000001</v>
      </c>
      <c r="BN85" s="242">
        <v>7.7769749999999999E-2</v>
      </c>
      <c r="BO85" s="242">
        <v>6.9265200000000002E-3</v>
      </c>
      <c r="BP85" s="242">
        <v>9.1936199999999996E-3</v>
      </c>
      <c r="BQ85" s="242">
        <v>1.725E-3</v>
      </c>
      <c r="BR85" s="242">
        <v>1.4399300000000001E-3</v>
      </c>
      <c r="BS85" s="242">
        <v>1.37504</v>
      </c>
      <c r="BT85" s="242">
        <v>9.7938299999999998</v>
      </c>
      <c r="BU85" s="242">
        <v>0.52847999999999995</v>
      </c>
      <c r="BV85" s="242">
        <v>20.100999999999999</v>
      </c>
      <c r="BW85" s="242">
        <v>1.68254666666666</v>
      </c>
      <c r="BX85" s="242">
        <v>16.5019633333333</v>
      </c>
      <c r="BY85" s="242">
        <v>2.4926119999999998</v>
      </c>
      <c r="BZ85" s="242">
        <v>7.2790666666666501</v>
      </c>
      <c r="CA85" s="242">
        <v>0.76789000000000196</v>
      </c>
      <c r="CB85" s="242">
        <v>1.3901666666666701</v>
      </c>
      <c r="CC85" s="242">
        <v>0.37123333333333303</v>
      </c>
      <c r="CD85" s="242">
        <v>1.60341333333333</v>
      </c>
      <c r="CE85" s="242">
        <v>0.391056666666667</v>
      </c>
      <c r="CF85" s="242">
        <v>0.1192</v>
      </c>
      <c r="CG85" s="242">
        <v>0.53047333333333302</v>
      </c>
      <c r="CH85" s="242">
        <v>5.9487999999999999E-2</v>
      </c>
      <c r="CI85" s="242">
        <v>0.39150000000000001</v>
      </c>
      <c r="CJ85" s="242">
        <v>8.1837999999999994E-2</v>
      </c>
      <c r="CK85" s="242">
        <v>0.20832000000000001</v>
      </c>
      <c r="CL85" s="242">
        <v>2.7709666666666698E-2</v>
      </c>
      <c r="CM85" s="242">
        <v>0.16773333333333301</v>
      </c>
      <c r="CN85" s="242">
        <v>3.0519999999999999E-2</v>
      </c>
      <c r="CO85" s="242">
        <v>0.40138000000000001</v>
      </c>
      <c r="CP85" s="242">
        <v>0.17283999999999999</v>
      </c>
      <c r="CQ85" s="242">
        <v>0.37637999999999999</v>
      </c>
      <c r="CR85" s="242">
        <v>3.8379999999999997E-2</v>
      </c>
      <c r="CS85" s="242"/>
      <c r="CT85" s="242"/>
      <c r="CU85" s="245"/>
      <c r="CV85" s="245"/>
      <c r="CW85" s="245"/>
      <c r="CX85" s="245"/>
      <c r="CY85" s="245"/>
      <c r="CZ85" s="245"/>
      <c r="DA85" s="240"/>
      <c r="DB85" s="240"/>
      <c r="DC85" s="240"/>
      <c r="DD85" s="240"/>
      <c r="DE85" s="240"/>
      <c r="DF85" s="240"/>
      <c r="DG85" s="240"/>
      <c r="DH85" s="240"/>
      <c r="DI85" s="240"/>
      <c r="DJ85" s="240"/>
      <c r="DK85" s="240"/>
      <c r="DL85" s="240"/>
      <c r="DM85" s="240"/>
      <c r="DN85" s="240"/>
      <c r="DO85" s="240"/>
      <c r="DP85" s="240"/>
      <c r="DQ85" s="240"/>
      <c r="DR85" s="240"/>
      <c r="DS85" s="240"/>
      <c r="DT85" s="240"/>
      <c r="DU85" s="240"/>
      <c r="DV85" s="240"/>
      <c r="DW85" s="240"/>
      <c r="DX85" s="240"/>
      <c r="DY85" s="240"/>
      <c r="DZ85" s="240"/>
      <c r="EA85" s="240"/>
      <c r="EB85" s="240"/>
      <c r="EC85" s="240"/>
      <c r="ED85" s="240"/>
      <c r="EE85" s="240"/>
      <c r="EF85" s="240"/>
      <c r="EG85" s="240"/>
      <c r="EH85" s="240"/>
      <c r="EI85" s="240"/>
      <c r="EJ85" s="240"/>
      <c r="EK85" s="240"/>
      <c r="EL85" s="240"/>
      <c r="EM85" s="240"/>
      <c r="EN85" s="240"/>
      <c r="EO85" s="240"/>
      <c r="EP85" s="240"/>
      <c r="EQ85" s="240"/>
      <c r="ER85" s="240"/>
      <c r="ES85" s="240"/>
      <c r="ET85" s="240"/>
      <c r="EU85" s="240"/>
      <c r="EV85" s="240"/>
      <c r="EW85" s="240"/>
      <c r="EX85" s="240"/>
      <c r="EY85" s="240"/>
      <c r="EZ85" s="240"/>
      <c r="FA85" s="240"/>
      <c r="FB85" s="240"/>
      <c r="FC85" s="240"/>
      <c r="FD85" s="240"/>
      <c r="FE85" s="240"/>
      <c r="FF85" s="240"/>
      <c r="FG85" s="240"/>
      <c r="FH85" s="240"/>
      <c r="FI85" s="240"/>
      <c r="FJ85" s="240"/>
      <c r="FK85" s="240"/>
      <c r="FL85" s="240"/>
      <c r="FM85" s="240"/>
      <c r="FN85" s="240"/>
      <c r="FO85" s="240"/>
      <c r="FP85" s="240"/>
      <c r="FQ85" s="240"/>
      <c r="FR85" s="240"/>
      <c r="FS85" s="240"/>
      <c r="FT85" s="240"/>
      <c r="FU85" s="240"/>
      <c r="FV85" s="240"/>
      <c r="FW85" s="240"/>
      <c r="FX85" s="240"/>
      <c r="FY85" s="240"/>
      <c r="FZ85" s="240"/>
      <c r="GA85" s="240"/>
      <c r="GB85" s="240"/>
      <c r="GC85" s="240"/>
      <c r="GD85" s="240"/>
      <c r="GE85" s="240"/>
      <c r="GF85" s="240"/>
      <c r="GG85" s="240"/>
      <c r="GH85" s="240"/>
      <c r="GI85" s="240"/>
      <c r="GJ85" s="240"/>
      <c r="GK85" s="240"/>
      <c r="GL85" s="240"/>
      <c r="GM85" s="240"/>
      <c r="GN85" s="240"/>
      <c r="GO85" s="240"/>
      <c r="GP85" s="240"/>
      <c r="GQ85" s="240"/>
      <c r="GR85" s="240"/>
      <c r="GS85" s="240"/>
      <c r="GT85" s="240"/>
      <c r="GU85" s="240"/>
      <c r="GV85" s="240"/>
      <c r="GW85" s="240"/>
      <c r="GX85" s="240"/>
      <c r="GY85" s="240"/>
      <c r="GZ85" s="240"/>
      <c r="HA85" s="240"/>
      <c r="HB85" s="240"/>
      <c r="HC85" s="240"/>
      <c r="HD85" s="240"/>
      <c r="HE85" s="240"/>
      <c r="HF85" s="240"/>
      <c r="HG85" s="240"/>
      <c r="HH85" s="240"/>
      <c r="HI85" s="240"/>
      <c r="HJ85" s="240"/>
      <c r="HK85" s="240"/>
      <c r="HL85" s="240"/>
      <c r="HM85" s="240"/>
      <c r="HN85" s="240"/>
      <c r="HO85" s="240"/>
      <c r="HP85" s="240"/>
      <c r="HQ85" s="240"/>
      <c r="HR85" s="240"/>
      <c r="HS85" s="240"/>
      <c r="HT85" s="240"/>
      <c r="HU85" s="240"/>
      <c r="HV85" s="240"/>
      <c r="HW85" s="240"/>
      <c r="HX85" s="240"/>
      <c r="HY85" s="240"/>
      <c r="HZ85" s="240"/>
      <c r="IA85" s="240"/>
      <c r="IB85" s="240"/>
      <c r="IC85" s="240"/>
      <c r="ID85" s="240"/>
      <c r="IE85" s="240"/>
      <c r="IF85" s="240"/>
      <c r="IG85" s="240"/>
      <c r="IH85" s="240"/>
      <c r="II85" s="240"/>
      <c r="IJ85" s="240"/>
      <c r="IK85" s="240"/>
      <c r="IL85" s="240"/>
      <c r="IM85" s="240"/>
      <c r="IN85" s="240"/>
      <c r="IO85" s="240"/>
      <c r="IP85" s="240"/>
      <c r="IQ85" s="240"/>
      <c r="IR85" s="240"/>
      <c r="IS85" s="240"/>
      <c r="IT85" s="240"/>
      <c r="IU85" s="240"/>
      <c r="IV85" s="240"/>
      <c r="IW85" s="240"/>
      <c r="IX85" s="240"/>
      <c r="IY85" s="240"/>
      <c r="IZ85" s="240"/>
      <c r="JA85" s="240"/>
      <c r="JB85" s="240"/>
      <c r="JC85" s="240"/>
      <c r="JD85" s="240"/>
      <c r="JE85" s="240"/>
      <c r="JF85" s="240"/>
      <c r="JG85" s="240"/>
      <c r="JH85" s="240"/>
      <c r="JI85" s="240"/>
      <c r="JJ85" s="240"/>
      <c r="JK85" s="240"/>
      <c r="JL85" s="240"/>
      <c r="JM85" s="240"/>
      <c r="JN85" s="240"/>
      <c r="JO85" s="240"/>
      <c r="JP85" s="240"/>
      <c r="JQ85" s="240"/>
      <c r="JR85" s="240"/>
      <c r="JS85" s="240"/>
      <c r="JT85" s="240"/>
      <c r="JU85" s="240"/>
      <c r="JV85" s="240"/>
      <c r="JW85" s="240"/>
      <c r="JX85" s="240"/>
      <c r="JY85" s="240"/>
      <c r="JZ85" s="240"/>
      <c r="KA85" s="240"/>
      <c r="KB85" s="240"/>
      <c r="KC85" s="240"/>
      <c r="KD85" s="240"/>
      <c r="KE85" s="240"/>
      <c r="KF85" s="240"/>
      <c r="KG85" s="240"/>
      <c r="KH85" s="240"/>
      <c r="KI85" s="240"/>
      <c r="KJ85" s="240"/>
      <c r="KK85" s="240"/>
      <c r="KL85" s="240"/>
      <c r="KM85" s="240"/>
      <c r="KN85" s="240"/>
      <c r="KO85" s="240"/>
      <c r="KP85" s="240"/>
      <c r="KQ85" s="240"/>
      <c r="KR85" s="240"/>
      <c r="KS85" s="240"/>
      <c r="KT85" s="240"/>
      <c r="KU85" s="240"/>
      <c r="KV85" s="240"/>
      <c r="KW85" s="240"/>
      <c r="KX85" s="240"/>
      <c r="KY85" s="240"/>
      <c r="KZ85" s="240"/>
      <c r="LA85" s="240"/>
      <c r="LB85" s="240"/>
      <c r="LC85" s="240"/>
      <c r="LD85" s="240"/>
      <c r="LE85" s="240"/>
      <c r="LF85" s="240"/>
      <c r="LG85" s="240"/>
      <c r="LH85" s="240"/>
      <c r="LI85" s="240"/>
      <c r="LJ85" s="240"/>
      <c r="LK85" s="240"/>
      <c r="LL85" s="240"/>
      <c r="LM85" s="240"/>
      <c r="LN85" s="240"/>
      <c r="LO85" s="240"/>
      <c r="LP85" s="240"/>
      <c r="LQ85" s="240"/>
      <c r="LR85" s="240"/>
      <c r="LS85" s="240"/>
      <c r="LT85" s="240"/>
      <c r="LU85" s="240"/>
      <c r="LV85" s="240"/>
      <c r="LW85" s="240"/>
      <c r="LX85" s="240"/>
      <c r="LY85" s="240"/>
      <c r="LZ85" s="240"/>
      <c r="MA85" s="240"/>
      <c r="MB85" s="240"/>
      <c r="MC85" s="240"/>
      <c r="MD85" s="240"/>
      <c r="ME85" s="240"/>
      <c r="MF85" s="240"/>
      <c r="MG85" s="240"/>
      <c r="MH85" s="240"/>
      <c r="MI85" s="240"/>
      <c r="MJ85" s="240"/>
      <c r="MK85" s="240"/>
      <c r="ML85" s="240"/>
      <c r="MM85" s="240"/>
      <c r="MN85" s="240"/>
      <c r="MO85" s="240"/>
      <c r="MP85" s="240"/>
      <c r="MQ85" s="240"/>
      <c r="MR85" s="240"/>
      <c r="MS85" s="240"/>
      <c r="MT85" s="240"/>
      <c r="MU85" s="240"/>
      <c r="MV85" s="240"/>
      <c r="MW85" s="240"/>
      <c r="MX85" s="240"/>
      <c r="MY85" s="240"/>
      <c r="MZ85" s="240"/>
      <c r="NA85" s="240"/>
      <c r="NB85" s="240"/>
      <c r="NC85" s="240"/>
      <c r="ND85" s="240"/>
      <c r="NE85" s="240"/>
      <c r="NF85" s="240"/>
      <c r="NG85" s="240"/>
      <c r="NH85" s="240"/>
      <c r="NI85" s="240"/>
      <c r="NJ85" s="240"/>
      <c r="NK85" s="240"/>
      <c r="NL85" s="240"/>
      <c r="NM85" s="240"/>
      <c r="NN85" s="240"/>
      <c r="NO85" s="240"/>
      <c r="NP85" s="240"/>
      <c r="NQ85" s="240"/>
      <c r="NR85" s="240"/>
      <c r="NS85" s="240"/>
      <c r="NT85" s="240"/>
      <c r="NU85" s="240"/>
      <c r="NV85" s="240"/>
      <c r="NW85" s="240"/>
      <c r="NX85" s="240"/>
      <c r="NY85" s="240"/>
      <c r="NZ85" s="240"/>
      <c r="OA85" s="240"/>
      <c r="OB85" s="240"/>
      <c r="OC85" s="240"/>
      <c r="OD85" s="240"/>
      <c r="OE85" s="240"/>
      <c r="OF85" s="240"/>
      <c r="OG85" s="240"/>
      <c r="OH85" s="240"/>
      <c r="OI85" s="240"/>
      <c r="OJ85" s="240"/>
      <c r="OK85" s="240"/>
      <c r="OL85" s="240"/>
      <c r="OM85" s="240"/>
      <c r="ON85" s="240"/>
      <c r="OO85" s="240"/>
      <c r="OP85" s="240"/>
      <c r="OQ85" s="240"/>
      <c r="OR85" s="240"/>
      <c r="OS85" s="240"/>
      <c r="OT85" s="240"/>
      <c r="OU85" s="240"/>
      <c r="OV85" s="240"/>
      <c r="OW85" s="240"/>
      <c r="OX85" s="240"/>
      <c r="OY85" s="240"/>
      <c r="OZ85" s="240"/>
      <c r="PA85" s="240"/>
      <c r="PB85" s="240"/>
      <c r="PC85" s="240"/>
      <c r="PD85" s="240"/>
      <c r="PE85" s="240"/>
      <c r="PF85" s="240"/>
      <c r="PG85" s="240"/>
      <c r="PH85" s="240"/>
      <c r="PI85" s="240"/>
      <c r="PJ85" s="240"/>
      <c r="PK85" s="240"/>
      <c r="PL85" s="240"/>
      <c r="PM85" s="240"/>
      <c r="PN85" s="240"/>
      <c r="PO85" s="240"/>
      <c r="PP85" s="240"/>
      <c r="PQ85" s="240"/>
      <c r="PR85" s="240"/>
      <c r="PS85" s="240"/>
      <c r="PT85" s="240"/>
      <c r="PU85" s="240"/>
      <c r="PV85" s="240"/>
      <c r="PW85" s="240"/>
      <c r="PX85" s="240"/>
      <c r="PY85" s="240"/>
      <c r="PZ85" s="240"/>
      <c r="QA85" s="240"/>
      <c r="QB85" s="240"/>
      <c r="QC85" s="240"/>
      <c r="QD85" s="240"/>
      <c r="QE85" s="240"/>
      <c r="QF85" s="240"/>
      <c r="QG85" s="240"/>
      <c r="QH85" s="240"/>
      <c r="QI85" s="240"/>
      <c r="QJ85" s="240"/>
      <c r="QK85" s="240"/>
      <c r="QL85" s="240"/>
      <c r="QM85" s="240"/>
      <c r="QN85" s="240"/>
      <c r="QO85" s="240"/>
      <c r="QP85" s="240"/>
      <c r="QQ85" s="240"/>
      <c r="QR85" s="240"/>
      <c r="QS85" s="240"/>
      <c r="QT85" s="240"/>
      <c r="QU85" s="240"/>
      <c r="QV85" s="240"/>
      <c r="QW85" s="240"/>
      <c r="QX85" s="240"/>
      <c r="QY85" s="240"/>
      <c r="QZ85" s="240"/>
      <c r="RA85" s="240"/>
      <c r="RB85" s="240"/>
      <c r="RC85" s="240"/>
      <c r="RD85" s="240"/>
      <c r="RE85" s="240"/>
      <c r="RF85" s="240"/>
      <c r="RG85" s="240"/>
      <c r="RH85" s="240"/>
      <c r="RI85" s="240"/>
      <c r="RJ85" s="240"/>
      <c r="RK85" s="240"/>
      <c r="RL85" s="240"/>
      <c r="RM85" s="240"/>
      <c r="RN85" s="240"/>
      <c r="RO85" s="240"/>
      <c r="RP85" s="240"/>
      <c r="RQ85" s="240"/>
      <c r="RR85" s="240"/>
      <c r="RS85" s="240"/>
      <c r="RT85" s="240"/>
      <c r="RU85" s="240"/>
      <c r="RV85" s="240"/>
      <c r="RW85" s="240"/>
      <c r="RX85" s="240"/>
      <c r="RY85" s="240"/>
      <c r="RZ85" s="240"/>
      <c r="SA85" s="240"/>
      <c r="SB85" s="240"/>
      <c r="SC85" s="240"/>
      <c r="SD85" s="240"/>
      <c r="SE85" s="240"/>
      <c r="SF85" s="240"/>
      <c r="SG85" s="240"/>
      <c r="SH85" s="240"/>
      <c r="SI85" s="240"/>
      <c r="SJ85" s="240"/>
      <c r="SK85" s="240"/>
      <c r="SL85" s="240"/>
      <c r="SM85" s="240"/>
      <c r="SN85" s="240"/>
      <c r="SO85" s="240"/>
      <c r="SP85" s="240"/>
      <c r="SQ85" s="240"/>
      <c r="SR85" s="240"/>
      <c r="SS85" s="240"/>
      <c r="ST85" s="240"/>
      <c r="SU85" s="240"/>
      <c r="SV85" s="240"/>
      <c r="SW85" s="240"/>
      <c r="SX85" s="240"/>
      <c r="SY85" s="240"/>
      <c r="SZ85" s="240"/>
      <c r="TA85" s="240"/>
      <c r="TB85" s="240"/>
      <c r="TC85" s="240"/>
      <c r="TD85" s="240"/>
      <c r="TE85" s="240"/>
      <c r="TF85" s="240"/>
      <c r="TG85" s="240"/>
      <c r="TH85" s="240"/>
      <c r="TI85" s="240"/>
      <c r="TJ85" s="240"/>
      <c r="TK85" s="240"/>
      <c r="TL85" s="240"/>
      <c r="TM85" s="240"/>
      <c r="TN85" s="240"/>
      <c r="TO85" s="240"/>
      <c r="TP85" s="240"/>
      <c r="TQ85" s="240"/>
      <c r="TR85" s="240"/>
      <c r="TS85" s="240"/>
      <c r="TT85" s="240"/>
      <c r="TU85" s="240"/>
      <c r="TV85" s="240"/>
      <c r="TW85" s="240"/>
      <c r="TX85" s="240"/>
      <c r="TY85" s="240"/>
      <c r="TZ85" s="240"/>
      <c r="UA85" s="240"/>
      <c r="UB85" s="240"/>
      <c r="UC85" s="240"/>
      <c r="UD85" s="240"/>
      <c r="UE85" s="240"/>
      <c r="UF85" s="240"/>
      <c r="UG85" s="240"/>
      <c r="UH85" s="240"/>
      <c r="UI85" s="240"/>
      <c r="UJ85" s="240"/>
      <c r="UK85" s="240"/>
      <c r="UL85" s="240"/>
      <c r="UM85" s="240"/>
      <c r="UN85" s="240"/>
      <c r="UO85" s="240"/>
      <c r="UP85" s="240"/>
      <c r="UQ85" s="240"/>
      <c r="UR85" s="240"/>
      <c r="US85" s="240"/>
      <c r="UT85" s="240"/>
      <c r="UU85" s="240"/>
      <c r="UV85" s="240"/>
      <c r="UW85" s="240"/>
      <c r="UX85" s="240"/>
      <c r="UY85" s="240"/>
      <c r="UZ85" s="240"/>
      <c r="VA85" s="240"/>
      <c r="VB85" s="240"/>
      <c r="VC85" s="240"/>
      <c r="VD85" s="240"/>
      <c r="VE85" s="240"/>
      <c r="VF85" s="240"/>
      <c r="VG85" s="240"/>
      <c r="VH85" s="240"/>
      <c r="VI85" s="240"/>
      <c r="VJ85" s="240"/>
      <c r="VK85" s="240"/>
      <c r="VL85" s="240"/>
      <c r="VM85" s="240"/>
      <c r="VN85" s="240"/>
      <c r="VO85" s="240"/>
      <c r="VP85" s="240"/>
      <c r="VQ85" s="240"/>
      <c r="VR85" s="240"/>
      <c r="VS85" s="240"/>
      <c r="VT85" s="240"/>
      <c r="VU85" s="240"/>
      <c r="VV85" s="240"/>
      <c r="VW85" s="240"/>
      <c r="VX85" s="240"/>
      <c r="VY85" s="240"/>
      <c r="VZ85" s="240"/>
      <c r="WA85" s="240"/>
      <c r="WB85" s="240"/>
      <c r="WC85" s="240"/>
      <c r="WD85" s="240"/>
      <c r="WE85" s="240"/>
      <c r="WF85" s="240"/>
      <c r="WG85" s="240"/>
      <c r="WH85" s="240"/>
      <c r="WI85" s="240"/>
      <c r="WJ85" s="240"/>
      <c r="WK85" s="240"/>
      <c r="WL85" s="240"/>
      <c r="WM85" s="240"/>
      <c r="WN85" s="240"/>
      <c r="WO85" s="240"/>
      <c r="WP85" s="240"/>
      <c r="WQ85" s="240"/>
      <c r="WR85" s="240"/>
      <c r="WS85" s="240"/>
      <c r="WT85" s="240"/>
      <c r="WU85" s="240"/>
      <c r="WV85" s="240"/>
      <c r="WW85" s="240"/>
      <c r="WX85" s="240"/>
      <c r="WY85" s="240"/>
      <c r="WZ85" s="240"/>
      <c r="XA85" s="240"/>
      <c r="XB85" s="240"/>
      <c r="XC85" s="240"/>
      <c r="XD85" s="240"/>
      <c r="XE85" s="240"/>
      <c r="XF85" s="240"/>
      <c r="XG85" s="240"/>
      <c r="XH85" s="240"/>
      <c r="XI85" s="240"/>
      <c r="XJ85" s="240"/>
      <c r="XK85" s="240"/>
      <c r="XL85" s="240"/>
      <c r="XM85" s="240"/>
      <c r="XN85" s="240"/>
      <c r="XO85" s="240"/>
      <c r="XP85" s="240"/>
      <c r="XQ85" s="240"/>
      <c r="XR85" s="240"/>
      <c r="XS85" s="240"/>
      <c r="XT85" s="240"/>
      <c r="XU85" s="240"/>
      <c r="XV85" s="240"/>
      <c r="XW85" s="240"/>
      <c r="XX85" s="240"/>
      <c r="XY85" s="240"/>
      <c r="XZ85" s="240"/>
      <c r="YA85" s="240"/>
      <c r="YB85" s="240"/>
      <c r="YC85" s="240"/>
      <c r="YD85" s="240"/>
      <c r="YE85" s="240"/>
      <c r="YF85" s="240"/>
      <c r="YG85" s="240"/>
      <c r="YH85" s="240"/>
      <c r="YI85" s="240"/>
      <c r="YJ85" s="240"/>
      <c r="YK85" s="240"/>
      <c r="YL85" s="240"/>
      <c r="YM85" s="240"/>
      <c r="YN85" s="240"/>
      <c r="YO85" s="240"/>
      <c r="YP85" s="240"/>
      <c r="YQ85" s="240"/>
      <c r="YR85" s="240"/>
      <c r="YS85" s="240"/>
      <c r="YT85" s="240"/>
      <c r="YU85" s="240"/>
      <c r="YV85" s="240"/>
      <c r="YW85" s="240"/>
      <c r="YX85" s="240"/>
      <c r="YY85" s="240"/>
      <c r="YZ85" s="240"/>
      <c r="ZA85" s="240"/>
      <c r="ZB85" s="240"/>
      <c r="ZC85" s="240"/>
      <c r="ZD85" s="240"/>
      <c r="ZE85" s="240"/>
      <c r="ZF85" s="240"/>
      <c r="ZG85" s="240"/>
      <c r="ZH85" s="240"/>
      <c r="ZI85" s="240"/>
      <c r="ZJ85" s="240"/>
      <c r="ZK85" s="240"/>
      <c r="ZL85" s="240"/>
      <c r="ZM85" s="240"/>
      <c r="ZN85" s="240"/>
      <c r="ZO85" s="240"/>
      <c r="ZP85" s="240"/>
      <c r="ZQ85" s="240"/>
      <c r="ZR85" s="240"/>
      <c r="ZS85" s="240"/>
      <c r="ZT85" s="240"/>
      <c r="ZU85" s="240"/>
      <c r="ZV85" s="240"/>
      <c r="ZW85" s="240"/>
      <c r="ZX85" s="240"/>
      <c r="ZY85" s="240"/>
      <c r="ZZ85" s="240"/>
      <c r="AAA85" s="240"/>
      <c r="AAB85" s="240"/>
      <c r="AAC85" s="240"/>
      <c r="AAD85" s="240"/>
      <c r="AAE85" s="240"/>
      <c r="AAF85" s="240"/>
      <c r="AAG85" s="240"/>
      <c r="AAH85" s="240"/>
      <c r="AAI85" s="240"/>
      <c r="AAJ85" s="240"/>
      <c r="AAK85" s="240"/>
      <c r="AAL85" s="240"/>
      <c r="AAM85" s="240"/>
      <c r="AAN85" s="240"/>
      <c r="AAO85" s="240"/>
      <c r="AAP85" s="240"/>
      <c r="AAQ85" s="240"/>
      <c r="AAR85" s="240"/>
      <c r="AAS85" s="240"/>
      <c r="AAT85" s="240"/>
      <c r="AAU85" s="240"/>
      <c r="AAV85" s="240"/>
      <c r="AAW85" s="240"/>
      <c r="AAX85" s="240"/>
      <c r="AAY85" s="240"/>
      <c r="AAZ85" s="240"/>
      <c r="ABA85" s="240"/>
      <c r="ABB85" s="240"/>
      <c r="ABC85" s="240"/>
      <c r="ABD85" s="240"/>
      <c r="ABE85" s="240"/>
      <c r="ABF85" s="240"/>
      <c r="ABG85" s="240"/>
      <c r="ABH85" s="240"/>
      <c r="ABI85" s="240"/>
      <c r="ABJ85" s="240"/>
      <c r="ABK85" s="240"/>
      <c r="ABL85" s="240"/>
      <c r="ABM85" s="240"/>
      <c r="ABN85" s="240"/>
      <c r="ABO85" s="240"/>
      <c r="ABP85" s="240"/>
      <c r="ABQ85" s="240"/>
      <c r="ABR85" s="240"/>
      <c r="ABS85" s="240"/>
      <c r="ABT85" s="240"/>
      <c r="ABU85" s="240"/>
      <c r="ABV85" s="240"/>
      <c r="ABW85" s="240"/>
      <c r="ABX85" s="240"/>
      <c r="ABY85" s="240"/>
      <c r="ABZ85" s="240"/>
      <c r="ACA85" s="240"/>
      <c r="ACB85" s="240"/>
      <c r="ACC85" s="240"/>
      <c r="ACD85" s="240"/>
      <c r="ACE85" s="240"/>
      <c r="ACF85" s="240"/>
      <c r="ACG85" s="240"/>
      <c r="ACH85" s="240"/>
      <c r="ACI85" s="240"/>
      <c r="ACJ85" s="240"/>
      <c r="ACK85" s="240"/>
      <c r="ACL85" s="240"/>
      <c r="ACM85" s="240"/>
      <c r="ACN85" s="240"/>
      <c r="ACO85" s="240"/>
      <c r="ACP85" s="240"/>
      <c r="ACQ85" s="240"/>
      <c r="ACR85" s="240"/>
      <c r="ACS85" s="240"/>
      <c r="ACT85" s="240"/>
      <c r="ACU85" s="240"/>
      <c r="ACV85" s="240"/>
      <c r="ACW85" s="240"/>
      <c r="ACX85" s="240"/>
      <c r="ACY85" s="240"/>
      <c r="ACZ85" s="240"/>
      <c r="ADA85" s="240"/>
      <c r="ADB85" s="240"/>
      <c r="ADC85" s="240"/>
      <c r="ADD85" s="240"/>
      <c r="ADE85" s="240"/>
      <c r="ADF85" s="240"/>
      <c r="ADG85" s="240"/>
      <c r="ADH85" s="240"/>
      <c r="ADI85" s="240"/>
      <c r="ADJ85" s="240"/>
      <c r="ADK85" s="240"/>
      <c r="ADL85" s="240"/>
      <c r="ADM85" s="240"/>
      <c r="ADN85" s="240"/>
      <c r="ADO85" s="240"/>
      <c r="ADP85" s="240"/>
      <c r="ADQ85" s="240"/>
      <c r="ADR85" s="240"/>
      <c r="ADS85" s="240"/>
      <c r="ADT85" s="240"/>
      <c r="ADU85" s="240"/>
      <c r="ADV85" s="240"/>
      <c r="ADW85" s="240"/>
      <c r="ADX85" s="240"/>
      <c r="ADY85" s="240"/>
      <c r="ADZ85" s="240"/>
      <c r="AEA85" s="240"/>
      <c r="AEB85" s="240"/>
      <c r="AEC85" s="240"/>
      <c r="AED85" s="240"/>
      <c r="AEE85" s="240"/>
      <c r="AEF85" s="240"/>
      <c r="AEG85" s="240"/>
      <c r="AEH85" s="240"/>
      <c r="AEI85" s="240"/>
      <c r="AEJ85" s="240"/>
      <c r="AEK85" s="240"/>
      <c r="AEL85" s="240"/>
      <c r="AEM85" s="240"/>
      <c r="AEN85" s="240"/>
      <c r="AEO85" s="240"/>
      <c r="AEP85" s="240"/>
      <c r="AEQ85" s="240"/>
      <c r="AER85" s="240"/>
      <c r="AES85" s="240"/>
      <c r="AET85" s="240"/>
      <c r="AEU85" s="240"/>
      <c r="AEV85" s="240"/>
      <c r="AEW85" s="240"/>
      <c r="AEX85" s="240"/>
      <c r="AEY85" s="240"/>
      <c r="AEZ85" s="240"/>
      <c r="AFA85" s="240"/>
      <c r="AFB85" s="240"/>
      <c r="AFC85" s="240"/>
      <c r="AFD85" s="240"/>
      <c r="AFE85" s="240"/>
      <c r="AFF85" s="240"/>
      <c r="AFG85" s="240"/>
      <c r="AFH85" s="240"/>
      <c r="AFI85" s="240"/>
      <c r="AFJ85" s="240"/>
      <c r="AFK85" s="240"/>
      <c r="AFL85" s="240"/>
      <c r="AFM85" s="240"/>
      <c r="AFN85" s="240"/>
      <c r="AFO85" s="240"/>
      <c r="AFP85" s="240"/>
      <c r="AFQ85" s="240"/>
      <c r="AFR85" s="240"/>
      <c r="AFS85" s="240"/>
      <c r="AFT85" s="240"/>
      <c r="AFU85" s="240"/>
      <c r="AFV85" s="240"/>
      <c r="AFW85" s="240"/>
      <c r="AFX85" s="240"/>
      <c r="AFY85" s="240"/>
      <c r="AFZ85" s="240"/>
      <c r="AGA85" s="240"/>
      <c r="AGB85" s="240"/>
      <c r="AGC85" s="240"/>
      <c r="AGD85" s="240"/>
      <c r="AGE85" s="240"/>
      <c r="AGF85" s="240"/>
      <c r="AGG85" s="240"/>
      <c r="AGH85" s="240"/>
      <c r="AGI85" s="240"/>
      <c r="AGJ85" s="240"/>
      <c r="AGK85" s="240"/>
      <c r="AGL85" s="240"/>
      <c r="AGM85" s="240"/>
      <c r="AGN85" s="240"/>
      <c r="AGO85" s="240"/>
      <c r="AGP85" s="240"/>
      <c r="AGQ85" s="240"/>
      <c r="AGR85" s="240"/>
      <c r="AGS85" s="240"/>
      <c r="AGT85" s="240"/>
      <c r="AGU85" s="240"/>
      <c r="AGV85" s="240"/>
      <c r="AGW85" s="240"/>
      <c r="AGX85" s="240"/>
      <c r="AGY85" s="240"/>
      <c r="AGZ85" s="240"/>
      <c r="AHA85" s="240"/>
      <c r="AHB85" s="240"/>
      <c r="AHC85" s="240"/>
      <c r="AHD85" s="240"/>
      <c r="AHE85" s="240"/>
      <c r="AHF85" s="240"/>
      <c r="AHG85" s="240"/>
      <c r="AHH85" s="240"/>
      <c r="AHI85" s="240"/>
      <c r="AHJ85" s="240"/>
      <c r="AHK85" s="240"/>
      <c r="AHL85" s="240"/>
      <c r="AHM85" s="240"/>
      <c r="AHN85" s="240"/>
      <c r="AHO85" s="240"/>
      <c r="AHP85" s="240"/>
      <c r="AHQ85" s="240"/>
      <c r="AHR85" s="240"/>
      <c r="AHS85" s="240"/>
      <c r="AHT85" s="240"/>
      <c r="AHU85" s="240"/>
      <c r="AHV85" s="240"/>
      <c r="AHW85" s="240"/>
      <c r="AHX85" s="240"/>
      <c r="AHY85" s="240"/>
      <c r="AHZ85" s="240"/>
      <c r="AIA85" s="240"/>
      <c r="AIB85" s="240"/>
      <c r="AIC85" s="240"/>
      <c r="AID85" s="240"/>
      <c r="AIE85" s="240"/>
      <c r="AIF85" s="240"/>
      <c r="AIG85" s="240"/>
      <c r="AIH85" s="240"/>
      <c r="AII85" s="240"/>
      <c r="AIJ85" s="240"/>
      <c r="AIK85" s="240"/>
      <c r="AIL85" s="240"/>
      <c r="AIM85" s="240"/>
      <c r="AIN85" s="240"/>
      <c r="AIO85" s="240"/>
      <c r="AIP85" s="240"/>
      <c r="AIQ85" s="240"/>
      <c r="AIR85" s="240"/>
      <c r="AIS85" s="240"/>
      <c r="AIT85" s="240"/>
      <c r="AIU85" s="240"/>
      <c r="AIV85" s="240"/>
      <c r="AIW85" s="240"/>
      <c r="AIX85" s="240"/>
      <c r="AIY85" s="240"/>
      <c r="AIZ85" s="240"/>
      <c r="AJA85" s="240"/>
      <c r="AJB85" s="240"/>
      <c r="AJC85" s="240"/>
      <c r="AJD85" s="240"/>
      <c r="AJE85" s="240"/>
      <c r="AJF85" s="240"/>
      <c r="AJG85" s="240"/>
      <c r="AJH85" s="240"/>
      <c r="AJI85" s="240"/>
      <c r="AJJ85" s="240"/>
      <c r="AJK85" s="240"/>
      <c r="AJL85" s="240"/>
      <c r="AJM85" s="240"/>
      <c r="AJN85" s="240"/>
      <c r="AJO85" s="240"/>
      <c r="AJP85" s="240"/>
      <c r="AJQ85" s="240"/>
      <c r="AJR85" s="240"/>
      <c r="AJS85" s="240"/>
      <c r="AJT85" s="240"/>
      <c r="AJU85" s="240"/>
      <c r="AJV85" s="240"/>
      <c r="AJW85" s="240"/>
      <c r="AJX85" s="240"/>
      <c r="AJY85" s="240"/>
      <c r="AJZ85" s="240"/>
      <c r="AKA85" s="240"/>
      <c r="AKB85" s="240"/>
      <c r="AKC85" s="240"/>
      <c r="AKD85" s="240"/>
      <c r="AKE85" s="240"/>
      <c r="AKF85" s="240"/>
      <c r="AKG85" s="240"/>
      <c r="AKH85" s="240"/>
      <c r="AKI85" s="240"/>
      <c r="AKJ85" s="240"/>
      <c r="AKK85" s="240"/>
      <c r="AKL85" s="240"/>
      <c r="AKM85" s="240"/>
      <c r="AKN85" s="240"/>
      <c r="AKO85" s="240"/>
      <c r="AKP85" s="240"/>
      <c r="AKQ85" s="240"/>
      <c r="AKR85" s="240"/>
      <c r="AKS85" s="240"/>
      <c r="AKT85" s="240"/>
      <c r="AKU85" s="240"/>
      <c r="AKV85" s="240"/>
      <c r="AKW85" s="240"/>
      <c r="AKX85" s="240"/>
      <c r="AKY85" s="240"/>
      <c r="AKZ85" s="240"/>
      <c r="ALA85" s="240"/>
      <c r="ALB85" s="240"/>
      <c r="ALC85" s="240"/>
      <c r="ALD85" s="240"/>
      <c r="ALE85" s="240"/>
      <c r="ALF85" s="240"/>
      <c r="ALG85" s="240"/>
      <c r="ALH85" s="240"/>
      <c r="ALI85" s="240"/>
      <c r="ALJ85" s="240"/>
      <c r="ALK85" s="240"/>
      <c r="ALL85" s="240"/>
      <c r="ALM85" s="240"/>
      <c r="ALN85" s="240"/>
      <c r="ALO85" s="240"/>
      <c r="ALP85" s="240"/>
      <c r="ALQ85" s="240"/>
      <c r="ALR85" s="240"/>
      <c r="ALS85" s="240"/>
      <c r="ALT85" s="240"/>
      <c r="ALU85" s="240"/>
      <c r="ALV85" s="240"/>
    </row>
    <row r="86" spans="1:1010" s="168" customFormat="1" ht="15" customHeight="1" x14ac:dyDescent="0.35">
      <c r="A86">
        <v>86</v>
      </c>
      <c r="B86">
        <v>1919</v>
      </c>
      <c r="C86" s="214" t="s">
        <v>1319</v>
      </c>
      <c r="D86">
        <v>1919</v>
      </c>
      <c r="E86" s="240">
        <v>-1</v>
      </c>
      <c r="F86" s="240">
        <v>50.774299999999997</v>
      </c>
      <c r="G86" s="241">
        <v>2.8885999999999998</v>
      </c>
      <c r="H86" s="242">
        <v>13.820499999999999</v>
      </c>
      <c r="I86" s="242">
        <v>4.4299999999999999E-2</v>
      </c>
      <c r="J86" s="242">
        <v>10.3912</v>
      </c>
      <c r="K86" s="243">
        <v>0.1477</v>
      </c>
      <c r="L86" s="242">
        <v>6.9443999999999999</v>
      </c>
      <c r="M86" s="243">
        <v>11.5871</v>
      </c>
      <c r="N86" s="242">
        <v>2.2860999999999998</v>
      </c>
      <c r="O86" s="242">
        <v>2.7699999999999999E-2</v>
      </c>
      <c r="P86" s="242">
        <v>0.52700000000000002</v>
      </c>
      <c r="Q86" s="243">
        <v>0.24099999999999999</v>
      </c>
      <c r="R86" s="242">
        <v>5.0799999999999998E-2</v>
      </c>
      <c r="S86" s="243">
        <v>9.4000000000000004E-3</v>
      </c>
      <c r="T86" s="243">
        <v>2.8000000000000001E-2</v>
      </c>
      <c r="U86" s="243">
        <v>99.767799999999994</v>
      </c>
      <c r="V86" s="243"/>
      <c r="W86" s="242"/>
      <c r="X86" s="244"/>
      <c r="Y86" s="244"/>
      <c r="Z86" s="244">
        <v>27.4</v>
      </c>
      <c r="AA86" s="244">
        <v>306.77999999999997</v>
      </c>
      <c r="AB86" s="242">
        <v>11.07</v>
      </c>
      <c r="AC86" s="242">
        <v>378.33</v>
      </c>
      <c r="AD86" s="242">
        <v>23.2</v>
      </c>
      <c r="AE86" s="242">
        <v>155.13999999999999</v>
      </c>
      <c r="AF86" s="242">
        <v>16.39</v>
      </c>
      <c r="AG86" s="242">
        <v>135.13</v>
      </c>
      <c r="AH86" s="242">
        <v>17.149999999999999</v>
      </c>
      <c r="AI86" s="242">
        <v>43.82</v>
      </c>
      <c r="AJ86" s="242">
        <v>5.72</v>
      </c>
      <c r="AK86" s="242">
        <v>28.37</v>
      </c>
      <c r="AL86" s="242">
        <v>6.83</v>
      </c>
      <c r="AM86" s="242">
        <v>2.4900000000000002</v>
      </c>
      <c r="AN86" s="242">
        <v>6.58</v>
      </c>
      <c r="AO86" s="242">
        <v>0.95799999999999996</v>
      </c>
      <c r="AP86" s="242">
        <v>5.83</v>
      </c>
      <c r="AQ86" s="242">
        <v>1.1060000000000001</v>
      </c>
      <c r="AR86" s="242">
        <v>2.44</v>
      </c>
      <c r="AS86" s="242">
        <v>0.33500000000000002</v>
      </c>
      <c r="AT86" s="242">
        <v>2.21</v>
      </c>
      <c r="AU86" s="242">
        <v>0.309</v>
      </c>
      <c r="AV86" s="242">
        <v>4.9400000000000004</v>
      </c>
      <c r="AW86" s="242">
        <v>1.214</v>
      </c>
      <c r="AX86" s="242">
        <v>1.24</v>
      </c>
      <c r="AY86" s="242">
        <v>0.60299999999999998</v>
      </c>
      <c r="AZ86" s="242">
        <v>1153.5824399999999</v>
      </c>
      <c r="BA86" s="242">
        <v>56.958500000000001</v>
      </c>
      <c r="BB86" s="244"/>
      <c r="BC86" s="244"/>
      <c r="BD86" s="243"/>
      <c r="BE86" s="243"/>
      <c r="BF86" s="243">
        <v>0.61436902999999998</v>
      </c>
      <c r="BG86" s="243">
        <v>7.3948159999999999E-2</v>
      </c>
      <c r="BH86" s="242">
        <v>0.28055615</v>
      </c>
      <c r="BI86" s="242">
        <v>0.34394871999999999</v>
      </c>
      <c r="BJ86" s="242">
        <v>2.3572920000000001E-2</v>
      </c>
      <c r="BK86" s="242">
        <v>0.20277648000000001</v>
      </c>
      <c r="BL86" s="242">
        <v>0.27113814000000003</v>
      </c>
      <c r="BM86" s="242">
        <v>0.16117005000000001</v>
      </c>
      <c r="BN86" s="242">
        <v>7.6678499999999997E-2</v>
      </c>
      <c r="BO86" s="242">
        <v>7.0613000000000004E-3</v>
      </c>
      <c r="BP86" s="242">
        <v>1.0662919999999999E-2</v>
      </c>
      <c r="BQ86" s="242">
        <v>1.175E-3</v>
      </c>
      <c r="BR86" s="242">
        <v>1.2964000000000001E-3</v>
      </c>
      <c r="BS86" s="242">
        <v>1.3151999999999999</v>
      </c>
      <c r="BT86" s="242">
        <v>9.5101800000000001</v>
      </c>
      <c r="BU86" s="242">
        <v>0.59777999999999998</v>
      </c>
      <c r="BV86" s="242">
        <v>18.916499999999999</v>
      </c>
      <c r="BW86" s="242">
        <v>1.5775999999999999</v>
      </c>
      <c r="BX86" s="242">
        <v>15.048579999999999</v>
      </c>
      <c r="BY86" s="242">
        <v>2.1438120000000001</v>
      </c>
      <c r="BZ86" s="242">
        <v>7.5672800000000002</v>
      </c>
      <c r="CA86" s="242">
        <v>0.87465000000000004</v>
      </c>
      <c r="CB86" s="242">
        <v>1.66516</v>
      </c>
      <c r="CC86" s="242">
        <v>0.40039999999999998</v>
      </c>
      <c r="CD86" s="242">
        <v>1.81568</v>
      </c>
      <c r="CE86" s="242">
        <v>0.45761000000000002</v>
      </c>
      <c r="CF86" s="242">
        <v>0.14940000000000001</v>
      </c>
      <c r="CG86" s="242">
        <v>0.61851999999999996</v>
      </c>
      <c r="CH86" s="242">
        <v>7.4723999999999999E-2</v>
      </c>
      <c r="CI86" s="242">
        <v>0.47222999999999998</v>
      </c>
      <c r="CJ86" s="242">
        <v>9.6222000000000002E-2</v>
      </c>
      <c r="CK86" s="242">
        <v>0.20496</v>
      </c>
      <c r="CL86" s="242">
        <v>3.2495000000000003E-2</v>
      </c>
      <c r="CM86" s="242">
        <v>0.18784999999999999</v>
      </c>
      <c r="CN86" s="242">
        <v>3.3681000000000003E-2</v>
      </c>
      <c r="CO86" s="242">
        <v>0.46435999999999999</v>
      </c>
      <c r="CP86" s="242">
        <v>0.18088599999999999</v>
      </c>
      <c r="CQ86" s="242">
        <v>0.45756000000000002</v>
      </c>
      <c r="CR86" s="242">
        <v>5.7285000000000003E-2</v>
      </c>
      <c r="CS86" s="242"/>
      <c r="CT86" s="242"/>
      <c r="CU86" s="245"/>
      <c r="CV86" s="245"/>
      <c r="CW86" s="245"/>
      <c r="CX86" s="245"/>
      <c r="CY86" s="245"/>
      <c r="CZ86" s="245"/>
      <c r="DA86" s="240"/>
      <c r="DB86" s="240"/>
      <c r="DC86" s="240"/>
      <c r="DD86" s="240"/>
      <c r="DE86" s="240"/>
      <c r="DF86" s="240"/>
      <c r="DG86" s="240"/>
      <c r="DH86" s="240"/>
      <c r="DI86" s="240"/>
      <c r="DJ86" s="240"/>
      <c r="DK86" s="240"/>
      <c r="DL86" s="240"/>
      <c r="DM86" s="240"/>
      <c r="DN86" s="240"/>
      <c r="DO86" s="240"/>
      <c r="DP86" s="240"/>
      <c r="DQ86" s="240"/>
      <c r="DR86" s="240"/>
      <c r="DS86" s="240"/>
      <c r="DT86" s="240"/>
      <c r="DU86" s="240"/>
      <c r="DV86" s="240"/>
      <c r="DW86" s="240"/>
      <c r="DX86" s="240"/>
      <c r="DY86" s="240"/>
      <c r="DZ86" s="240"/>
      <c r="EA86" s="240"/>
      <c r="EB86" s="240"/>
      <c r="EC86" s="240"/>
      <c r="ED86" s="240"/>
      <c r="EE86" s="240"/>
      <c r="EF86" s="240"/>
      <c r="EG86" s="240"/>
      <c r="EH86" s="240"/>
      <c r="EI86" s="240"/>
      <c r="EJ86" s="240"/>
      <c r="EK86" s="240"/>
      <c r="EL86" s="240"/>
      <c r="EM86" s="240"/>
      <c r="EN86" s="240"/>
      <c r="EO86" s="240"/>
      <c r="EP86" s="240"/>
      <c r="EQ86" s="240"/>
      <c r="ER86" s="240"/>
      <c r="ES86" s="240"/>
      <c r="ET86" s="240"/>
      <c r="EU86" s="240"/>
      <c r="EV86" s="240"/>
      <c r="EW86" s="240"/>
      <c r="EX86" s="240"/>
      <c r="EY86" s="240"/>
      <c r="EZ86" s="240"/>
      <c r="FA86" s="240"/>
      <c r="FB86" s="240"/>
      <c r="FC86" s="240"/>
      <c r="FD86" s="240"/>
      <c r="FE86" s="240"/>
      <c r="FF86" s="240"/>
      <c r="FG86" s="240"/>
      <c r="FH86" s="240"/>
      <c r="FI86" s="240"/>
      <c r="FJ86" s="240"/>
      <c r="FK86" s="240"/>
      <c r="FL86" s="240"/>
      <c r="FM86" s="240"/>
      <c r="FN86" s="240"/>
      <c r="FO86" s="240"/>
      <c r="FP86" s="240"/>
      <c r="FQ86" s="240"/>
      <c r="FR86" s="240"/>
      <c r="FS86" s="240"/>
      <c r="FT86" s="240"/>
      <c r="FU86" s="240"/>
      <c r="FV86" s="240"/>
      <c r="FW86" s="240"/>
      <c r="FX86" s="240"/>
      <c r="FY86" s="240"/>
      <c r="FZ86" s="240"/>
      <c r="GA86" s="240"/>
      <c r="GB86" s="240"/>
      <c r="GC86" s="240"/>
      <c r="GD86" s="240"/>
      <c r="GE86" s="240"/>
      <c r="GF86" s="240"/>
      <c r="GG86" s="240"/>
      <c r="GH86" s="240"/>
      <c r="GI86" s="240"/>
      <c r="GJ86" s="240"/>
      <c r="GK86" s="240"/>
      <c r="GL86" s="240"/>
      <c r="GM86" s="240"/>
      <c r="GN86" s="240"/>
      <c r="GO86" s="240"/>
      <c r="GP86" s="240"/>
      <c r="GQ86" s="240"/>
      <c r="GR86" s="240"/>
      <c r="GS86" s="240"/>
      <c r="GT86" s="240"/>
      <c r="GU86" s="240"/>
      <c r="GV86" s="240"/>
      <c r="GW86" s="240"/>
      <c r="GX86" s="240"/>
      <c r="GY86" s="240"/>
      <c r="GZ86" s="240"/>
      <c r="HA86" s="240"/>
      <c r="HB86" s="240"/>
      <c r="HC86" s="240"/>
      <c r="HD86" s="240"/>
      <c r="HE86" s="240"/>
      <c r="HF86" s="240"/>
      <c r="HG86" s="240"/>
      <c r="HH86" s="240"/>
      <c r="HI86" s="240"/>
      <c r="HJ86" s="240"/>
      <c r="HK86" s="240"/>
      <c r="HL86" s="240"/>
      <c r="HM86" s="240"/>
      <c r="HN86" s="240"/>
      <c r="HO86" s="240"/>
      <c r="HP86" s="240"/>
      <c r="HQ86" s="240"/>
      <c r="HR86" s="240"/>
      <c r="HS86" s="240"/>
      <c r="HT86" s="240"/>
      <c r="HU86" s="240"/>
      <c r="HV86" s="240"/>
      <c r="HW86" s="240"/>
      <c r="HX86" s="240"/>
      <c r="HY86" s="240"/>
      <c r="HZ86" s="240"/>
      <c r="IA86" s="240"/>
      <c r="IB86" s="240"/>
      <c r="IC86" s="240"/>
      <c r="ID86" s="240"/>
      <c r="IE86" s="240"/>
      <c r="IF86" s="240"/>
      <c r="IG86" s="240"/>
      <c r="IH86" s="240"/>
      <c r="II86" s="240"/>
      <c r="IJ86" s="240"/>
      <c r="IK86" s="240"/>
      <c r="IL86" s="240"/>
      <c r="IM86" s="240"/>
      <c r="IN86" s="240"/>
      <c r="IO86" s="240"/>
      <c r="IP86" s="240"/>
      <c r="IQ86" s="240"/>
      <c r="IR86" s="240"/>
      <c r="IS86" s="240"/>
      <c r="IT86" s="240"/>
      <c r="IU86" s="240"/>
      <c r="IV86" s="240"/>
      <c r="IW86" s="240"/>
      <c r="IX86" s="240"/>
      <c r="IY86" s="240"/>
      <c r="IZ86" s="240"/>
      <c r="JA86" s="240"/>
      <c r="JB86" s="240"/>
      <c r="JC86" s="240"/>
      <c r="JD86" s="240"/>
      <c r="JE86" s="240"/>
      <c r="JF86" s="240"/>
      <c r="JG86" s="240"/>
      <c r="JH86" s="240"/>
      <c r="JI86" s="240"/>
      <c r="JJ86" s="240"/>
      <c r="JK86" s="240"/>
      <c r="JL86" s="240"/>
      <c r="JM86" s="240"/>
      <c r="JN86" s="240"/>
      <c r="JO86" s="240"/>
      <c r="JP86" s="240"/>
      <c r="JQ86" s="240"/>
      <c r="JR86" s="240"/>
      <c r="JS86" s="240"/>
      <c r="JT86" s="240"/>
      <c r="JU86" s="240"/>
      <c r="JV86" s="240"/>
      <c r="JW86" s="240"/>
      <c r="JX86" s="240"/>
      <c r="JY86" s="240"/>
      <c r="JZ86" s="240"/>
      <c r="KA86" s="240"/>
      <c r="KB86" s="240"/>
      <c r="KC86" s="240"/>
      <c r="KD86" s="240"/>
      <c r="KE86" s="240"/>
      <c r="KF86" s="240"/>
      <c r="KG86" s="240"/>
      <c r="KH86" s="240"/>
      <c r="KI86" s="240"/>
      <c r="KJ86" s="240"/>
      <c r="KK86" s="240"/>
      <c r="KL86" s="240"/>
      <c r="KM86" s="240"/>
      <c r="KN86" s="240"/>
      <c r="KO86" s="240"/>
      <c r="KP86" s="240"/>
      <c r="KQ86" s="240"/>
      <c r="KR86" s="240"/>
      <c r="KS86" s="240"/>
      <c r="KT86" s="240"/>
      <c r="KU86" s="240"/>
      <c r="KV86" s="240"/>
      <c r="KW86" s="240"/>
      <c r="KX86" s="240"/>
      <c r="KY86" s="240"/>
      <c r="KZ86" s="240"/>
      <c r="LA86" s="240"/>
      <c r="LB86" s="240"/>
      <c r="LC86" s="240"/>
      <c r="LD86" s="240"/>
      <c r="LE86" s="240"/>
      <c r="LF86" s="240"/>
      <c r="LG86" s="240"/>
      <c r="LH86" s="240"/>
      <c r="LI86" s="240"/>
      <c r="LJ86" s="240"/>
      <c r="LK86" s="240"/>
      <c r="LL86" s="240"/>
      <c r="LM86" s="240"/>
      <c r="LN86" s="240"/>
      <c r="LO86" s="240"/>
      <c r="LP86" s="240"/>
      <c r="LQ86" s="240"/>
      <c r="LR86" s="240"/>
      <c r="LS86" s="240"/>
      <c r="LT86" s="240"/>
      <c r="LU86" s="240"/>
      <c r="LV86" s="240"/>
      <c r="LW86" s="240"/>
      <c r="LX86" s="240"/>
      <c r="LY86" s="240"/>
      <c r="LZ86" s="240"/>
      <c r="MA86" s="240"/>
      <c r="MB86" s="240"/>
      <c r="MC86" s="240"/>
      <c r="MD86" s="240"/>
      <c r="ME86" s="240"/>
      <c r="MF86" s="240"/>
      <c r="MG86" s="240"/>
      <c r="MH86" s="240"/>
      <c r="MI86" s="240"/>
      <c r="MJ86" s="240"/>
      <c r="MK86" s="240"/>
      <c r="ML86" s="240"/>
      <c r="MM86" s="240"/>
      <c r="MN86" s="240"/>
      <c r="MO86" s="240"/>
      <c r="MP86" s="240"/>
      <c r="MQ86" s="240"/>
      <c r="MR86" s="240"/>
      <c r="MS86" s="240"/>
      <c r="MT86" s="240"/>
      <c r="MU86" s="240"/>
      <c r="MV86" s="240"/>
      <c r="MW86" s="240"/>
      <c r="MX86" s="240"/>
      <c r="MY86" s="240"/>
      <c r="MZ86" s="240"/>
      <c r="NA86" s="240"/>
      <c r="NB86" s="240"/>
      <c r="NC86" s="240"/>
      <c r="ND86" s="240"/>
      <c r="NE86" s="240"/>
      <c r="NF86" s="240"/>
      <c r="NG86" s="240"/>
      <c r="NH86" s="240"/>
      <c r="NI86" s="240"/>
      <c r="NJ86" s="240"/>
      <c r="NK86" s="240"/>
      <c r="NL86" s="240"/>
      <c r="NM86" s="240"/>
      <c r="NN86" s="240"/>
      <c r="NO86" s="240"/>
      <c r="NP86" s="240"/>
      <c r="NQ86" s="240"/>
      <c r="NR86" s="240"/>
      <c r="NS86" s="240"/>
      <c r="NT86" s="240"/>
      <c r="NU86" s="240"/>
      <c r="NV86" s="240"/>
      <c r="NW86" s="240"/>
      <c r="NX86" s="240"/>
      <c r="NY86" s="240"/>
      <c r="NZ86" s="240"/>
      <c r="OA86" s="240"/>
      <c r="OB86" s="240"/>
      <c r="OC86" s="240"/>
      <c r="OD86" s="240"/>
      <c r="OE86" s="240"/>
      <c r="OF86" s="240"/>
      <c r="OG86" s="240"/>
      <c r="OH86" s="240"/>
      <c r="OI86" s="240"/>
      <c r="OJ86" s="240"/>
      <c r="OK86" s="240"/>
      <c r="OL86" s="240"/>
      <c r="OM86" s="240"/>
      <c r="ON86" s="240"/>
      <c r="OO86" s="240"/>
      <c r="OP86" s="240"/>
      <c r="OQ86" s="240"/>
      <c r="OR86" s="240"/>
      <c r="OS86" s="240"/>
      <c r="OT86" s="240"/>
      <c r="OU86" s="240"/>
      <c r="OV86" s="240"/>
      <c r="OW86" s="240"/>
      <c r="OX86" s="240"/>
      <c r="OY86" s="240"/>
      <c r="OZ86" s="240"/>
      <c r="PA86" s="240"/>
      <c r="PB86" s="240"/>
      <c r="PC86" s="240"/>
      <c r="PD86" s="240"/>
      <c r="PE86" s="240"/>
      <c r="PF86" s="240"/>
      <c r="PG86" s="240"/>
      <c r="PH86" s="240"/>
      <c r="PI86" s="240"/>
      <c r="PJ86" s="240"/>
      <c r="PK86" s="240"/>
      <c r="PL86" s="240"/>
      <c r="PM86" s="240"/>
      <c r="PN86" s="240"/>
      <c r="PO86" s="240"/>
      <c r="PP86" s="240"/>
      <c r="PQ86" s="240"/>
      <c r="PR86" s="240"/>
      <c r="PS86" s="240"/>
      <c r="PT86" s="240"/>
      <c r="PU86" s="240"/>
      <c r="PV86" s="240"/>
      <c r="PW86" s="240"/>
      <c r="PX86" s="240"/>
      <c r="PY86" s="240"/>
      <c r="PZ86" s="240"/>
      <c r="QA86" s="240"/>
      <c r="QB86" s="240"/>
      <c r="QC86" s="240"/>
      <c r="QD86" s="240"/>
      <c r="QE86" s="240"/>
      <c r="QF86" s="240"/>
      <c r="QG86" s="240"/>
      <c r="QH86" s="240"/>
      <c r="QI86" s="240"/>
      <c r="QJ86" s="240"/>
      <c r="QK86" s="240"/>
      <c r="QL86" s="240"/>
      <c r="QM86" s="240"/>
      <c r="QN86" s="240"/>
      <c r="QO86" s="240"/>
      <c r="QP86" s="240"/>
      <c r="QQ86" s="240"/>
      <c r="QR86" s="240"/>
      <c r="QS86" s="240"/>
      <c r="QT86" s="240"/>
      <c r="QU86" s="240"/>
      <c r="QV86" s="240"/>
      <c r="QW86" s="240"/>
      <c r="QX86" s="240"/>
      <c r="QY86" s="240"/>
      <c r="QZ86" s="240"/>
      <c r="RA86" s="240"/>
      <c r="RB86" s="240"/>
      <c r="RC86" s="240"/>
      <c r="RD86" s="240"/>
      <c r="RE86" s="240"/>
      <c r="RF86" s="240"/>
      <c r="RG86" s="240"/>
      <c r="RH86" s="240"/>
      <c r="RI86" s="240"/>
      <c r="RJ86" s="240"/>
      <c r="RK86" s="240"/>
      <c r="RL86" s="240"/>
      <c r="RM86" s="240"/>
      <c r="RN86" s="240"/>
      <c r="RO86" s="240"/>
      <c r="RP86" s="240"/>
      <c r="RQ86" s="240"/>
      <c r="RR86" s="240"/>
      <c r="RS86" s="240"/>
      <c r="RT86" s="240"/>
      <c r="RU86" s="240"/>
      <c r="RV86" s="240"/>
      <c r="RW86" s="240"/>
      <c r="RX86" s="240"/>
      <c r="RY86" s="240"/>
      <c r="RZ86" s="240"/>
      <c r="SA86" s="240"/>
      <c r="SB86" s="240"/>
      <c r="SC86" s="240"/>
      <c r="SD86" s="240"/>
      <c r="SE86" s="240"/>
      <c r="SF86" s="240"/>
      <c r="SG86" s="240"/>
      <c r="SH86" s="240"/>
      <c r="SI86" s="240"/>
      <c r="SJ86" s="240"/>
      <c r="SK86" s="240"/>
      <c r="SL86" s="240"/>
      <c r="SM86" s="240"/>
      <c r="SN86" s="240"/>
      <c r="SO86" s="240"/>
      <c r="SP86" s="240"/>
      <c r="SQ86" s="240"/>
      <c r="SR86" s="240"/>
      <c r="SS86" s="240"/>
      <c r="ST86" s="240"/>
      <c r="SU86" s="240"/>
      <c r="SV86" s="240"/>
      <c r="SW86" s="240"/>
      <c r="SX86" s="240"/>
      <c r="SY86" s="240"/>
      <c r="SZ86" s="240"/>
      <c r="TA86" s="240"/>
      <c r="TB86" s="240"/>
      <c r="TC86" s="240"/>
      <c r="TD86" s="240"/>
      <c r="TE86" s="240"/>
      <c r="TF86" s="240"/>
      <c r="TG86" s="240"/>
      <c r="TH86" s="240"/>
      <c r="TI86" s="240"/>
      <c r="TJ86" s="240"/>
      <c r="TK86" s="240"/>
      <c r="TL86" s="240"/>
      <c r="TM86" s="240"/>
      <c r="TN86" s="240"/>
      <c r="TO86" s="240"/>
      <c r="TP86" s="240"/>
      <c r="TQ86" s="240"/>
      <c r="TR86" s="240"/>
      <c r="TS86" s="240"/>
      <c r="TT86" s="240"/>
      <c r="TU86" s="240"/>
      <c r="TV86" s="240"/>
      <c r="TW86" s="240"/>
      <c r="TX86" s="240"/>
      <c r="TY86" s="240"/>
      <c r="TZ86" s="240"/>
      <c r="UA86" s="240"/>
      <c r="UB86" s="240"/>
      <c r="UC86" s="240"/>
      <c r="UD86" s="240"/>
      <c r="UE86" s="240"/>
      <c r="UF86" s="240"/>
      <c r="UG86" s="240"/>
      <c r="UH86" s="240"/>
      <c r="UI86" s="240"/>
      <c r="UJ86" s="240"/>
      <c r="UK86" s="240"/>
      <c r="UL86" s="240"/>
      <c r="UM86" s="240"/>
      <c r="UN86" s="240"/>
      <c r="UO86" s="240"/>
      <c r="UP86" s="240"/>
      <c r="UQ86" s="240"/>
      <c r="UR86" s="240"/>
      <c r="US86" s="240"/>
      <c r="UT86" s="240"/>
      <c r="UU86" s="240"/>
      <c r="UV86" s="240"/>
      <c r="UW86" s="240"/>
      <c r="UX86" s="240"/>
      <c r="UY86" s="240"/>
      <c r="UZ86" s="240"/>
      <c r="VA86" s="240"/>
      <c r="VB86" s="240"/>
      <c r="VC86" s="240"/>
      <c r="VD86" s="240"/>
      <c r="VE86" s="240"/>
      <c r="VF86" s="240"/>
      <c r="VG86" s="240"/>
      <c r="VH86" s="240"/>
      <c r="VI86" s="240"/>
      <c r="VJ86" s="240"/>
      <c r="VK86" s="240"/>
      <c r="VL86" s="240"/>
      <c r="VM86" s="240"/>
      <c r="VN86" s="240"/>
      <c r="VO86" s="240"/>
      <c r="VP86" s="240"/>
      <c r="VQ86" s="240"/>
      <c r="VR86" s="240"/>
      <c r="VS86" s="240"/>
      <c r="VT86" s="240"/>
      <c r="VU86" s="240"/>
      <c r="VV86" s="240"/>
      <c r="VW86" s="240"/>
      <c r="VX86" s="240"/>
      <c r="VY86" s="240"/>
      <c r="VZ86" s="240"/>
      <c r="WA86" s="240"/>
      <c r="WB86" s="240"/>
      <c r="WC86" s="240"/>
      <c r="WD86" s="240"/>
      <c r="WE86" s="240"/>
      <c r="WF86" s="240"/>
      <c r="WG86" s="240"/>
      <c r="WH86" s="240"/>
      <c r="WI86" s="240"/>
      <c r="WJ86" s="240"/>
      <c r="WK86" s="240"/>
      <c r="WL86" s="240"/>
      <c r="WM86" s="240"/>
      <c r="WN86" s="240"/>
      <c r="WO86" s="240"/>
      <c r="WP86" s="240"/>
      <c r="WQ86" s="240"/>
      <c r="WR86" s="240"/>
      <c r="WS86" s="240"/>
      <c r="WT86" s="240"/>
      <c r="WU86" s="240"/>
      <c r="WV86" s="240"/>
      <c r="WW86" s="240"/>
      <c r="WX86" s="240"/>
      <c r="WY86" s="240"/>
      <c r="WZ86" s="240"/>
      <c r="XA86" s="240"/>
      <c r="XB86" s="240"/>
      <c r="XC86" s="240"/>
      <c r="XD86" s="240"/>
      <c r="XE86" s="240"/>
      <c r="XF86" s="240"/>
      <c r="XG86" s="240"/>
      <c r="XH86" s="240"/>
      <c r="XI86" s="240"/>
      <c r="XJ86" s="240"/>
      <c r="XK86" s="240"/>
      <c r="XL86" s="240"/>
      <c r="XM86" s="240"/>
      <c r="XN86" s="240"/>
      <c r="XO86" s="240"/>
      <c r="XP86" s="240"/>
      <c r="XQ86" s="240"/>
      <c r="XR86" s="240"/>
      <c r="XS86" s="240"/>
      <c r="XT86" s="240"/>
      <c r="XU86" s="240"/>
      <c r="XV86" s="240"/>
      <c r="XW86" s="240"/>
      <c r="XX86" s="240"/>
      <c r="XY86" s="240"/>
      <c r="XZ86" s="240"/>
      <c r="YA86" s="240"/>
      <c r="YB86" s="240"/>
      <c r="YC86" s="240"/>
      <c r="YD86" s="240"/>
      <c r="YE86" s="240"/>
      <c r="YF86" s="240"/>
      <c r="YG86" s="240"/>
      <c r="YH86" s="240"/>
      <c r="YI86" s="240"/>
      <c r="YJ86" s="240"/>
      <c r="YK86" s="240"/>
      <c r="YL86" s="240"/>
      <c r="YM86" s="240"/>
      <c r="YN86" s="240"/>
      <c r="YO86" s="240"/>
      <c r="YP86" s="240"/>
      <c r="YQ86" s="240"/>
      <c r="YR86" s="240"/>
      <c r="YS86" s="240"/>
      <c r="YT86" s="240"/>
      <c r="YU86" s="240"/>
      <c r="YV86" s="240"/>
      <c r="YW86" s="240"/>
      <c r="YX86" s="240"/>
      <c r="YY86" s="240"/>
      <c r="YZ86" s="240"/>
      <c r="ZA86" s="240"/>
      <c r="ZB86" s="240"/>
      <c r="ZC86" s="240"/>
      <c r="ZD86" s="240"/>
      <c r="ZE86" s="240"/>
      <c r="ZF86" s="240"/>
      <c r="ZG86" s="240"/>
      <c r="ZH86" s="240"/>
      <c r="ZI86" s="240"/>
      <c r="ZJ86" s="240"/>
      <c r="ZK86" s="240"/>
      <c r="ZL86" s="240"/>
      <c r="ZM86" s="240"/>
      <c r="ZN86" s="240"/>
      <c r="ZO86" s="240"/>
      <c r="ZP86" s="240"/>
      <c r="ZQ86" s="240"/>
      <c r="ZR86" s="240"/>
      <c r="ZS86" s="240"/>
      <c r="ZT86" s="240"/>
      <c r="ZU86" s="240"/>
      <c r="ZV86" s="240"/>
      <c r="ZW86" s="240"/>
      <c r="ZX86" s="240"/>
      <c r="ZY86" s="240"/>
      <c r="ZZ86" s="240"/>
      <c r="AAA86" s="240"/>
      <c r="AAB86" s="240"/>
      <c r="AAC86" s="240"/>
      <c r="AAD86" s="240"/>
      <c r="AAE86" s="240"/>
      <c r="AAF86" s="240"/>
      <c r="AAG86" s="240"/>
      <c r="AAH86" s="240"/>
      <c r="AAI86" s="240"/>
      <c r="AAJ86" s="240"/>
      <c r="AAK86" s="240"/>
      <c r="AAL86" s="240"/>
      <c r="AAM86" s="240"/>
      <c r="AAN86" s="240"/>
      <c r="AAO86" s="240"/>
      <c r="AAP86" s="240"/>
      <c r="AAQ86" s="240"/>
      <c r="AAR86" s="240"/>
      <c r="AAS86" s="240"/>
      <c r="AAT86" s="240"/>
      <c r="AAU86" s="240"/>
      <c r="AAV86" s="240"/>
      <c r="AAW86" s="240"/>
      <c r="AAX86" s="240"/>
      <c r="AAY86" s="240"/>
      <c r="AAZ86" s="240"/>
      <c r="ABA86" s="240"/>
      <c r="ABB86" s="240"/>
      <c r="ABC86" s="240"/>
      <c r="ABD86" s="240"/>
      <c r="ABE86" s="240"/>
      <c r="ABF86" s="240"/>
      <c r="ABG86" s="240"/>
      <c r="ABH86" s="240"/>
      <c r="ABI86" s="240"/>
      <c r="ABJ86" s="240"/>
      <c r="ABK86" s="240"/>
      <c r="ABL86" s="240"/>
      <c r="ABM86" s="240"/>
      <c r="ABN86" s="240"/>
      <c r="ABO86" s="240"/>
      <c r="ABP86" s="240"/>
      <c r="ABQ86" s="240"/>
      <c r="ABR86" s="240"/>
      <c r="ABS86" s="240"/>
      <c r="ABT86" s="240"/>
      <c r="ABU86" s="240"/>
      <c r="ABV86" s="240"/>
      <c r="ABW86" s="240"/>
      <c r="ABX86" s="240"/>
      <c r="ABY86" s="240"/>
      <c r="ABZ86" s="240"/>
      <c r="ACA86" s="240"/>
      <c r="ACB86" s="240"/>
      <c r="ACC86" s="240"/>
      <c r="ACD86" s="240"/>
      <c r="ACE86" s="240"/>
      <c r="ACF86" s="240"/>
      <c r="ACG86" s="240"/>
      <c r="ACH86" s="240"/>
      <c r="ACI86" s="240"/>
      <c r="ACJ86" s="240"/>
      <c r="ACK86" s="240"/>
      <c r="ACL86" s="240"/>
      <c r="ACM86" s="240"/>
      <c r="ACN86" s="240"/>
      <c r="ACO86" s="240"/>
      <c r="ACP86" s="240"/>
      <c r="ACQ86" s="240"/>
      <c r="ACR86" s="240"/>
      <c r="ACS86" s="240"/>
      <c r="ACT86" s="240"/>
      <c r="ACU86" s="240"/>
      <c r="ACV86" s="240"/>
      <c r="ACW86" s="240"/>
      <c r="ACX86" s="240"/>
      <c r="ACY86" s="240"/>
      <c r="ACZ86" s="240"/>
      <c r="ADA86" s="240"/>
      <c r="ADB86" s="240"/>
      <c r="ADC86" s="240"/>
      <c r="ADD86" s="240"/>
      <c r="ADE86" s="240"/>
      <c r="ADF86" s="240"/>
      <c r="ADG86" s="240"/>
      <c r="ADH86" s="240"/>
      <c r="ADI86" s="240"/>
      <c r="ADJ86" s="240"/>
      <c r="ADK86" s="240"/>
      <c r="ADL86" s="240"/>
      <c r="ADM86" s="240"/>
      <c r="ADN86" s="240"/>
      <c r="ADO86" s="240"/>
      <c r="ADP86" s="240"/>
      <c r="ADQ86" s="240"/>
      <c r="ADR86" s="240"/>
      <c r="ADS86" s="240"/>
      <c r="ADT86" s="240"/>
      <c r="ADU86" s="240"/>
      <c r="ADV86" s="240"/>
      <c r="ADW86" s="240"/>
      <c r="ADX86" s="240"/>
      <c r="ADY86" s="240"/>
      <c r="ADZ86" s="240"/>
      <c r="AEA86" s="240"/>
      <c r="AEB86" s="240"/>
      <c r="AEC86" s="240"/>
      <c r="AED86" s="240"/>
      <c r="AEE86" s="240"/>
      <c r="AEF86" s="240"/>
      <c r="AEG86" s="240"/>
      <c r="AEH86" s="240"/>
      <c r="AEI86" s="240"/>
      <c r="AEJ86" s="240"/>
      <c r="AEK86" s="240"/>
      <c r="AEL86" s="240"/>
      <c r="AEM86" s="240"/>
      <c r="AEN86" s="240"/>
      <c r="AEO86" s="240"/>
      <c r="AEP86" s="240"/>
      <c r="AEQ86" s="240"/>
      <c r="AER86" s="240"/>
      <c r="AES86" s="240"/>
      <c r="AET86" s="240"/>
      <c r="AEU86" s="240"/>
      <c r="AEV86" s="240"/>
      <c r="AEW86" s="240"/>
      <c r="AEX86" s="240"/>
      <c r="AEY86" s="240"/>
      <c r="AEZ86" s="240"/>
      <c r="AFA86" s="240"/>
      <c r="AFB86" s="240"/>
      <c r="AFC86" s="240"/>
      <c r="AFD86" s="240"/>
      <c r="AFE86" s="240"/>
      <c r="AFF86" s="240"/>
      <c r="AFG86" s="240"/>
      <c r="AFH86" s="240"/>
      <c r="AFI86" s="240"/>
      <c r="AFJ86" s="240"/>
      <c r="AFK86" s="240"/>
      <c r="AFL86" s="240"/>
      <c r="AFM86" s="240"/>
      <c r="AFN86" s="240"/>
      <c r="AFO86" s="240"/>
      <c r="AFP86" s="240"/>
      <c r="AFQ86" s="240"/>
      <c r="AFR86" s="240"/>
      <c r="AFS86" s="240"/>
      <c r="AFT86" s="240"/>
      <c r="AFU86" s="240"/>
      <c r="AFV86" s="240"/>
      <c r="AFW86" s="240"/>
      <c r="AFX86" s="240"/>
      <c r="AFY86" s="240"/>
      <c r="AFZ86" s="240"/>
      <c r="AGA86" s="240"/>
      <c r="AGB86" s="240"/>
      <c r="AGC86" s="240"/>
      <c r="AGD86" s="240"/>
      <c r="AGE86" s="240"/>
      <c r="AGF86" s="240"/>
      <c r="AGG86" s="240"/>
      <c r="AGH86" s="240"/>
      <c r="AGI86" s="240"/>
      <c r="AGJ86" s="240"/>
      <c r="AGK86" s="240"/>
      <c r="AGL86" s="240"/>
      <c r="AGM86" s="240"/>
      <c r="AGN86" s="240"/>
      <c r="AGO86" s="240"/>
      <c r="AGP86" s="240"/>
      <c r="AGQ86" s="240"/>
      <c r="AGR86" s="240"/>
      <c r="AGS86" s="240"/>
      <c r="AGT86" s="240"/>
      <c r="AGU86" s="240"/>
      <c r="AGV86" s="240"/>
      <c r="AGW86" s="240"/>
      <c r="AGX86" s="240"/>
      <c r="AGY86" s="240"/>
      <c r="AGZ86" s="240"/>
      <c r="AHA86" s="240"/>
      <c r="AHB86" s="240"/>
      <c r="AHC86" s="240"/>
      <c r="AHD86" s="240"/>
      <c r="AHE86" s="240"/>
      <c r="AHF86" s="240"/>
      <c r="AHG86" s="240"/>
      <c r="AHH86" s="240"/>
      <c r="AHI86" s="240"/>
      <c r="AHJ86" s="240"/>
      <c r="AHK86" s="240"/>
      <c r="AHL86" s="240"/>
      <c r="AHM86" s="240"/>
      <c r="AHN86" s="240"/>
      <c r="AHO86" s="240"/>
      <c r="AHP86" s="240"/>
      <c r="AHQ86" s="240"/>
      <c r="AHR86" s="240"/>
      <c r="AHS86" s="240"/>
      <c r="AHT86" s="240"/>
      <c r="AHU86" s="240"/>
      <c r="AHV86" s="240"/>
      <c r="AHW86" s="240"/>
      <c r="AHX86" s="240"/>
      <c r="AHY86" s="240"/>
      <c r="AHZ86" s="240"/>
      <c r="AIA86" s="240"/>
      <c r="AIB86" s="240"/>
      <c r="AIC86" s="240"/>
      <c r="AID86" s="240"/>
      <c r="AIE86" s="240"/>
      <c r="AIF86" s="240"/>
      <c r="AIG86" s="240"/>
      <c r="AIH86" s="240"/>
      <c r="AII86" s="240"/>
      <c r="AIJ86" s="240"/>
      <c r="AIK86" s="240"/>
      <c r="AIL86" s="240"/>
      <c r="AIM86" s="240"/>
      <c r="AIN86" s="240"/>
      <c r="AIO86" s="240"/>
      <c r="AIP86" s="240"/>
      <c r="AIQ86" s="240"/>
      <c r="AIR86" s="240"/>
      <c r="AIS86" s="240"/>
      <c r="AIT86" s="240"/>
      <c r="AIU86" s="240"/>
      <c r="AIV86" s="240"/>
      <c r="AIW86" s="240"/>
      <c r="AIX86" s="240"/>
      <c r="AIY86" s="240"/>
      <c r="AIZ86" s="240"/>
      <c r="AJA86" s="240"/>
      <c r="AJB86" s="240"/>
      <c r="AJC86" s="240"/>
      <c r="AJD86" s="240"/>
      <c r="AJE86" s="240"/>
      <c r="AJF86" s="240"/>
      <c r="AJG86" s="240"/>
      <c r="AJH86" s="240"/>
      <c r="AJI86" s="240"/>
      <c r="AJJ86" s="240"/>
      <c r="AJK86" s="240"/>
      <c r="AJL86" s="240"/>
      <c r="AJM86" s="240"/>
      <c r="AJN86" s="240"/>
      <c r="AJO86" s="240"/>
      <c r="AJP86" s="240"/>
      <c r="AJQ86" s="240"/>
      <c r="AJR86" s="240"/>
      <c r="AJS86" s="240"/>
      <c r="AJT86" s="240"/>
      <c r="AJU86" s="240"/>
      <c r="AJV86" s="240"/>
      <c r="AJW86" s="240"/>
      <c r="AJX86" s="240"/>
      <c r="AJY86" s="240"/>
      <c r="AJZ86" s="240"/>
      <c r="AKA86" s="240"/>
      <c r="AKB86" s="240"/>
      <c r="AKC86" s="240"/>
      <c r="AKD86" s="240"/>
      <c r="AKE86" s="240"/>
      <c r="AKF86" s="240"/>
      <c r="AKG86" s="240"/>
      <c r="AKH86" s="240"/>
      <c r="AKI86" s="240"/>
      <c r="AKJ86" s="240"/>
      <c r="AKK86" s="240"/>
      <c r="AKL86" s="240"/>
      <c r="AKM86" s="240"/>
      <c r="AKN86" s="240"/>
      <c r="AKO86" s="240"/>
      <c r="AKP86" s="240"/>
      <c r="AKQ86" s="240"/>
      <c r="AKR86" s="240"/>
      <c r="AKS86" s="240"/>
      <c r="AKT86" s="240"/>
      <c r="AKU86" s="240"/>
      <c r="AKV86" s="240"/>
      <c r="AKW86" s="240"/>
      <c r="AKX86" s="240"/>
      <c r="AKY86" s="240"/>
      <c r="AKZ86" s="240"/>
      <c r="ALA86" s="240"/>
      <c r="ALB86" s="240"/>
      <c r="ALC86" s="240"/>
      <c r="ALD86" s="240"/>
      <c r="ALE86" s="240"/>
      <c r="ALF86" s="240"/>
      <c r="ALG86" s="240"/>
      <c r="ALH86" s="240"/>
      <c r="ALI86" s="240"/>
      <c r="ALJ86" s="240"/>
      <c r="ALK86" s="240"/>
      <c r="ALL86" s="240"/>
      <c r="ALM86" s="240"/>
      <c r="ALN86" s="240"/>
      <c r="ALO86" s="240"/>
      <c r="ALP86" s="240"/>
      <c r="ALQ86" s="240"/>
      <c r="ALR86" s="240"/>
      <c r="ALS86" s="240"/>
      <c r="ALT86" s="240"/>
      <c r="ALU86" s="240"/>
      <c r="ALV86" s="240"/>
    </row>
    <row r="87" spans="1:1010" s="168" customFormat="1" ht="15" customHeight="1" x14ac:dyDescent="0.35">
      <c r="A87">
        <v>87</v>
      </c>
      <c r="B87">
        <v>1919</v>
      </c>
      <c r="C87" s="214" t="s">
        <v>1320</v>
      </c>
      <c r="D87">
        <v>1919</v>
      </c>
      <c r="E87" s="240">
        <v>-1</v>
      </c>
      <c r="F87" s="240">
        <v>50.436199999999999</v>
      </c>
      <c r="G87" s="241">
        <v>2.7864</v>
      </c>
      <c r="H87" s="242">
        <v>13.7897</v>
      </c>
      <c r="I87" s="242">
        <v>3.2099999999999997E-2</v>
      </c>
      <c r="J87" s="242">
        <v>10.792999999999999</v>
      </c>
      <c r="K87" s="243">
        <v>0.17199999999999999</v>
      </c>
      <c r="L87" s="242">
        <v>6.9787999999999997</v>
      </c>
      <c r="M87" s="243">
        <v>11.440899999999999</v>
      </c>
      <c r="N87" s="242">
        <v>2.3891</v>
      </c>
      <c r="O87" s="242">
        <v>1.4200000000000001E-2</v>
      </c>
      <c r="P87" s="242">
        <v>0.49070000000000003</v>
      </c>
      <c r="Q87" s="243">
        <v>0.22869999999999999</v>
      </c>
      <c r="R87" s="242">
        <v>5.1499999999999997E-2</v>
      </c>
      <c r="S87" s="243">
        <v>1.0500000000000001E-2</v>
      </c>
      <c r="T87" s="243">
        <v>2.7199999999999998E-2</v>
      </c>
      <c r="U87" s="243">
        <v>99.641000000000005</v>
      </c>
      <c r="V87" s="243"/>
      <c r="W87" s="242"/>
      <c r="X87" s="244"/>
      <c r="Y87" s="244"/>
      <c r="Z87" s="244">
        <v>31.06</v>
      </c>
      <c r="AA87" s="244">
        <v>325.33</v>
      </c>
      <c r="AB87" s="242">
        <v>9.91</v>
      </c>
      <c r="AC87" s="242">
        <v>419.39</v>
      </c>
      <c r="AD87" s="242">
        <v>25.79</v>
      </c>
      <c r="AE87" s="242">
        <v>174.34</v>
      </c>
      <c r="AF87" s="242">
        <v>18.940000000000001</v>
      </c>
      <c r="AG87" s="242">
        <v>123.86</v>
      </c>
      <c r="AH87" s="242">
        <v>14.95</v>
      </c>
      <c r="AI87" s="242">
        <v>36.659999999999997</v>
      </c>
      <c r="AJ87" s="242">
        <v>5.43</v>
      </c>
      <c r="AK87" s="242">
        <v>24.78</v>
      </c>
      <c r="AL87" s="242">
        <v>5.7</v>
      </c>
      <c r="AM87" s="242">
        <v>1.99</v>
      </c>
      <c r="AN87" s="242">
        <v>6.27</v>
      </c>
      <c r="AO87" s="242">
        <v>0.88300000000000001</v>
      </c>
      <c r="AP87" s="242">
        <v>5.52</v>
      </c>
      <c r="AQ87" s="242">
        <v>0.95799999999999996</v>
      </c>
      <c r="AR87" s="242">
        <v>2.7</v>
      </c>
      <c r="AS87" s="242">
        <v>0.33500000000000002</v>
      </c>
      <c r="AT87" s="242">
        <v>2.1</v>
      </c>
      <c r="AU87" s="242">
        <v>0.28000000000000003</v>
      </c>
      <c r="AV87" s="242">
        <v>4.4400000000000004</v>
      </c>
      <c r="AW87" s="242">
        <v>1.31</v>
      </c>
      <c r="AX87" s="242">
        <v>0.91</v>
      </c>
      <c r="AY87" s="242">
        <v>0.46200000000000002</v>
      </c>
      <c r="AZ87" s="242">
        <v>1154.27388</v>
      </c>
      <c r="BA87" s="242">
        <v>56.171599999999998</v>
      </c>
      <c r="BB87" s="244"/>
      <c r="BC87" s="244"/>
      <c r="BD87" s="243"/>
      <c r="BE87" s="243"/>
      <c r="BF87" s="243">
        <v>0.61027801999999998</v>
      </c>
      <c r="BG87" s="243">
        <v>7.1331839999999994E-2</v>
      </c>
      <c r="BH87" s="242">
        <v>0.27993090999999998</v>
      </c>
      <c r="BI87" s="242">
        <v>0.35724830000000002</v>
      </c>
      <c r="BJ87" s="242">
        <v>2.7451199999999999E-2</v>
      </c>
      <c r="BK87" s="242">
        <v>0.20378096000000001</v>
      </c>
      <c r="BL87" s="242">
        <v>0.26771706000000001</v>
      </c>
      <c r="BM87" s="242">
        <v>0.16843155000000001</v>
      </c>
      <c r="BN87" s="242">
        <v>7.1396849999999998E-2</v>
      </c>
      <c r="BO87" s="242">
        <v>6.70091E-3</v>
      </c>
      <c r="BP87" s="242">
        <v>1.0809849999999999E-2</v>
      </c>
      <c r="BQ87" s="242">
        <v>1.3125000000000001E-3</v>
      </c>
      <c r="BR87" s="242">
        <v>1.2593599999999999E-3</v>
      </c>
      <c r="BS87" s="242">
        <v>1.49088</v>
      </c>
      <c r="BT87" s="242">
        <v>10.085229999999999</v>
      </c>
      <c r="BU87" s="242">
        <v>0.53513999999999995</v>
      </c>
      <c r="BV87" s="242">
        <v>20.9695</v>
      </c>
      <c r="BW87" s="242">
        <v>1.7537199999999999</v>
      </c>
      <c r="BX87" s="242">
        <v>16.910979999999999</v>
      </c>
      <c r="BY87" s="242">
        <v>2.4773520000000002</v>
      </c>
      <c r="BZ87" s="242">
        <v>6.9361600000000001</v>
      </c>
      <c r="CA87" s="242">
        <v>0.76244999999999996</v>
      </c>
      <c r="CB87" s="242">
        <v>1.3930800000000001</v>
      </c>
      <c r="CC87" s="242">
        <v>0.38009999999999999</v>
      </c>
      <c r="CD87" s="242">
        <v>1.58592</v>
      </c>
      <c r="CE87" s="242">
        <v>0.38190000000000002</v>
      </c>
      <c r="CF87" s="242">
        <v>0.11940000000000001</v>
      </c>
      <c r="CG87" s="242">
        <v>0.58938000000000001</v>
      </c>
      <c r="CH87" s="242">
        <v>6.8874000000000005E-2</v>
      </c>
      <c r="CI87" s="242">
        <v>0.44712000000000002</v>
      </c>
      <c r="CJ87" s="242">
        <v>8.3346000000000003E-2</v>
      </c>
      <c r="CK87" s="242">
        <v>0.2268</v>
      </c>
      <c r="CL87" s="242">
        <v>3.2495000000000003E-2</v>
      </c>
      <c r="CM87" s="242">
        <v>0.17849999999999999</v>
      </c>
      <c r="CN87" s="242">
        <v>3.0519999999999999E-2</v>
      </c>
      <c r="CO87" s="242">
        <v>0.41736000000000001</v>
      </c>
      <c r="CP87" s="242">
        <v>0.19519</v>
      </c>
      <c r="CQ87" s="242">
        <v>0.33578999999999998</v>
      </c>
      <c r="CR87" s="242">
        <v>4.3889999999999998E-2</v>
      </c>
      <c r="CS87" s="242"/>
      <c r="CT87" s="242"/>
      <c r="CU87" s="245"/>
      <c r="CV87" s="245"/>
      <c r="CW87" s="245"/>
      <c r="CX87" s="245"/>
      <c r="CY87" s="245"/>
      <c r="CZ87" s="245"/>
      <c r="DA87" s="240"/>
      <c r="DB87" s="240"/>
      <c r="DC87" s="240"/>
      <c r="DD87" s="240"/>
      <c r="DE87" s="240"/>
      <c r="DF87" s="240"/>
      <c r="DG87" s="240"/>
      <c r="DH87" s="240"/>
      <c r="DI87" s="240"/>
      <c r="DJ87" s="240"/>
      <c r="DK87" s="240"/>
      <c r="DL87" s="240"/>
      <c r="DM87" s="240"/>
      <c r="DN87" s="240"/>
      <c r="DO87" s="240"/>
      <c r="DP87" s="240"/>
      <c r="DQ87" s="240"/>
      <c r="DR87" s="240"/>
      <c r="DS87" s="240"/>
      <c r="DT87" s="240"/>
      <c r="DU87" s="240"/>
      <c r="DV87" s="240"/>
      <c r="DW87" s="240"/>
      <c r="DX87" s="240"/>
      <c r="DY87" s="240"/>
      <c r="DZ87" s="240"/>
      <c r="EA87" s="240"/>
      <c r="EB87" s="240"/>
      <c r="EC87" s="240"/>
      <c r="ED87" s="240"/>
      <c r="EE87" s="240"/>
      <c r="EF87" s="240"/>
      <c r="EG87" s="240"/>
      <c r="EH87" s="240"/>
      <c r="EI87" s="240"/>
      <c r="EJ87" s="240"/>
      <c r="EK87" s="240"/>
      <c r="EL87" s="240"/>
      <c r="EM87" s="240"/>
      <c r="EN87" s="240"/>
      <c r="EO87" s="240"/>
      <c r="EP87" s="240"/>
      <c r="EQ87" s="240"/>
      <c r="ER87" s="240"/>
      <c r="ES87" s="240"/>
      <c r="ET87" s="240"/>
      <c r="EU87" s="240"/>
      <c r="EV87" s="240"/>
      <c r="EW87" s="240"/>
      <c r="EX87" s="240"/>
      <c r="EY87" s="240"/>
      <c r="EZ87" s="240"/>
      <c r="FA87" s="240"/>
      <c r="FB87" s="240"/>
      <c r="FC87" s="240"/>
      <c r="FD87" s="240"/>
      <c r="FE87" s="240"/>
      <c r="FF87" s="240"/>
      <c r="FG87" s="240"/>
      <c r="FH87" s="240"/>
      <c r="FI87" s="240"/>
      <c r="FJ87" s="240"/>
      <c r="FK87" s="240"/>
      <c r="FL87" s="240"/>
      <c r="FM87" s="240"/>
      <c r="FN87" s="240"/>
      <c r="FO87" s="240"/>
      <c r="FP87" s="240"/>
      <c r="FQ87" s="240"/>
      <c r="FR87" s="240"/>
      <c r="FS87" s="240"/>
      <c r="FT87" s="240"/>
      <c r="FU87" s="240"/>
      <c r="FV87" s="240"/>
      <c r="FW87" s="240"/>
      <c r="FX87" s="240"/>
      <c r="FY87" s="240"/>
      <c r="FZ87" s="240"/>
      <c r="GA87" s="240"/>
      <c r="GB87" s="240"/>
      <c r="GC87" s="240"/>
      <c r="GD87" s="240"/>
      <c r="GE87" s="240"/>
      <c r="GF87" s="240"/>
      <c r="GG87" s="240"/>
      <c r="GH87" s="240"/>
      <c r="GI87" s="240"/>
      <c r="GJ87" s="240"/>
      <c r="GK87" s="240"/>
      <c r="GL87" s="240"/>
      <c r="GM87" s="240"/>
      <c r="GN87" s="240"/>
      <c r="GO87" s="240"/>
      <c r="GP87" s="240"/>
      <c r="GQ87" s="240"/>
      <c r="GR87" s="240"/>
      <c r="GS87" s="240"/>
      <c r="GT87" s="240"/>
      <c r="GU87" s="240"/>
      <c r="GV87" s="240"/>
      <c r="GW87" s="240"/>
      <c r="GX87" s="240"/>
      <c r="GY87" s="240"/>
      <c r="GZ87" s="240"/>
      <c r="HA87" s="240"/>
      <c r="HB87" s="240"/>
      <c r="HC87" s="240"/>
      <c r="HD87" s="240"/>
      <c r="HE87" s="240"/>
      <c r="HF87" s="240"/>
      <c r="HG87" s="240"/>
      <c r="HH87" s="240"/>
      <c r="HI87" s="240"/>
      <c r="HJ87" s="240"/>
      <c r="HK87" s="240"/>
      <c r="HL87" s="240"/>
      <c r="HM87" s="240"/>
      <c r="HN87" s="240"/>
      <c r="HO87" s="240"/>
      <c r="HP87" s="240"/>
      <c r="HQ87" s="240"/>
      <c r="HR87" s="240"/>
      <c r="HS87" s="240"/>
      <c r="HT87" s="240"/>
      <c r="HU87" s="240"/>
      <c r="HV87" s="240"/>
      <c r="HW87" s="240"/>
      <c r="HX87" s="240"/>
      <c r="HY87" s="240"/>
      <c r="HZ87" s="240"/>
      <c r="IA87" s="240"/>
      <c r="IB87" s="240"/>
      <c r="IC87" s="240"/>
      <c r="ID87" s="240"/>
      <c r="IE87" s="240"/>
      <c r="IF87" s="240"/>
      <c r="IG87" s="240"/>
      <c r="IH87" s="240"/>
      <c r="II87" s="240"/>
      <c r="IJ87" s="240"/>
      <c r="IK87" s="240"/>
      <c r="IL87" s="240"/>
      <c r="IM87" s="240"/>
      <c r="IN87" s="240"/>
      <c r="IO87" s="240"/>
      <c r="IP87" s="240"/>
      <c r="IQ87" s="240"/>
      <c r="IR87" s="240"/>
      <c r="IS87" s="240"/>
      <c r="IT87" s="240"/>
      <c r="IU87" s="240"/>
      <c r="IV87" s="240"/>
      <c r="IW87" s="240"/>
      <c r="IX87" s="240"/>
      <c r="IY87" s="240"/>
      <c r="IZ87" s="240"/>
      <c r="JA87" s="240"/>
      <c r="JB87" s="240"/>
      <c r="JC87" s="240"/>
      <c r="JD87" s="240"/>
      <c r="JE87" s="240"/>
      <c r="JF87" s="240"/>
      <c r="JG87" s="240"/>
      <c r="JH87" s="240"/>
      <c r="JI87" s="240"/>
      <c r="JJ87" s="240"/>
      <c r="JK87" s="240"/>
      <c r="JL87" s="240"/>
      <c r="JM87" s="240"/>
      <c r="JN87" s="240"/>
      <c r="JO87" s="240"/>
      <c r="JP87" s="240"/>
      <c r="JQ87" s="240"/>
      <c r="JR87" s="240"/>
      <c r="JS87" s="240"/>
      <c r="JT87" s="240"/>
      <c r="JU87" s="240"/>
      <c r="JV87" s="240"/>
      <c r="JW87" s="240"/>
      <c r="JX87" s="240"/>
      <c r="JY87" s="240"/>
      <c r="JZ87" s="240"/>
      <c r="KA87" s="240"/>
      <c r="KB87" s="240"/>
      <c r="KC87" s="240"/>
      <c r="KD87" s="240"/>
      <c r="KE87" s="240"/>
      <c r="KF87" s="240"/>
      <c r="KG87" s="240"/>
      <c r="KH87" s="240"/>
      <c r="KI87" s="240"/>
      <c r="KJ87" s="240"/>
      <c r="KK87" s="240"/>
      <c r="KL87" s="240"/>
      <c r="KM87" s="240"/>
      <c r="KN87" s="240"/>
      <c r="KO87" s="240"/>
      <c r="KP87" s="240"/>
      <c r="KQ87" s="240"/>
      <c r="KR87" s="240"/>
      <c r="KS87" s="240"/>
      <c r="KT87" s="240"/>
      <c r="KU87" s="240"/>
      <c r="KV87" s="240"/>
      <c r="KW87" s="240"/>
      <c r="KX87" s="240"/>
      <c r="KY87" s="240"/>
      <c r="KZ87" s="240"/>
      <c r="LA87" s="240"/>
      <c r="LB87" s="240"/>
      <c r="LC87" s="240"/>
      <c r="LD87" s="240"/>
      <c r="LE87" s="240"/>
      <c r="LF87" s="240"/>
      <c r="LG87" s="240"/>
      <c r="LH87" s="240"/>
      <c r="LI87" s="240"/>
      <c r="LJ87" s="240"/>
      <c r="LK87" s="240"/>
      <c r="LL87" s="240"/>
      <c r="LM87" s="240"/>
      <c r="LN87" s="240"/>
      <c r="LO87" s="240"/>
      <c r="LP87" s="240"/>
      <c r="LQ87" s="240"/>
      <c r="LR87" s="240"/>
      <c r="LS87" s="240"/>
      <c r="LT87" s="240"/>
      <c r="LU87" s="240"/>
      <c r="LV87" s="240"/>
      <c r="LW87" s="240"/>
      <c r="LX87" s="240"/>
      <c r="LY87" s="240"/>
      <c r="LZ87" s="240"/>
      <c r="MA87" s="240"/>
      <c r="MB87" s="240"/>
      <c r="MC87" s="240"/>
      <c r="MD87" s="240"/>
      <c r="ME87" s="240"/>
      <c r="MF87" s="240"/>
      <c r="MG87" s="240"/>
      <c r="MH87" s="240"/>
      <c r="MI87" s="240"/>
      <c r="MJ87" s="240"/>
      <c r="MK87" s="240"/>
      <c r="ML87" s="240"/>
      <c r="MM87" s="240"/>
      <c r="MN87" s="240"/>
      <c r="MO87" s="240"/>
      <c r="MP87" s="240"/>
      <c r="MQ87" s="240"/>
      <c r="MR87" s="240"/>
      <c r="MS87" s="240"/>
      <c r="MT87" s="240"/>
      <c r="MU87" s="240"/>
      <c r="MV87" s="240"/>
      <c r="MW87" s="240"/>
      <c r="MX87" s="240"/>
      <c r="MY87" s="240"/>
      <c r="MZ87" s="240"/>
      <c r="NA87" s="240"/>
      <c r="NB87" s="240"/>
      <c r="NC87" s="240"/>
      <c r="ND87" s="240"/>
      <c r="NE87" s="240"/>
      <c r="NF87" s="240"/>
      <c r="NG87" s="240"/>
      <c r="NH87" s="240"/>
      <c r="NI87" s="240"/>
      <c r="NJ87" s="240"/>
      <c r="NK87" s="240"/>
      <c r="NL87" s="240"/>
      <c r="NM87" s="240"/>
      <c r="NN87" s="240"/>
      <c r="NO87" s="240"/>
      <c r="NP87" s="240"/>
      <c r="NQ87" s="240"/>
      <c r="NR87" s="240"/>
      <c r="NS87" s="240"/>
      <c r="NT87" s="240"/>
      <c r="NU87" s="240"/>
      <c r="NV87" s="240"/>
      <c r="NW87" s="240"/>
      <c r="NX87" s="240"/>
      <c r="NY87" s="240"/>
      <c r="NZ87" s="240"/>
      <c r="OA87" s="240"/>
      <c r="OB87" s="240"/>
      <c r="OC87" s="240"/>
      <c r="OD87" s="240"/>
      <c r="OE87" s="240"/>
      <c r="OF87" s="240"/>
      <c r="OG87" s="240"/>
      <c r="OH87" s="240"/>
      <c r="OI87" s="240"/>
      <c r="OJ87" s="240"/>
      <c r="OK87" s="240"/>
      <c r="OL87" s="240"/>
      <c r="OM87" s="240"/>
      <c r="ON87" s="240"/>
      <c r="OO87" s="240"/>
      <c r="OP87" s="240"/>
      <c r="OQ87" s="240"/>
      <c r="OR87" s="240"/>
      <c r="OS87" s="240"/>
      <c r="OT87" s="240"/>
      <c r="OU87" s="240"/>
      <c r="OV87" s="240"/>
      <c r="OW87" s="240"/>
      <c r="OX87" s="240"/>
      <c r="OY87" s="240"/>
      <c r="OZ87" s="240"/>
      <c r="PA87" s="240"/>
      <c r="PB87" s="240"/>
      <c r="PC87" s="240"/>
      <c r="PD87" s="240"/>
      <c r="PE87" s="240"/>
      <c r="PF87" s="240"/>
      <c r="PG87" s="240"/>
      <c r="PH87" s="240"/>
      <c r="PI87" s="240"/>
      <c r="PJ87" s="240"/>
      <c r="PK87" s="240"/>
      <c r="PL87" s="240"/>
      <c r="PM87" s="240"/>
      <c r="PN87" s="240"/>
      <c r="PO87" s="240"/>
      <c r="PP87" s="240"/>
      <c r="PQ87" s="240"/>
      <c r="PR87" s="240"/>
      <c r="PS87" s="240"/>
      <c r="PT87" s="240"/>
      <c r="PU87" s="240"/>
      <c r="PV87" s="240"/>
      <c r="PW87" s="240"/>
      <c r="PX87" s="240"/>
      <c r="PY87" s="240"/>
      <c r="PZ87" s="240"/>
      <c r="QA87" s="240"/>
      <c r="QB87" s="240"/>
      <c r="QC87" s="240"/>
      <c r="QD87" s="240"/>
      <c r="QE87" s="240"/>
      <c r="QF87" s="240"/>
      <c r="QG87" s="240"/>
      <c r="QH87" s="240"/>
      <c r="QI87" s="240"/>
      <c r="QJ87" s="240"/>
      <c r="QK87" s="240"/>
      <c r="QL87" s="240"/>
      <c r="QM87" s="240"/>
      <c r="QN87" s="240"/>
      <c r="QO87" s="240"/>
      <c r="QP87" s="240"/>
      <c r="QQ87" s="240"/>
      <c r="QR87" s="240"/>
      <c r="QS87" s="240"/>
      <c r="QT87" s="240"/>
      <c r="QU87" s="240"/>
      <c r="QV87" s="240"/>
      <c r="QW87" s="240"/>
      <c r="QX87" s="240"/>
      <c r="QY87" s="240"/>
      <c r="QZ87" s="240"/>
      <c r="RA87" s="240"/>
      <c r="RB87" s="240"/>
      <c r="RC87" s="240"/>
      <c r="RD87" s="240"/>
      <c r="RE87" s="240"/>
      <c r="RF87" s="240"/>
      <c r="RG87" s="240"/>
      <c r="RH87" s="240"/>
      <c r="RI87" s="240"/>
      <c r="RJ87" s="240"/>
      <c r="RK87" s="240"/>
      <c r="RL87" s="240"/>
      <c r="RM87" s="240"/>
      <c r="RN87" s="240"/>
      <c r="RO87" s="240"/>
      <c r="RP87" s="240"/>
      <c r="RQ87" s="240"/>
      <c r="RR87" s="240"/>
      <c r="RS87" s="240"/>
      <c r="RT87" s="240"/>
      <c r="RU87" s="240"/>
      <c r="RV87" s="240"/>
      <c r="RW87" s="240"/>
      <c r="RX87" s="240"/>
      <c r="RY87" s="240"/>
      <c r="RZ87" s="240"/>
      <c r="SA87" s="240"/>
      <c r="SB87" s="240"/>
      <c r="SC87" s="240"/>
      <c r="SD87" s="240"/>
      <c r="SE87" s="240"/>
      <c r="SF87" s="240"/>
      <c r="SG87" s="240"/>
      <c r="SH87" s="240"/>
      <c r="SI87" s="240"/>
      <c r="SJ87" s="240"/>
      <c r="SK87" s="240"/>
      <c r="SL87" s="240"/>
      <c r="SM87" s="240"/>
      <c r="SN87" s="240"/>
      <c r="SO87" s="240"/>
      <c r="SP87" s="240"/>
      <c r="SQ87" s="240"/>
      <c r="SR87" s="240"/>
      <c r="SS87" s="240"/>
      <c r="ST87" s="240"/>
      <c r="SU87" s="240"/>
      <c r="SV87" s="240"/>
      <c r="SW87" s="240"/>
      <c r="SX87" s="240"/>
      <c r="SY87" s="240"/>
      <c r="SZ87" s="240"/>
      <c r="TA87" s="240"/>
      <c r="TB87" s="240"/>
      <c r="TC87" s="240"/>
      <c r="TD87" s="240"/>
      <c r="TE87" s="240"/>
      <c r="TF87" s="240"/>
      <c r="TG87" s="240"/>
      <c r="TH87" s="240"/>
      <c r="TI87" s="240"/>
      <c r="TJ87" s="240"/>
      <c r="TK87" s="240"/>
      <c r="TL87" s="240"/>
      <c r="TM87" s="240"/>
      <c r="TN87" s="240"/>
      <c r="TO87" s="240"/>
      <c r="TP87" s="240"/>
      <c r="TQ87" s="240"/>
      <c r="TR87" s="240"/>
      <c r="TS87" s="240"/>
      <c r="TT87" s="240"/>
      <c r="TU87" s="240"/>
      <c r="TV87" s="240"/>
      <c r="TW87" s="240"/>
      <c r="TX87" s="240"/>
      <c r="TY87" s="240"/>
      <c r="TZ87" s="240"/>
      <c r="UA87" s="240"/>
      <c r="UB87" s="240"/>
      <c r="UC87" s="240"/>
      <c r="UD87" s="240"/>
      <c r="UE87" s="240"/>
      <c r="UF87" s="240"/>
      <c r="UG87" s="240"/>
      <c r="UH87" s="240"/>
      <c r="UI87" s="240"/>
      <c r="UJ87" s="240"/>
      <c r="UK87" s="240"/>
      <c r="UL87" s="240"/>
      <c r="UM87" s="240"/>
      <c r="UN87" s="240"/>
      <c r="UO87" s="240"/>
      <c r="UP87" s="240"/>
      <c r="UQ87" s="240"/>
      <c r="UR87" s="240"/>
      <c r="US87" s="240"/>
      <c r="UT87" s="240"/>
      <c r="UU87" s="240"/>
      <c r="UV87" s="240"/>
      <c r="UW87" s="240"/>
      <c r="UX87" s="240"/>
      <c r="UY87" s="240"/>
      <c r="UZ87" s="240"/>
      <c r="VA87" s="240"/>
      <c r="VB87" s="240"/>
      <c r="VC87" s="240"/>
      <c r="VD87" s="240"/>
      <c r="VE87" s="240"/>
      <c r="VF87" s="240"/>
      <c r="VG87" s="240"/>
      <c r="VH87" s="240"/>
      <c r="VI87" s="240"/>
      <c r="VJ87" s="240"/>
      <c r="VK87" s="240"/>
      <c r="VL87" s="240"/>
      <c r="VM87" s="240"/>
      <c r="VN87" s="240"/>
      <c r="VO87" s="240"/>
      <c r="VP87" s="240"/>
      <c r="VQ87" s="240"/>
      <c r="VR87" s="240"/>
      <c r="VS87" s="240"/>
      <c r="VT87" s="240"/>
      <c r="VU87" s="240"/>
      <c r="VV87" s="240"/>
      <c r="VW87" s="240"/>
      <c r="VX87" s="240"/>
      <c r="VY87" s="240"/>
      <c r="VZ87" s="240"/>
      <c r="WA87" s="240"/>
      <c r="WB87" s="240"/>
      <c r="WC87" s="240"/>
      <c r="WD87" s="240"/>
      <c r="WE87" s="240"/>
      <c r="WF87" s="240"/>
      <c r="WG87" s="240"/>
      <c r="WH87" s="240"/>
      <c r="WI87" s="240"/>
      <c r="WJ87" s="240"/>
      <c r="WK87" s="240"/>
      <c r="WL87" s="240"/>
      <c r="WM87" s="240"/>
      <c r="WN87" s="240"/>
      <c r="WO87" s="240"/>
      <c r="WP87" s="240"/>
      <c r="WQ87" s="240"/>
      <c r="WR87" s="240"/>
      <c r="WS87" s="240"/>
      <c r="WT87" s="240"/>
      <c r="WU87" s="240"/>
      <c r="WV87" s="240"/>
      <c r="WW87" s="240"/>
      <c r="WX87" s="240"/>
      <c r="WY87" s="240"/>
      <c r="WZ87" s="240"/>
      <c r="XA87" s="240"/>
      <c r="XB87" s="240"/>
      <c r="XC87" s="240"/>
      <c r="XD87" s="240"/>
      <c r="XE87" s="240"/>
      <c r="XF87" s="240"/>
      <c r="XG87" s="240"/>
      <c r="XH87" s="240"/>
      <c r="XI87" s="240"/>
      <c r="XJ87" s="240"/>
      <c r="XK87" s="240"/>
      <c r="XL87" s="240"/>
      <c r="XM87" s="240"/>
      <c r="XN87" s="240"/>
      <c r="XO87" s="240"/>
      <c r="XP87" s="240"/>
      <c r="XQ87" s="240"/>
      <c r="XR87" s="240"/>
      <c r="XS87" s="240"/>
      <c r="XT87" s="240"/>
      <c r="XU87" s="240"/>
      <c r="XV87" s="240"/>
      <c r="XW87" s="240"/>
      <c r="XX87" s="240"/>
      <c r="XY87" s="240"/>
      <c r="XZ87" s="240"/>
      <c r="YA87" s="240"/>
      <c r="YB87" s="240"/>
      <c r="YC87" s="240"/>
      <c r="YD87" s="240"/>
      <c r="YE87" s="240"/>
      <c r="YF87" s="240"/>
      <c r="YG87" s="240"/>
      <c r="YH87" s="240"/>
      <c r="YI87" s="240"/>
      <c r="YJ87" s="240"/>
      <c r="YK87" s="240"/>
      <c r="YL87" s="240"/>
      <c r="YM87" s="240"/>
      <c r="YN87" s="240"/>
      <c r="YO87" s="240"/>
      <c r="YP87" s="240"/>
      <c r="YQ87" s="240"/>
      <c r="YR87" s="240"/>
      <c r="YS87" s="240"/>
      <c r="YT87" s="240"/>
      <c r="YU87" s="240"/>
      <c r="YV87" s="240"/>
      <c r="YW87" s="240"/>
      <c r="YX87" s="240"/>
      <c r="YY87" s="240"/>
      <c r="YZ87" s="240"/>
      <c r="ZA87" s="240"/>
      <c r="ZB87" s="240"/>
      <c r="ZC87" s="240"/>
      <c r="ZD87" s="240"/>
      <c r="ZE87" s="240"/>
      <c r="ZF87" s="240"/>
      <c r="ZG87" s="240"/>
      <c r="ZH87" s="240"/>
      <c r="ZI87" s="240"/>
      <c r="ZJ87" s="240"/>
      <c r="ZK87" s="240"/>
      <c r="ZL87" s="240"/>
      <c r="ZM87" s="240"/>
      <c r="ZN87" s="240"/>
      <c r="ZO87" s="240"/>
      <c r="ZP87" s="240"/>
      <c r="ZQ87" s="240"/>
      <c r="ZR87" s="240"/>
      <c r="ZS87" s="240"/>
      <c r="ZT87" s="240"/>
      <c r="ZU87" s="240"/>
      <c r="ZV87" s="240"/>
      <c r="ZW87" s="240"/>
      <c r="ZX87" s="240"/>
      <c r="ZY87" s="240"/>
      <c r="ZZ87" s="240"/>
      <c r="AAA87" s="240"/>
      <c r="AAB87" s="240"/>
      <c r="AAC87" s="240"/>
      <c r="AAD87" s="240"/>
      <c r="AAE87" s="240"/>
      <c r="AAF87" s="240"/>
      <c r="AAG87" s="240"/>
      <c r="AAH87" s="240"/>
      <c r="AAI87" s="240"/>
      <c r="AAJ87" s="240"/>
      <c r="AAK87" s="240"/>
      <c r="AAL87" s="240"/>
      <c r="AAM87" s="240"/>
      <c r="AAN87" s="240"/>
      <c r="AAO87" s="240"/>
      <c r="AAP87" s="240"/>
      <c r="AAQ87" s="240"/>
      <c r="AAR87" s="240"/>
      <c r="AAS87" s="240"/>
      <c r="AAT87" s="240"/>
      <c r="AAU87" s="240"/>
      <c r="AAV87" s="240"/>
      <c r="AAW87" s="240"/>
      <c r="AAX87" s="240"/>
      <c r="AAY87" s="240"/>
      <c r="AAZ87" s="240"/>
      <c r="ABA87" s="240"/>
      <c r="ABB87" s="240"/>
      <c r="ABC87" s="240"/>
      <c r="ABD87" s="240"/>
      <c r="ABE87" s="240"/>
      <c r="ABF87" s="240"/>
      <c r="ABG87" s="240"/>
      <c r="ABH87" s="240"/>
      <c r="ABI87" s="240"/>
      <c r="ABJ87" s="240"/>
      <c r="ABK87" s="240"/>
      <c r="ABL87" s="240"/>
      <c r="ABM87" s="240"/>
      <c r="ABN87" s="240"/>
      <c r="ABO87" s="240"/>
      <c r="ABP87" s="240"/>
      <c r="ABQ87" s="240"/>
      <c r="ABR87" s="240"/>
      <c r="ABS87" s="240"/>
      <c r="ABT87" s="240"/>
      <c r="ABU87" s="240"/>
      <c r="ABV87" s="240"/>
      <c r="ABW87" s="240"/>
      <c r="ABX87" s="240"/>
      <c r="ABY87" s="240"/>
      <c r="ABZ87" s="240"/>
      <c r="ACA87" s="240"/>
      <c r="ACB87" s="240"/>
      <c r="ACC87" s="240"/>
      <c r="ACD87" s="240"/>
      <c r="ACE87" s="240"/>
      <c r="ACF87" s="240"/>
      <c r="ACG87" s="240"/>
      <c r="ACH87" s="240"/>
      <c r="ACI87" s="240"/>
      <c r="ACJ87" s="240"/>
      <c r="ACK87" s="240"/>
      <c r="ACL87" s="240"/>
      <c r="ACM87" s="240"/>
      <c r="ACN87" s="240"/>
      <c r="ACO87" s="240"/>
      <c r="ACP87" s="240"/>
      <c r="ACQ87" s="240"/>
      <c r="ACR87" s="240"/>
      <c r="ACS87" s="240"/>
      <c r="ACT87" s="240"/>
      <c r="ACU87" s="240"/>
      <c r="ACV87" s="240"/>
      <c r="ACW87" s="240"/>
      <c r="ACX87" s="240"/>
      <c r="ACY87" s="240"/>
      <c r="ACZ87" s="240"/>
      <c r="ADA87" s="240"/>
      <c r="ADB87" s="240"/>
      <c r="ADC87" s="240"/>
      <c r="ADD87" s="240"/>
      <c r="ADE87" s="240"/>
      <c r="ADF87" s="240"/>
      <c r="ADG87" s="240"/>
      <c r="ADH87" s="240"/>
      <c r="ADI87" s="240"/>
      <c r="ADJ87" s="240"/>
      <c r="ADK87" s="240"/>
      <c r="ADL87" s="240"/>
      <c r="ADM87" s="240"/>
      <c r="ADN87" s="240"/>
      <c r="ADO87" s="240"/>
      <c r="ADP87" s="240"/>
      <c r="ADQ87" s="240"/>
      <c r="ADR87" s="240"/>
      <c r="ADS87" s="240"/>
      <c r="ADT87" s="240"/>
      <c r="ADU87" s="240"/>
      <c r="ADV87" s="240"/>
      <c r="ADW87" s="240"/>
      <c r="ADX87" s="240"/>
      <c r="ADY87" s="240"/>
      <c r="ADZ87" s="240"/>
      <c r="AEA87" s="240"/>
      <c r="AEB87" s="240"/>
      <c r="AEC87" s="240"/>
      <c r="AED87" s="240"/>
      <c r="AEE87" s="240"/>
      <c r="AEF87" s="240"/>
      <c r="AEG87" s="240"/>
      <c r="AEH87" s="240"/>
      <c r="AEI87" s="240"/>
      <c r="AEJ87" s="240"/>
      <c r="AEK87" s="240"/>
      <c r="AEL87" s="240"/>
      <c r="AEM87" s="240"/>
      <c r="AEN87" s="240"/>
      <c r="AEO87" s="240"/>
      <c r="AEP87" s="240"/>
      <c r="AEQ87" s="240"/>
      <c r="AER87" s="240"/>
      <c r="AES87" s="240"/>
      <c r="AET87" s="240"/>
      <c r="AEU87" s="240"/>
      <c r="AEV87" s="240"/>
      <c r="AEW87" s="240"/>
      <c r="AEX87" s="240"/>
      <c r="AEY87" s="240"/>
      <c r="AEZ87" s="240"/>
      <c r="AFA87" s="240"/>
      <c r="AFB87" s="240"/>
      <c r="AFC87" s="240"/>
      <c r="AFD87" s="240"/>
      <c r="AFE87" s="240"/>
      <c r="AFF87" s="240"/>
      <c r="AFG87" s="240"/>
      <c r="AFH87" s="240"/>
      <c r="AFI87" s="240"/>
      <c r="AFJ87" s="240"/>
      <c r="AFK87" s="240"/>
      <c r="AFL87" s="240"/>
      <c r="AFM87" s="240"/>
      <c r="AFN87" s="240"/>
      <c r="AFO87" s="240"/>
      <c r="AFP87" s="240"/>
      <c r="AFQ87" s="240"/>
      <c r="AFR87" s="240"/>
      <c r="AFS87" s="240"/>
      <c r="AFT87" s="240"/>
      <c r="AFU87" s="240"/>
      <c r="AFV87" s="240"/>
      <c r="AFW87" s="240"/>
      <c r="AFX87" s="240"/>
      <c r="AFY87" s="240"/>
      <c r="AFZ87" s="240"/>
      <c r="AGA87" s="240"/>
      <c r="AGB87" s="240"/>
      <c r="AGC87" s="240"/>
      <c r="AGD87" s="240"/>
      <c r="AGE87" s="240"/>
      <c r="AGF87" s="240"/>
      <c r="AGG87" s="240"/>
      <c r="AGH87" s="240"/>
      <c r="AGI87" s="240"/>
      <c r="AGJ87" s="240"/>
      <c r="AGK87" s="240"/>
      <c r="AGL87" s="240"/>
      <c r="AGM87" s="240"/>
      <c r="AGN87" s="240"/>
      <c r="AGO87" s="240"/>
      <c r="AGP87" s="240"/>
      <c r="AGQ87" s="240"/>
      <c r="AGR87" s="240"/>
      <c r="AGS87" s="240"/>
      <c r="AGT87" s="240"/>
      <c r="AGU87" s="240"/>
      <c r="AGV87" s="240"/>
      <c r="AGW87" s="240"/>
      <c r="AGX87" s="240"/>
      <c r="AGY87" s="240"/>
      <c r="AGZ87" s="240"/>
      <c r="AHA87" s="240"/>
      <c r="AHB87" s="240"/>
      <c r="AHC87" s="240"/>
      <c r="AHD87" s="240"/>
      <c r="AHE87" s="240"/>
      <c r="AHF87" s="240"/>
      <c r="AHG87" s="240"/>
      <c r="AHH87" s="240"/>
      <c r="AHI87" s="240"/>
      <c r="AHJ87" s="240"/>
      <c r="AHK87" s="240"/>
      <c r="AHL87" s="240"/>
      <c r="AHM87" s="240"/>
      <c r="AHN87" s="240"/>
      <c r="AHO87" s="240"/>
      <c r="AHP87" s="240"/>
      <c r="AHQ87" s="240"/>
      <c r="AHR87" s="240"/>
      <c r="AHS87" s="240"/>
      <c r="AHT87" s="240"/>
      <c r="AHU87" s="240"/>
      <c r="AHV87" s="240"/>
      <c r="AHW87" s="240"/>
      <c r="AHX87" s="240"/>
      <c r="AHY87" s="240"/>
      <c r="AHZ87" s="240"/>
      <c r="AIA87" s="240"/>
      <c r="AIB87" s="240"/>
      <c r="AIC87" s="240"/>
      <c r="AID87" s="240"/>
      <c r="AIE87" s="240"/>
      <c r="AIF87" s="240"/>
      <c r="AIG87" s="240"/>
      <c r="AIH87" s="240"/>
      <c r="AII87" s="240"/>
      <c r="AIJ87" s="240"/>
      <c r="AIK87" s="240"/>
      <c r="AIL87" s="240"/>
      <c r="AIM87" s="240"/>
      <c r="AIN87" s="240"/>
      <c r="AIO87" s="240"/>
      <c r="AIP87" s="240"/>
      <c r="AIQ87" s="240"/>
      <c r="AIR87" s="240"/>
      <c r="AIS87" s="240"/>
      <c r="AIT87" s="240"/>
      <c r="AIU87" s="240"/>
      <c r="AIV87" s="240"/>
      <c r="AIW87" s="240"/>
      <c r="AIX87" s="240"/>
      <c r="AIY87" s="240"/>
      <c r="AIZ87" s="240"/>
      <c r="AJA87" s="240"/>
      <c r="AJB87" s="240"/>
      <c r="AJC87" s="240"/>
      <c r="AJD87" s="240"/>
      <c r="AJE87" s="240"/>
      <c r="AJF87" s="240"/>
      <c r="AJG87" s="240"/>
      <c r="AJH87" s="240"/>
      <c r="AJI87" s="240"/>
      <c r="AJJ87" s="240"/>
      <c r="AJK87" s="240"/>
      <c r="AJL87" s="240"/>
      <c r="AJM87" s="240"/>
      <c r="AJN87" s="240"/>
      <c r="AJO87" s="240"/>
      <c r="AJP87" s="240"/>
      <c r="AJQ87" s="240"/>
      <c r="AJR87" s="240"/>
      <c r="AJS87" s="240"/>
      <c r="AJT87" s="240"/>
      <c r="AJU87" s="240"/>
      <c r="AJV87" s="240"/>
      <c r="AJW87" s="240"/>
      <c r="AJX87" s="240"/>
      <c r="AJY87" s="240"/>
      <c r="AJZ87" s="240"/>
      <c r="AKA87" s="240"/>
      <c r="AKB87" s="240"/>
      <c r="AKC87" s="240"/>
      <c r="AKD87" s="240"/>
      <c r="AKE87" s="240"/>
      <c r="AKF87" s="240"/>
      <c r="AKG87" s="240"/>
      <c r="AKH87" s="240"/>
      <c r="AKI87" s="240"/>
      <c r="AKJ87" s="240"/>
      <c r="AKK87" s="240"/>
      <c r="AKL87" s="240"/>
      <c r="AKM87" s="240"/>
      <c r="AKN87" s="240"/>
      <c r="AKO87" s="240"/>
      <c r="AKP87" s="240"/>
      <c r="AKQ87" s="240"/>
      <c r="AKR87" s="240"/>
      <c r="AKS87" s="240"/>
      <c r="AKT87" s="240"/>
      <c r="AKU87" s="240"/>
      <c r="AKV87" s="240"/>
      <c r="AKW87" s="240"/>
      <c r="AKX87" s="240"/>
      <c r="AKY87" s="240"/>
      <c r="AKZ87" s="240"/>
      <c r="ALA87" s="240"/>
      <c r="ALB87" s="240"/>
      <c r="ALC87" s="240"/>
      <c r="ALD87" s="240"/>
      <c r="ALE87" s="240"/>
      <c r="ALF87" s="240"/>
      <c r="ALG87" s="240"/>
      <c r="ALH87" s="240"/>
      <c r="ALI87" s="240"/>
      <c r="ALJ87" s="240"/>
      <c r="ALK87" s="240"/>
      <c r="ALL87" s="240"/>
      <c r="ALM87" s="240"/>
      <c r="ALN87" s="240"/>
      <c r="ALO87" s="240"/>
      <c r="ALP87" s="240"/>
      <c r="ALQ87" s="240"/>
      <c r="ALR87" s="240"/>
      <c r="ALS87" s="240"/>
      <c r="ALT87" s="240"/>
      <c r="ALU87" s="240"/>
      <c r="ALV87" s="240"/>
    </row>
    <row r="88" spans="1:1010" ht="15" customHeight="1" x14ac:dyDescent="0.35">
      <c r="A88" s="214">
        <v>88</v>
      </c>
      <c r="B88">
        <v>1954.152</v>
      </c>
      <c r="C88" s="214" t="s">
        <v>1321</v>
      </c>
      <c r="D88">
        <v>1954.152</v>
      </c>
      <c r="E88" s="219">
        <v>30.48</v>
      </c>
      <c r="F88" s="219">
        <v>50.292900000000003</v>
      </c>
      <c r="G88" s="220">
        <v>2.8603499999999999</v>
      </c>
      <c r="H88" s="221">
        <v>13.5174</v>
      </c>
      <c r="I88" s="221">
        <v>2.445E-2</v>
      </c>
      <c r="J88" s="221">
        <v>11.439450000000001</v>
      </c>
      <c r="K88" s="222">
        <v>0.1678</v>
      </c>
      <c r="L88" s="221">
        <v>6.7552500000000002</v>
      </c>
      <c r="M88" s="222">
        <v>11.096550000000001</v>
      </c>
      <c r="N88" s="221">
        <v>2.7567499999999998</v>
      </c>
      <c r="O88" s="221">
        <v>1.225E-2</v>
      </c>
      <c r="P88" s="221">
        <v>0.64019999999999999</v>
      </c>
      <c r="Q88" s="222">
        <v>0.28139999999999998</v>
      </c>
      <c r="R88" s="221">
        <v>4.5100000000000001E-2</v>
      </c>
      <c r="S88" s="222">
        <v>1.265E-2</v>
      </c>
      <c r="T88" s="222">
        <v>1.7149999999999999E-2</v>
      </c>
      <c r="U88" s="222">
        <v>99.919749999999993</v>
      </c>
      <c r="V88" s="222"/>
      <c r="W88" s="221">
        <v>0.10526679034678001</v>
      </c>
      <c r="X88" s="223">
        <v>4.6800782488691199</v>
      </c>
      <c r="Y88" s="222">
        <v>2.0114691352313701</v>
      </c>
      <c r="Z88" s="221">
        <v>29.1733333333333</v>
      </c>
      <c r="AA88" s="221">
        <v>340.95666666666699</v>
      </c>
      <c r="AB88" s="221">
        <v>14.1366666666667</v>
      </c>
      <c r="AC88" s="221">
        <v>530.13333333333298</v>
      </c>
      <c r="AD88" s="221">
        <v>31.1033333333333</v>
      </c>
      <c r="AE88" s="221">
        <v>205.58</v>
      </c>
      <c r="AF88" s="221">
        <v>28.88</v>
      </c>
      <c r="AG88" s="221">
        <v>238.85</v>
      </c>
      <c r="AH88" s="221">
        <v>26.123333333333299</v>
      </c>
      <c r="AI88" s="221">
        <v>63.543333333333301</v>
      </c>
      <c r="AJ88" s="221">
        <v>9.1933333333333298</v>
      </c>
      <c r="AK88" s="221">
        <v>40.563333333333297</v>
      </c>
      <c r="AL88" s="221">
        <v>10.050000000000001</v>
      </c>
      <c r="AM88" s="221">
        <v>3.22</v>
      </c>
      <c r="AN88" s="221">
        <v>8.9733333333333292</v>
      </c>
      <c r="AO88" s="221">
        <v>1.34666666666667</v>
      </c>
      <c r="AP88" s="221">
        <v>8.4600000000000009</v>
      </c>
      <c r="AQ88" s="221">
        <v>1.5033333333333301</v>
      </c>
      <c r="AR88" s="221">
        <v>3.5766666666666702</v>
      </c>
      <c r="AS88" s="221">
        <v>0.51266666666666705</v>
      </c>
      <c r="AT88" s="221">
        <v>3.0833333333333299</v>
      </c>
      <c r="AU88" s="221">
        <v>0.43833333333333302</v>
      </c>
      <c r="AV88" s="221">
        <v>7.2233333333333301</v>
      </c>
      <c r="AW88" s="221">
        <v>2.2466666666666701</v>
      </c>
      <c r="AX88" s="221">
        <v>2.2233333333333301</v>
      </c>
      <c r="AY88" s="221">
        <v>0.91666666666666696</v>
      </c>
      <c r="AZ88" s="221">
        <v>1149.7805249999999</v>
      </c>
      <c r="BA88" s="221">
        <v>53.911700000000003</v>
      </c>
      <c r="BB88" s="223"/>
      <c r="BC88" s="223">
        <v>5.2633395173390003E-3</v>
      </c>
      <c r="BD88" s="222">
        <v>8.9389494553400201E-2</v>
      </c>
      <c r="BE88" s="222">
        <v>0.215830638210326</v>
      </c>
      <c r="BF88" s="222">
        <v>0.60854408999999998</v>
      </c>
      <c r="BG88" s="222">
        <v>7.3224960000000006E-2</v>
      </c>
      <c r="BH88" s="221">
        <v>0.27440322</v>
      </c>
      <c r="BI88" s="221">
        <v>0.37864579500000001</v>
      </c>
      <c r="BJ88" s="221">
        <v>2.678088E-2</v>
      </c>
      <c r="BK88" s="221">
        <v>0.19725329999999999</v>
      </c>
      <c r="BL88" s="221">
        <v>0.25965927</v>
      </c>
      <c r="BM88" s="221">
        <v>0.19435087500000001</v>
      </c>
      <c r="BN88" s="221">
        <v>9.3149099999999999E-2</v>
      </c>
      <c r="BO88" s="221">
        <v>8.2450200000000005E-3</v>
      </c>
      <c r="BP88" s="221">
        <v>9.4664899999999993E-3</v>
      </c>
      <c r="BQ88" s="221">
        <v>1.58125E-3</v>
      </c>
      <c r="BR88" s="221">
        <v>7.9404499999999995E-4</v>
      </c>
      <c r="BS88" s="221">
        <v>1.40032</v>
      </c>
      <c r="BT88" s="221">
        <v>10.569656666666701</v>
      </c>
      <c r="BU88" s="221">
        <v>0.76338000000000195</v>
      </c>
      <c r="BV88" s="221">
        <v>26.5066666666667</v>
      </c>
      <c r="BW88" s="221">
        <v>2.1150266666666599</v>
      </c>
      <c r="BX88" s="221">
        <v>19.94126</v>
      </c>
      <c r="BY88" s="221">
        <v>3.777504</v>
      </c>
      <c r="BZ88" s="221">
        <v>13.3756</v>
      </c>
      <c r="CA88" s="221">
        <v>1.33229</v>
      </c>
      <c r="CB88" s="221">
        <v>2.4146466666666702</v>
      </c>
      <c r="CC88" s="221">
        <v>0.64353333333333296</v>
      </c>
      <c r="CD88" s="221">
        <v>2.5960533333333302</v>
      </c>
      <c r="CE88" s="221">
        <v>0.67335</v>
      </c>
      <c r="CF88" s="221">
        <v>0.19320000000000001</v>
      </c>
      <c r="CG88" s="221">
        <v>0.84349333333333298</v>
      </c>
      <c r="CH88" s="221">
        <v>0.10503999999999999</v>
      </c>
      <c r="CI88" s="221">
        <v>0.68525999999999998</v>
      </c>
      <c r="CJ88" s="221">
        <v>0.13078999999999999</v>
      </c>
      <c r="CK88" s="221">
        <v>0.30043999999999998</v>
      </c>
      <c r="CL88" s="221">
        <v>4.9728666666666699E-2</v>
      </c>
      <c r="CM88" s="221">
        <v>0.262083333333333</v>
      </c>
      <c r="CN88" s="221">
        <v>4.7778333333333298E-2</v>
      </c>
      <c r="CO88" s="221">
        <v>0.678993333333333</v>
      </c>
      <c r="CP88" s="221">
        <v>0.33475333333333401</v>
      </c>
      <c r="CQ88" s="221">
        <v>0.82040999999999897</v>
      </c>
      <c r="CR88" s="221">
        <v>8.7083333333333401E-2</v>
      </c>
      <c r="CS88" s="221"/>
      <c r="CT88" s="221"/>
      <c r="CU88" s="224"/>
      <c r="CV88" s="224"/>
      <c r="CW88" s="224"/>
      <c r="CX88" s="224"/>
      <c r="CY88" s="224"/>
      <c r="CZ88" s="224"/>
      <c r="ALU88" s="219"/>
      <c r="ALV88" s="219"/>
    </row>
    <row r="89" spans="1:1010" ht="15" customHeight="1" x14ac:dyDescent="0.35">
      <c r="A89">
        <v>89</v>
      </c>
      <c r="B89">
        <v>1954.152</v>
      </c>
      <c r="C89" s="214" t="s">
        <v>1322</v>
      </c>
      <c r="D89">
        <v>1954.152</v>
      </c>
      <c r="E89" s="219">
        <v>30.48</v>
      </c>
      <c r="F89" s="219">
        <v>50.003450000000001</v>
      </c>
      <c r="G89" s="220">
        <v>3.0118499999999999</v>
      </c>
      <c r="H89" s="221">
        <v>13.79645</v>
      </c>
      <c r="I89" s="221"/>
      <c r="J89" s="221">
        <v>11.0464</v>
      </c>
      <c r="K89" s="222">
        <v>0.17</v>
      </c>
      <c r="L89" s="221">
        <v>6.6681499999999998</v>
      </c>
      <c r="M89" s="222">
        <v>11.1738</v>
      </c>
      <c r="N89" s="221">
        <v>2.4735499999999999</v>
      </c>
      <c r="O89" s="221">
        <v>3.6799999999999999E-2</v>
      </c>
      <c r="P89" s="221">
        <v>0.60665000000000002</v>
      </c>
      <c r="Q89" s="222">
        <v>0.30364999999999998</v>
      </c>
      <c r="R89" s="221">
        <v>4.2849999999999999E-2</v>
      </c>
      <c r="S89" s="222">
        <v>1.66E-2</v>
      </c>
      <c r="T89" s="222">
        <v>2.3592419999999999E-2</v>
      </c>
      <c r="U89" s="222">
        <v>99.366150000000005</v>
      </c>
      <c r="V89" s="222"/>
      <c r="W89" s="221"/>
      <c r="X89" s="223"/>
      <c r="Y89" s="223"/>
      <c r="Z89" s="223">
        <v>29.68</v>
      </c>
      <c r="AA89" s="223">
        <v>323.79000000000002</v>
      </c>
      <c r="AB89" s="221">
        <v>12.32</v>
      </c>
      <c r="AC89" s="221">
        <v>386.27</v>
      </c>
      <c r="AD89" s="221">
        <v>24.54</v>
      </c>
      <c r="AE89" s="221">
        <v>170.4</v>
      </c>
      <c r="AF89" s="221">
        <v>17.510000000000002</v>
      </c>
      <c r="AG89" s="221">
        <v>151.47999999999999</v>
      </c>
      <c r="AH89" s="221">
        <v>16.66</v>
      </c>
      <c r="AI89" s="221">
        <v>40.44</v>
      </c>
      <c r="AJ89" s="221">
        <v>5.42</v>
      </c>
      <c r="AK89" s="221">
        <v>24.79</v>
      </c>
      <c r="AL89" s="221">
        <v>6.56</v>
      </c>
      <c r="AM89" s="221">
        <v>2.17</v>
      </c>
      <c r="AN89" s="221">
        <v>5.09</v>
      </c>
      <c r="AO89" s="221">
        <v>0.79</v>
      </c>
      <c r="AP89" s="221">
        <v>4.6100000000000003</v>
      </c>
      <c r="AQ89" s="221">
        <v>0.88600000000000001</v>
      </c>
      <c r="AR89" s="221">
        <v>2.2799999999999998</v>
      </c>
      <c r="AS89" s="221">
        <v>0.29299999999999998</v>
      </c>
      <c r="AT89" s="221">
        <v>2.11</v>
      </c>
      <c r="AU89" s="221">
        <v>0.27900000000000003</v>
      </c>
      <c r="AV89" s="221">
        <v>3.87</v>
      </c>
      <c r="AW89" s="221">
        <v>0.999</v>
      </c>
      <c r="AX89" s="221">
        <v>1.02</v>
      </c>
      <c r="AY89" s="221">
        <v>0.46200000000000002</v>
      </c>
      <c r="AZ89" s="221">
        <v>1148.0298150000001</v>
      </c>
      <c r="BA89" s="221">
        <v>54.468800000000002</v>
      </c>
      <c r="BB89" s="223"/>
      <c r="BC89" s="223"/>
      <c r="BD89" s="222"/>
      <c r="BE89" s="222"/>
      <c r="BF89" s="222">
        <v>0.60504174499999996</v>
      </c>
      <c r="BG89" s="222">
        <v>7.7103359999999996E-2</v>
      </c>
      <c r="BH89" s="221">
        <v>0.28006793499999999</v>
      </c>
      <c r="BI89" s="221">
        <v>0.36563583999999999</v>
      </c>
      <c r="BJ89" s="221">
        <v>2.7132E-2</v>
      </c>
      <c r="BK89" s="221">
        <v>0.19470998</v>
      </c>
      <c r="BL89" s="221">
        <v>0.26146691999999999</v>
      </c>
      <c r="BM89" s="221">
        <v>0.17438527500000001</v>
      </c>
      <c r="BN89" s="221">
        <v>8.8267575000000001E-2</v>
      </c>
      <c r="BO89" s="221">
        <v>8.8969449999999999E-3</v>
      </c>
      <c r="BP89" s="221">
        <v>8.9942149999999998E-3</v>
      </c>
      <c r="BQ89" s="221">
        <v>2.075E-3</v>
      </c>
      <c r="BR89" s="221">
        <v>1.092329046E-3</v>
      </c>
      <c r="BS89" s="221">
        <v>1.4246399999999999</v>
      </c>
      <c r="BT89" s="221">
        <v>10.03749</v>
      </c>
      <c r="BU89" s="221">
        <v>0.66527999999999998</v>
      </c>
      <c r="BV89" s="221">
        <v>19.313500000000001</v>
      </c>
      <c r="BW89" s="221">
        <v>1.66872</v>
      </c>
      <c r="BX89" s="221">
        <v>16.5288</v>
      </c>
      <c r="BY89" s="221">
        <v>2.290308</v>
      </c>
      <c r="BZ89" s="221">
        <v>8.4828799999999998</v>
      </c>
      <c r="CA89" s="221">
        <v>0.84965999999999997</v>
      </c>
      <c r="CB89" s="221">
        <v>1.5367200000000001</v>
      </c>
      <c r="CC89" s="221">
        <v>0.37940000000000002</v>
      </c>
      <c r="CD89" s="221">
        <v>1.58656</v>
      </c>
      <c r="CE89" s="221">
        <v>0.43952000000000002</v>
      </c>
      <c r="CF89" s="221">
        <v>0.13020000000000001</v>
      </c>
      <c r="CG89" s="221">
        <v>0.47846</v>
      </c>
      <c r="CH89" s="221">
        <v>6.1620000000000001E-2</v>
      </c>
      <c r="CI89" s="221">
        <v>0.37341000000000002</v>
      </c>
      <c r="CJ89" s="221">
        <v>7.7081999999999998E-2</v>
      </c>
      <c r="CK89" s="221">
        <v>0.19152</v>
      </c>
      <c r="CL89" s="221">
        <v>2.8420999999999998E-2</v>
      </c>
      <c r="CM89" s="221">
        <v>0.17935000000000001</v>
      </c>
      <c r="CN89" s="221">
        <v>3.0411000000000001E-2</v>
      </c>
      <c r="CO89" s="221">
        <v>0.36377999999999999</v>
      </c>
      <c r="CP89" s="221">
        <v>0.14885100000000001</v>
      </c>
      <c r="CQ89" s="221">
        <v>0.37637999999999999</v>
      </c>
      <c r="CR89" s="221">
        <v>4.3889999999999998E-2</v>
      </c>
      <c r="CS89" s="221"/>
      <c r="CT89" s="221"/>
      <c r="CU89" s="224"/>
      <c r="CV89" s="224"/>
      <c r="CW89" s="224"/>
      <c r="CX89" s="224"/>
      <c r="CY89" s="224"/>
      <c r="CZ89" s="224"/>
      <c r="ALU89" s="219"/>
      <c r="ALV89" s="219"/>
    </row>
    <row r="90" spans="1:1010" ht="15" customHeight="1" x14ac:dyDescent="0.35">
      <c r="A90">
        <v>90</v>
      </c>
      <c r="B90">
        <v>1954.152</v>
      </c>
      <c r="C90" s="214" t="s">
        <v>1323</v>
      </c>
      <c r="D90">
        <v>1954.152</v>
      </c>
      <c r="E90" s="219">
        <v>30.48</v>
      </c>
      <c r="F90" s="219">
        <v>49.706899999999997</v>
      </c>
      <c r="G90" s="220">
        <v>2.9802499999999998</v>
      </c>
      <c r="H90" s="221">
        <v>13.733599999999999</v>
      </c>
      <c r="I90" s="221">
        <v>3.7499999999999999E-3</v>
      </c>
      <c r="J90" s="221">
        <v>11.18445</v>
      </c>
      <c r="K90" s="222">
        <v>0.17519999999999999</v>
      </c>
      <c r="L90" s="221">
        <v>6.6077500000000002</v>
      </c>
      <c r="M90" s="222">
        <v>11.284750000000001</v>
      </c>
      <c r="N90" s="221">
        <v>2.4301499999999998</v>
      </c>
      <c r="O90" s="221">
        <v>2.385E-2</v>
      </c>
      <c r="P90" s="221">
        <v>0.67044999999999999</v>
      </c>
      <c r="Q90" s="222">
        <v>0.31009999999999999</v>
      </c>
      <c r="R90" s="221">
        <v>5.16E-2</v>
      </c>
      <c r="S90" s="222">
        <v>1.635E-2</v>
      </c>
      <c r="T90" s="222">
        <v>1.6099229999999999E-2</v>
      </c>
      <c r="U90" s="222">
        <v>99.1952</v>
      </c>
      <c r="V90" s="222"/>
      <c r="W90" s="221"/>
      <c r="X90" s="223"/>
      <c r="Y90" s="223"/>
      <c r="Z90" s="223">
        <v>27.42</v>
      </c>
      <c r="AA90" s="223">
        <v>321.49</v>
      </c>
      <c r="AB90" s="221">
        <v>11.69</v>
      </c>
      <c r="AC90" s="221">
        <v>393.88</v>
      </c>
      <c r="AD90" s="221">
        <v>24.1</v>
      </c>
      <c r="AE90" s="221">
        <v>156.80000000000001</v>
      </c>
      <c r="AF90" s="221">
        <v>19.14</v>
      </c>
      <c r="AG90" s="221">
        <v>143.08000000000001</v>
      </c>
      <c r="AH90" s="221">
        <v>18.28</v>
      </c>
      <c r="AI90" s="221">
        <v>38.729999999999997</v>
      </c>
      <c r="AJ90" s="221">
        <v>5.23</v>
      </c>
      <c r="AK90" s="221">
        <v>25.57</v>
      </c>
      <c r="AL90" s="221">
        <v>5.97</v>
      </c>
      <c r="AM90" s="221">
        <v>2.27</v>
      </c>
      <c r="AN90" s="221">
        <v>5.33</v>
      </c>
      <c r="AO90" s="221">
        <v>0.90800000000000003</v>
      </c>
      <c r="AP90" s="221">
        <v>4.57</v>
      </c>
      <c r="AQ90" s="221">
        <v>0.98299999999999998</v>
      </c>
      <c r="AR90" s="221">
        <v>2.27</v>
      </c>
      <c r="AS90" s="221">
        <v>0.27700000000000002</v>
      </c>
      <c r="AT90" s="221">
        <v>1.73</v>
      </c>
      <c r="AU90" s="221">
        <v>0.307</v>
      </c>
      <c r="AV90" s="221">
        <v>3.57</v>
      </c>
      <c r="AW90" s="221">
        <v>1.0209999999999999</v>
      </c>
      <c r="AX90" s="221">
        <v>0.87</v>
      </c>
      <c r="AY90" s="221">
        <v>0.42499999999999999</v>
      </c>
      <c r="AZ90" s="221">
        <v>1146.815775</v>
      </c>
      <c r="BA90" s="221">
        <v>53.914850000000001</v>
      </c>
      <c r="BB90" s="223"/>
      <c r="BC90" s="223"/>
      <c r="BD90" s="222"/>
      <c r="BE90" s="222"/>
      <c r="BF90" s="222">
        <v>0.60145349000000004</v>
      </c>
      <c r="BG90" s="222">
        <v>7.6294399999999998E-2</v>
      </c>
      <c r="BH90" s="221">
        <v>0.27879208</v>
      </c>
      <c r="BI90" s="221">
        <v>0.37020529499999999</v>
      </c>
      <c r="BJ90" s="221">
        <v>2.7961920000000001E-2</v>
      </c>
      <c r="BK90" s="221">
        <v>0.19294629999999999</v>
      </c>
      <c r="BL90" s="221">
        <v>0.26406315000000002</v>
      </c>
      <c r="BM90" s="221">
        <v>0.17132557500000001</v>
      </c>
      <c r="BN90" s="221">
        <v>9.7550474999999998E-2</v>
      </c>
      <c r="BO90" s="221">
        <v>9.0859300000000007E-3</v>
      </c>
      <c r="BP90" s="221">
        <v>1.083084E-2</v>
      </c>
      <c r="BQ90" s="221">
        <v>2.04375E-3</v>
      </c>
      <c r="BR90" s="221">
        <v>7.4539434900000004E-4</v>
      </c>
      <c r="BS90" s="221">
        <v>1.31616</v>
      </c>
      <c r="BT90" s="221">
        <v>9.9661899999999992</v>
      </c>
      <c r="BU90" s="221">
        <v>0.63126000000000004</v>
      </c>
      <c r="BV90" s="221">
        <v>19.693999999999999</v>
      </c>
      <c r="BW90" s="221">
        <v>1.6388</v>
      </c>
      <c r="BX90" s="221">
        <v>15.2096</v>
      </c>
      <c r="BY90" s="221">
        <v>2.5035120000000002</v>
      </c>
      <c r="BZ90" s="221">
        <v>8.01248</v>
      </c>
      <c r="CA90" s="221">
        <v>0.93228</v>
      </c>
      <c r="CB90" s="221">
        <v>1.47174</v>
      </c>
      <c r="CC90" s="221">
        <v>0.36609999999999998</v>
      </c>
      <c r="CD90" s="221">
        <v>1.6364799999999999</v>
      </c>
      <c r="CE90" s="221">
        <v>0.39999000000000001</v>
      </c>
      <c r="CF90" s="221">
        <v>0.13619999999999999</v>
      </c>
      <c r="CG90" s="221">
        <v>0.50102000000000002</v>
      </c>
      <c r="CH90" s="221">
        <v>7.0823999999999998E-2</v>
      </c>
      <c r="CI90" s="221">
        <v>0.37017</v>
      </c>
      <c r="CJ90" s="221">
        <v>8.5521E-2</v>
      </c>
      <c r="CK90" s="221">
        <v>0.19067999999999999</v>
      </c>
      <c r="CL90" s="221">
        <v>2.6869000000000001E-2</v>
      </c>
      <c r="CM90" s="221">
        <v>0.14704999999999999</v>
      </c>
      <c r="CN90" s="221">
        <v>3.3463E-2</v>
      </c>
      <c r="CO90" s="221">
        <v>0.33557999999999999</v>
      </c>
      <c r="CP90" s="221">
        <v>0.15212899999999999</v>
      </c>
      <c r="CQ90" s="221">
        <v>0.32102999999999998</v>
      </c>
      <c r="CR90" s="221">
        <v>4.0375000000000001E-2</v>
      </c>
      <c r="CS90" s="221"/>
      <c r="CT90" s="221"/>
      <c r="CU90" s="224"/>
      <c r="CV90" s="224"/>
      <c r="CW90" s="224"/>
      <c r="CX90" s="224"/>
      <c r="CY90" s="224"/>
      <c r="CZ90" s="224"/>
      <c r="ALU90" s="219"/>
      <c r="ALV90" s="219"/>
    </row>
    <row r="91" spans="1:1010" ht="15" customHeight="1" x14ac:dyDescent="0.35">
      <c r="A91" s="214">
        <v>91</v>
      </c>
      <c r="B91">
        <v>1961</v>
      </c>
      <c r="C91" s="214" t="s">
        <v>1324</v>
      </c>
      <c r="D91">
        <v>1961</v>
      </c>
      <c r="E91" s="219">
        <v>244</v>
      </c>
      <c r="F91" s="246">
        <v>50.6640333333333</v>
      </c>
      <c r="G91" s="220">
        <v>2.8580000000000001</v>
      </c>
      <c r="H91" s="221">
        <v>13.6925333333333</v>
      </c>
      <c r="I91" s="221">
        <v>3.63666666666667E-2</v>
      </c>
      <c r="J91" s="221">
        <v>11.4482</v>
      </c>
      <c r="K91" s="222">
        <v>0.166066666666667</v>
      </c>
      <c r="L91" s="221">
        <v>7.1714333333333302</v>
      </c>
      <c r="M91" s="222">
        <v>11.0897666666667</v>
      </c>
      <c r="N91" s="221">
        <v>2.4641999999999999</v>
      </c>
      <c r="O91" s="221">
        <v>1.4466666666666701E-2</v>
      </c>
      <c r="P91" s="221">
        <v>0.58230000000000004</v>
      </c>
      <c r="Q91" s="222">
        <v>0.30176666666666702</v>
      </c>
      <c r="R91" s="221">
        <v>5.5599999999999997E-2</v>
      </c>
      <c r="S91" s="222">
        <v>1.6033333333333299E-2</v>
      </c>
      <c r="T91" s="222">
        <v>2.63E-2</v>
      </c>
      <c r="U91" s="222">
        <v>100.587</v>
      </c>
      <c r="V91" s="222"/>
      <c r="W91" s="221">
        <v>9.6555751901987799E-2</v>
      </c>
      <c r="X91" s="223">
        <v>3.9842747041356601</v>
      </c>
      <c r="Y91" s="222">
        <v>3.2363464316909298</v>
      </c>
      <c r="Z91" s="221">
        <v>28.448333333333299</v>
      </c>
      <c r="AA91" s="221">
        <v>298.64333333333298</v>
      </c>
      <c r="AB91" s="221">
        <v>9.9933333333333305</v>
      </c>
      <c r="AC91" s="221">
        <v>389.17666666666702</v>
      </c>
      <c r="AD91" s="221">
        <v>22.66</v>
      </c>
      <c r="AE91" s="221">
        <v>166.67666666666699</v>
      </c>
      <c r="AF91" s="221">
        <v>20.605</v>
      </c>
      <c r="AG91" s="221">
        <v>143.15166666666701</v>
      </c>
      <c r="AH91" s="221">
        <v>15.785</v>
      </c>
      <c r="AI91" s="221">
        <v>36.993333333333297</v>
      </c>
      <c r="AJ91" s="221">
        <v>5.5949999999999998</v>
      </c>
      <c r="AK91" s="221">
        <v>24.05</v>
      </c>
      <c r="AL91" s="221">
        <v>5.7333333333333298</v>
      </c>
      <c r="AM91" s="221">
        <v>2.0733333333333301</v>
      </c>
      <c r="AN91" s="221">
        <v>5.7283333333333299</v>
      </c>
      <c r="AO91" s="221">
        <v>0.81850000000000001</v>
      </c>
      <c r="AP91" s="221">
        <v>4.99</v>
      </c>
      <c r="AQ91" s="221">
        <v>0.92349999999999999</v>
      </c>
      <c r="AR91" s="221">
        <v>2.12666666666667</v>
      </c>
      <c r="AS91" s="221">
        <v>0.28699999999999998</v>
      </c>
      <c r="AT91" s="221">
        <v>1.9450000000000001</v>
      </c>
      <c r="AU91" s="221">
        <v>0.25316666666666698</v>
      </c>
      <c r="AV91" s="221">
        <v>4.0266666666666699</v>
      </c>
      <c r="AW91" s="221">
        <v>1.1445000000000001</v>
      </c>
      <c r="AX91" s="221">
        <v>0.94833333333333303</v>
      </c>
      <c r="AY91" s="221">
        <v>0.44733333333333303</v>
      </c>
      <c r="AZ91" s="221">
        <v>1158.14581</v>
      </c>
      <c r="BA91" s="221">
        <v>55.377966666666701</v>
      </c>
      <c r="BB91" s="223"/>
      <c r="BC91" s="223">
        <v>4.82778759509939E-3</v>
      </c>
      <c r="BD91" s="222">
        <v>7.6099646848991107E-2</v>
      </c>
      <c r="BE91" s="222">
        <v>0.34725997212043702</v>
      </c>
      <c r="BF91" s="222">
        <v>0.61303480333333304</v>
      </c>
      <c r="BG91" s="222">
        <v>7.3164800000000002E-2</v>
      </c>
      <c r="BH91" s="221">
        <v>0.27795842666666598</v>
      </c>
      <c r="BI91" s="221">
        <v>0.37893542000000002</v>
      </c>
      <c r="BJ91" s="221">
        <v>2.6504240000000099E-2</v>
      </c>
      <c r="BK91" s="221">
        <v>0.209405853333333</v>
      </c>
      <c r="BL91" s="221">
        <v>0.259500540000001</v>
      </c>
      <c r="BM91" s="221">
        <v>0.17372609999999999</v>
      </c>
      <c r="BN91" s="221">
        <v>8.4724649999999999E-2</v>
      </c>
      <c r="BO91" s="221">
        <v>8.8417633333333408E-3</v>
      </c>
      <c r="BP91" s="221">
        <v>1.1670440000000001E-2</v>
      </c>
      <c r="BQ91" s="221">
        <v>2.0041666666666602E-3</v>
      </c>
      <c r="BR91" s="221">
        <v>1.21769E-3</v>
      </c>
      <c r="BS91" s="221">
        <v>1.3655200000000001</v>
      </c>
      <c r="BT91" s="221">
        <v>9.2579433333333192</v>
      </c>
      <c r="BU91" s="221">
        <v>0.53964000000000001</v>
      </c>
      <c r="BV91" s="221">
        <v>19.458833333333398</v>
      </c>
      <c r="BW91" s="221">
        <v>1.54088</v>
      </c>
      <c r="BX91" s="221">
        <v>16.167636666666699</v>
      </c>
      <c r="BY91" s="221">
        <v>2.6951339999999999</v>
      </c>
      <c r="BZ91" s="221">
        <v>8.0164933333333508</v>
      </c>
      <c r="CA91" s="221">
        <v>0.80503499999999995</v>
      </c>
      <c r="CB91" s="221">
        <v>1.40574666666667</v>
      </c>
      <c r="CC91" s="221">
        <v>0.39165</v>
      </c>
      <c r="CD91" s="221">
        <v>1.5391999999999999</v>
      </c>
      <c r="CE91" s="221">
        <v>0.38413333333333299</v>
      </c>
      <c r="CF91" s="221">
        <v>0.1244</v>
      </c>
      <c r="CG91" s="221">
        <v>0.53846333333333296</v>
      </c>
      <c r="CH91" s="221">
        <v>6.3842999999999997E-2</v>
      </c>
      <c r="CI91" s="221">
        <v>0.40418999999999999</v>
      </c>
      <c r="CJ91" s="221">
        <v>8.0344499999999999E-2</v>
      </c>
      <c r="CK91" s="221">
        <v>0.17863999999999999</v>
      </c>
      <c r="CL91" s="221">
        <v>2.7838999999999999E-2</v>
      </c>
      <c r="CM91" s="221">
        <v>0.165325</v>
      </c>
      <c r="CN91" s="221">
        <v>2.7595166666666698E-2</v>
      </c>
      <c r="CO91" s="221">
        <v>0.37850666666666699</v>
      </c>
      <c r="CP91" s="221">
        <v>0.1705305</v>
      </c>
      <c r="CQ91" s="221">
        <v>0.349935</v>
      </c>
      <c r="CR91" s="221">
        <v>4.2496666666666599E-2</v>
      </c>
      <c r="CS91" s="221"/>
      <c r="CT91" s="221"/>
      <c r="CU91" s="224"/>
      <c r="CV91" s="224"/>
      <c r="CW91" s="224"/>
      <c r="CX91" s="224"/>
      <c r="CY91" s="224"/>
      <c r="CZ91" s="224"/>
      <c r="ALU91" s="219"/>
      <c r="ALV91" s="219"/>
    </row>
    <row r="92" spans="1:1010" ht="15" customHeight="1" x14ac:dyDescent="0.35">
      <c r="A92">
        <v>92</v>
      </c>
      <c r="B92">
        <v>1961</v>
      </c>
      <c r="C92" s="214" t="s">
        <v>1325</v>
      </c>
      <c r="D92">
        <v>1961</v>
      </c>
      <c r="E92" s="219">
        <v>244</v>
      </c>
      <c r="F92" s="246">
        <v>50.828099999999999</v>
      </c>
      <c r="G92" s="220">
        <v>2.8896999999999999</v>
      </c>
      <c r="H92" s="221">
        <v>13.502549999999999</v>
      </c>
      <c r="I92" s="221">
        <v>4.845E-2</v>
      </c>
      <c r="J92" s="221">
        <v>10.890174999999999</v>
      </c>
      <c r="K92" s="222">
        <v>0.17507500000000001</v>
      </c>
      <c r="L92" s="221">
        <v>7.0917250000000003</v>
      </c>
      <c r="M92" s="222">
        <v>11.189724999999999</v>
      </c>
      <c r="N92" s="221">
        <v>2.5455749999999999</v>
      </c>
      <c r="O92" s="221">
        <v>1.025E-2</v>
      </c>
      <c r="P92" s="221">
        <v>0.5837</v>
      </c>
      <c r="Q92" s="222">
        <v>0.28922500000000001</v>
      </c>
      <c r="R92" s="221">
        <v>5.2475000000000001E-2</v>
      </c>
      <c r="S92" s="222">
        <v>1.525E-2</v>
      </c>
      <c r="T92" s="222">
        <v>2.5425E-2</v>
      </c>
      <c r="U92" s="222">
        <v>100.13955</v>
      </c>
      <c r="V92" s="222"/>
      <c r="W92" s="221">
        <v>9.2660068991432407E-2</v>
      </c>
      <c r="X92" s="223">
        <v>3.9626375814540098</v>
      </c>
      <c r="Y92" s="222">
        <v>3.2349379104479499</v>
      </c>
      <c r="Z92" s="221">
        <v>26.9783333333333</v>
      </c>
      <c r="AA92" s="221">
        <v>300.75833333333298</v>
      </c>
      <c r="AB92" s="221">
        <v>10.313333333333301</v>
      </c>
      <c r="AC92" s="221">
        <v>393.17500000000001</v>
      </c>
      <c r="AD92" s="221">
        <v>21.648333333333301</v>
      </c>
      <c r="AE92" s="221">
        <v>160.715</v>
      </c>
      <c r="AF92" s="221">
        <v>20.016666666666701</v>
      </c>
      <c r="AG92" s="221">
        <v>147.191666666667</v>
      </c>
      <c r="AH92" s="221">
        <v>14.91</v>
      </c>
      <c r="AI92" s="221">
        <v>36.593333333333298</v>
      </c>
      <c r="AJ92" s="221">
        <v>5.585</v>
      </c>
      <c r="AK92" s="221">
        <v>24.63</v>
      </c>
      <c r="AL92" s="221">
        <v>5.98</v>
      </c>
      <c r="AM92" s="221">
        <v>2.1416666666666702</v>
      </c>
      <c r="AN92" s="221">
        <v>5.2816666666666698</v>
      </c>
      <c r="AO92" s="221">
        <v>0.77283333333333304</v>
      </c>
      <c r="AP92" s="221">
        <v>4.85666666666667</v>
      </c>
      <c r="AQ92" s="221">
        <v>0.86499999999999999</v>
      </c>
      <c r="AR92" s="221">
        <v>2.20333333333333</v>
      </c>
      <c r="AS92" s="221">
        <v>0.28899999999999998</v>
      </c>
      <c r="AT92" s="221">
        <v>1.89333333333333</v>
      </c>
      <c r="AU92" s="221">
        <v>0.24049999999999999</v>
      </c>
      <c r="AV92" s="221">
        <v>3.8216666666666699</v>
      </c>
      <c r="AW92" s="221">
        <v>1.11666666666667</v>
      </c>
      <c r="AX92" s="221">
        <v>1.0733333333333299</v>
      </c>
      <c r="AY92" s="221">
        <v>0.42049999999999998</v>
      </c>
      <c r="AZ92" s="221">
        <v>1156.5436725</v>
      </c>
      <c r="BA92" s="221">
        <v>56.334674999999997</v>
      </c>
      <c r="BB92" s="223"/>
      <c r="BC92" s="223">
        <v>4.6330034495716196E-3</v>
      </c>
      <c r="BD92" s="222">
        <v>7.5686377805771601E-2</v>
      </c>
      <c r="BE92" s="222">
        <v>0.34710883779106499</v>
      </c>
      <c r="BF92" s="222">
        <v>0.61502000999999995</v>
      </c>
      <c r="BG92" s="222">
        <v>7.3976319999999998E-2</v>
      </c>
      <c r="BH92" s="221">
        <v>0.274101765</v>
      </c>
      <c r="BI92" s="221">
        <v>0.36046479250000002</v>
      </c>
      <c r="BJ92" s="221">
        <v>2.794197E-2</v>
      </c>
      <c r="BK92" s="221">
        <v>0.20707837000000001</v>
      </c>
      <c r="BL92" s="221">
        <v>0.261839565</v>
      </c>
      <c r="BM92" s="221">
        <v>0.17946303750000001</v>
      </c>
      <c r="BN92" s="221">
        <v>8.492835E-2</v>
      </c>
      <c r="BO92" s="221">
        <v>8.4742924999999993E-3</v>
      </c>
      <c r="BP92" s="221">
        <v>1.10145025E-2</v>
      </c>
      <c r="BQ92" s="221">
        <v>1.90625E-3</v>
      </c>
      <c r="BR92" s="221">
        <v>1.1771774999999999E-3</v>
      </c>
      <c r="BS92" s="221">
        <v>1.2949600000000001</v>
      </c>
      <c r="BT92" s="221">
        <v>9.3235083333333204</v>
      </c>
      <c r="BU92" s="221">
        <v>0.55691999999999797</v>
      </c>
      <c r="BV92" s="221">
        <v>19.658750000000001</v>
      </c>
      <c r="BW92" s="221">
        <v>1.4720866666666601</v>
      </c>
      <c r="BX92" s="221">
        <v>15.589354999999999</v>
      </c>
      <c r="BY92" s="221">
        <v>2.6181800000000002</v>
      </c>
      <c r="BZ92" s="221">
        <v>8.2427333333333497</v>
      </c>
      <c r="CA92" s="221">
        <v>0.76041000000000003</v>
      </c>
      <c r="CB92" s="221">
        <v>1.3905466666666699</v>
      </c>
      <c r="CC92" s="221">
        <v>0.39095000000000002</v>
      </c>
      <c r="CD92" s="221">
        <v>1.5763199999999999</v>
      </c>
      <c r="CE92" s="221">
        <v>0.40066000000000002</v>
      </c>
      <c r="CF92" s="221">
        <v>0.1285</v>
      </c>
      <c r="CG92" s="221">
        <v>0.49647666666666701</v>
      </c>
      <c r="CH92" s="221">
        <v>6.0281000000000001E-2</v>
      </c>
      <c r="CI92" s="221">
        <v>0.39339000000000002</v>
      </c>
      <c r="CJ92" s="221">
        <v>7.5255000000000002E-2</v>
      </c>
      <c r="CK92" s="221">
        <v>0.18507999999999999</v>
      </c>
      <c r="CL92" s="221">
        <v>2.8032999999999999E-2</v>
      </c>
      <c r="CM92" s="221">
        <v>0.16093333333333301</v>
      </c>
      <c r="CN92" s="221">
        <v>2.6214500000000002E-2</v>
      </c>
      <c r="CO92" s="221">
        <v>0.35923666666666698</v>
      </c>
      <c r="CP92" s="221">
        <v>0.16638333333333399</v>
      </c>
      <c r="CQ92" s="221">
        <v>0.39605999999999902</v>
      </c>
      <c r="CR92" s="221">
        <v>3.9947499999999997E-2</v>
      </c>
      <c r="CS92" s="221"/>
      <c r="CT92" s="221"/>
      <c r="CU92" s="224"/>
      <c r="CV92" s="224"/>
      <c r="CW92" s="224"/>
      <c r="CX92" s="224"/>
      <c r="CY92" s="224"/>
      <c r="CZ92" s="224"/>
      <c r="ALU92" s="219"/>
      <c r="ALV92" s="219"/>
    </row>
    <row r="93" spans="1:1010" ht="15" customHeight="1" x14ac:dyDescent="0.35">
      <c r="A93">
        <v>93</v>
      </c>
      <c r="B93">
        <v>1961</v>
      </c>
      <c r="C93" s="214" t="s">
        <v>1326</v>
      </c>
      <c r="D93">
        <v>1961</v>
      </c>
      <c r="E93" s="219">
        <v>244</v>
      </c>
      <c r="F93" s="246">
        <v>51.063699999999997</v>
      </c>
      <c r="G93" s="220">
        <v>2.9068499999999999</v>
      </c>
      <c r="H93" s="221">
        <v>13.5579</v>
      </c>
      <c r="I93" s="221">
        <v>3.7850000000000002E-2</v>
      </c>
      <c r="J93" s="221">
        <v>10.970375000000001</v>
      </c>
      <c r="K93" s="222">
        <v>0.15817500000000001</v>
      </c>
      <c r="L93" s="221">
        <v>6.9550749999999999</v>
      </c>
      <c r="M93" s="222">
        <v>11.168625</v>
      </c>
      <c r="N93" s="221">
        <v>2.5726499999999999</v>
      </c>
      <c r="O93" s="221">
        <v>2.1149999999999999E-2</v>
      </c>
      <c r="P93" s="221">
        <v>0.60214999999999996</v>
      </c>
      <c r="Q93" s="222">
        <v>0.29039999999999999</v>
      </c>
      <c r="R93" s="221">
        <v>5.1575000000000003E-2</v>
      </c>
      <c r="S93" s="222">
        <v>1.6750000000000001E-2</v>
      </c>
      <c r="T93" s="222">
        <v>4.1175000000000003E-2</v>
      </c>
      <c r="U93" s="222">
        <v>100.41435</v>
      </c>
      <c r="V93" s="222"/>
      <c r="W93" s="221"/>
      <c r="X93" s="223"/>
      <c r="Y93" s="223"/>
      <c r="Z93" s="223">
        <v>28.7633333333333</v>
      </c>
      <c r="AA93" s="223">
        <v>297.40333333333302</v>
      </c>
      <c r="AB93" s="221">
        <v>9.8666666666666707</v>
      </c>
      <c r="AC93" s="221">
        <v>394.12</v>
      </c>
      <c r="AD93" s="221">
        <v>23.6033333333333</v>
      </c>
      <c r="AE93" s="221">
        <v>166.44</v>
      </c>
      <c r="AF93" s="221">
        <v>20.043333333333301</v>
      </c>
      <c r="AG93" s="221">
        <v>144.36666666666699</v>
      </c>
      <c r="AH93" s="221">
        <v>15.196666666666699</v>
      </c>
      <c r="AI93" s="221">
        <v>36.32</v>
      </c>
      <c r="AJ93" s="221">
        <v>5.4066666666666698</v>
      </c>
      <c r="AK93" s="221">
        <v>23.9233333333333</v>
      </c>
      <c r="AL93" s="221">
        <v>5.9466666666666699</v>
      </c>
      <c r="AM93" s="221">
        <v>2.13</v>
      </c>
      <c r="AN93" s="221">
        <v>5.8266666666666698</v>
      </c>
      <c r="AO93" s="221">
        <v>0.88333333333333297</v>
      </c>
      <c r="AP93" s="221">
        <v>5.21</v>
      </c>
      <c r="AQ93" s="221">
        <v>0.97666666666666702</v>
      </c>
      <c r="AR93" s="221">
        <v>2.5133333333333301</v>
      </c>
      <c r="AS93" s="221">
        <v>0.308</v>
      </c>
      <c r="AT93" s="221">
        <v>2.0699999999999998</v>
      </c>
      <c r="AU93" s="221">
        <v>0.29166666666666702</v>
      </c>
      <c r="AV93" s="221">
        <v>4.3499999999999996</v>
      </c>
      <c r="AW93" s="221">
        <v>1.39333333333333</v>
      </c>
      <c r="AX93" s="221">
        <v>1.0166666666666699</v>
      </c>
      <c r="AY93" s="221">
        <v>0.44066666666666698</v>
      </c>
      <c r="AZ93" s="221">
        <v>1153.7970075000001</v>
      </c>
      <c r="BA93" s="221">
        <v>55.667324999999998</v>
      </c>
      <c r="BB93" s="223"/>
      <c r="BC93" s="223"/>
      <c r="BD93" s="222"/>
      <c r="BE93" s="222"/>
      <c r="BF93" s="222">
        <v>0.61787077000000001</v>
      </c>
      <c r="BG93" s="222">
        <v>7.441536E-2</v>
      </c>
      <c r="BH93" s="221">
        <v>0.27522537000000002</v>
      </c>
      <c r="BI93" s="221">
        <v>0.36311941250000002</v>
      </c>
      <c r="BJ93" s="221">
        <v>2.524473E-2</v>
      </c>
      <c r="BK93" s="221">
        <v>0.20308819</v>
      </c>
      <c r="BL93" s="221">
        <v>0.26134582499999998</v>
      </c>
      <c r="BM93" s="221">
        <v>0.18137182499999999</v>
      </c>
      <c r="BN93" s="221">
        <v>8.7612825000000005E-2</v>
      </c>
      <c r="BO93" s="221">
        <v>8.5087200000000009E-3</v>
      </c>
      <c r="BP93" s="221">
        <v>1.08255925E-2</v>
      </c>
      <c r="BQ93" s="221">
        <v>2.0937500000000001E-3</v>
      </c>
      <c r="BR93" s="221">
        <v>1.9064024999999999E-3</v>
      </c>
      <c r="BS93" s="221">
        <v>1.3806400000000001</v>
      </c>
      <c r="BT93" s="221">
        <v>9.2195033333333196</v>
      </c>
      <c r="BU93" s="221">
        <v>0.53280000000000005</v>
      </c>
      <c r="BV93" s="221">
        <v>19.706</v>
      </c>
      <c r="BW93" s="221">
        <v>1.6050266666666599</v>
      </c>
      <c r="BX93" s="221">
        <v>16.144680000000001</v>
      </c>
      <c r="BY93" s="221">
        <v>2.6216680000000001</v>
      </c>
      <c r="BZ93" s="221">
        <v>8.0845333333333507</v>
      </c>
      <c r="CA93" s="221">
        <v>0.775030000000002</v>
      </c>
      <c r="CB93" s="221">
        <v>1.3801600000000001</v>
      </c>
      <c r="CC93" s="221">
        <v>0.37846666666666701</v>
      </c>
      <c r="CD93" s="221">
        <v>1.5310933333333301</v>
      </c>
      <c r="CE93" s="221">
        <v>0.39842666666666698</v>
      </c>
      <c r="CF93" s="221">
        <v>0.1278</v>
      </c>
      <c r="CG93" s="221">
        <v>0.54770666666666701</v>
      </c>
      <c r="CH93" s="221">
        <v>6.8900000000000003E-2</v>
      </c>
      <c r="CI93" s="221">
        <v>0.42201</v>
      </c>
      <c r="CJ93" s="221">
        <v>8.4970000000000004E-2</v>
      </c>
      <c r="CK93" s="221">
        <v>0.21112</v>
      </c>
      <c r="CL93" s="221">
        <v>2.9876E-2</v>
      </c>
      <c r="CM93" s="221">
        <v>0.17595</v>
      </c>
      <c r="CN93" s="221">
        <v>3.1791666666666697E-2</v>
      </c>
      <c r="CO93" s="221">
        <v>0.40889999999999999</v>
      </c>
      <c r="CP93" s="221">
        <v>0.207606666666666</v>
      </c>
      <c r="CQ93" s="221">
        <v>0.37515000000000098</v>
      </c>
      <c r="CR93" s="221">
        <v>4.1863333333333398E-2</v>
      </c>
      <c r="CS93" s="221"/>
      <c r="CT93" s="221"/>
      <c r="CU93" s="224"/>
      <c r="CV93" s="224"/>
      <c r="CW93" s="224"/>
      <c r="CX93" s="224"/>
      <c r="CY93" s="224"/>
      <c r="CZ93" s="224"/>
      <c r="ALU93" s="219"/>
      <c r="ALV93" s="219"/>
    </row>
    <row r="94" spans="1:1010" ht="15" customHeight="1" x14ac:dyDescent="0.35">
      <c r="A94" s="214">
        <v>94</v>
      </c>
      <c r="B94">
        <v>1969.14</v>
      </c>
      <c r="C94" s="214" t="s">
        <v>1327</v>
      </c>
      <c r="D94">
        <v>1969.14</v>
      </c>
      <c r="E94" s="219">
        <v>50</v>
      </c>
      <c r="F94" s="246">
        <v>50.470999999999997</v>
      </c>
      <c r="G94" s="220">
        <v>2.63815</v>
      </c>
      <c r="H94" s="221">
        <v>13.112399999999999</v>
      </c>
      <c r="I94" s="221">
        <v>5.3499999999999999E-2</v>
      </c>
      <c r="J94" s="221">
        <v>11.3109</v>
      </c>
      <c r="K94" s="222">
        <v>0.16555</v>
      </c>
      <c r="L94" s="221">
        <v>8.3995499999999996</v>
      </c>
      <c r="M94" s="222">
        <v>11.0251</v>
      </c>
      <c r="N94" s="221">
        <v>2.3868</v>
      </c>
      <c r="O94" s="221">
        <v>2.7449999999999999E-2</v>
      </c>
      <c r="P94" s="221">
        <v>0.52569999999999995</v>
      </c>
      <c r="Q94" s="222">
        <v>0.26669999999999999</v>
      </c>
      <c r="R94" s="221">
        <v>5.5849999999999997E-2</v>
      </c>
      <c r="S94" s="222">
        <v>1.405E-2</v>
      </c>
      <c r="T94" s="222">
        <v>2.7799999999999998E-2</v>
      </c>
      <c r="U94" s="222">
        <v>100.4803</v>
      </c>
      <c r="V94" s="222"/>
      <c r="W94" s="221">
        <v>7.6141230806927002E-2</v>
      </c>
      <c r="X94" s="223">
        <v>3.3161425971403</v>
      </c>
      <c r="Y94" s="222">
        <v>1.45043847328824</v>
      </c>
      <c r="Z94" s="221">
        <v>29.2633333333333</v>
      </c>
      <c r="AA94" s="221">
        <v>302.97333333333302</v>
      </c>
      <c r="AB94" s="221">
        <v>9.7200000000000006</v>
      </c>
      <c r="AC94" s="221">
        <v>370.38333333333298</v>
      </c>
      <c r="AD94" s="221">
        <v>22.73</v>
      </c>
      <c r="AE94" s="221">
        <v>142.82666666666699</v>
      </c>
      <c r="AF94" s="221">
        <v>13.2366666666667</v>
      </c>
      <c r="AG94" s="221">
        <v>126.006666666667</v>
      </c>
      <c r="AH94" s="221">
        <v>14.516666666666699</v>
      </c>
      <c r="AI94" s="221">
        <v>34.590000000000003</v>
      </c>
      <c r="AJ94" s="221">
        <v>4.63</v>
      </c>
      <c r="AK94" s="221">
        <v>22.213333333333299</v>
      </c>
      <c r="AL94" s="221">
        <v>6</v>
      </c>
      <c r="AM94" s="221">
        <v>2.0433333333333299</v>
      </c>
      <c r="AN94" s="221">
        <v>5.72</v>
      </c>
      <c r="AO94" s="221">
        <v>0.89100000000000001</v>
      </c>
      <c r="AP94" s="221">
        <v>4.8433333333333302</v>
      </c>
      <c r="AQ94" s="221">
        <v>0.93533333333333302</v>
      </c>
      <c r="AR94" s="221">
        <v>2.2833333333333301</v>
      </c>
      <c r="AS94" s="221">
        <v>0.30433333333333301</v>
      </c>
      <c r="AT94" s="221">
        <v>2.0699999999999998</v>
      </c>
      <c r="AU94" s="221">
        <v>0.26333333333333298</v>
      </c>
      <c r="AV94" s="221">
        <v>3.95333333333333</v>
      </c>
      <c r="AW94" s="221">
        <v>0.81</v>
      </c>
      <c r="AX94" s="221">
        <v>0.96666666666666701</v>
      </c>
      <c r="AY94" s="221">
        <v>0.36666666666666697</v>
      </c>
      <c r="AZ94" s="221">
        <v>1182.8309549999999</v>
      </c>
      <c r="BA94" s="221">
        <v>59.543300000000002</v>
      </c>
      <c r="BB94" s="223"/>
      <c r="BC94" s="223">
        <v>3.8070615403463502E-3</v>
      </c>
      <c r="BD94" s="222">
        <v>6.3338323605379707E-2</v>
      </c>
      <c r="BE94" s="222">
        <v>0.155632048183828</v>
      </c>
      <c r="BF94" s="222">
        <v>0.61069910000000005</v>
      </c>
      <c r="BG94" s="222">
        <v>6.7536639999999995E-2</v>
      </c>
      <c r="BH94" s="221">
        <v>0.26618172000000001</v>
      </c>
      <c r="BI94" s="221">
        <v>0.37439078999999997</v>
      </c>
      <c r="BJ94" s="221">
        <v>2.6421779999999999E-2</v>
      </c>
      <c r="BK94" s="221">
        <v>0.24526686</v>
      </c>
      <c r="BL94" s="221">
        <v>0.25798734000000001</v>
      </c>
      <c r="BM94" s="221">
        <v>0.16826940000000001</v>
      </c>
      <c r="BN94" s="221">
        <v>7.6489349999999998E-2</v>
      </c>
      <c r="BO94" s="221">
        <v>7.8143099999999997E-3</v>
      </c>
      <c r="BP94" s="221">
        <v>1.1722915E-2</v>
      </c>
      <c r="BQ94" s="221">
        <v>1.75625E-3</v>
      </c>
      <c r="BR94" s="221">
        <v>1.28714E-3</v>
      </c>
      <c r="BS94" s="221">
        <v>1.4046400000000001</v>
      </c>
      <c r="BT94" s="221">
        <v>9.3921733333333197</v>
      </c>
      <c r="BU94" s="221">
        <v>0.52488000000000001</v>
      </c>
      <c r="BV94" s="221">
        <v>18.519166666666599</v>
      </c>
      <c r="BW94" s="221">
        <v>1.5456399999999999</v>
      </c>
      <c r="BX94" s="221">
        <v>13.854186666666701</v>
      </c>
      <c r="BY94" s="221">
        <v>1.7313559999999999</v>
      </c>
      <c r="BZ94" s="221">
        <v>7.05637333333335</v>
      </c>
      <c r="CA94" s="221">
        <v>0.74035000000000195</v>
      </c>
      <c r="CB94" s="221">
        <v>1.3144199999999999</v>
      </c>
      <c r="CC94" s="221">
        <v>0.3241</v>
      </c>
      <c r="CD94" s="221">
        <v>1.4216533333333301</v>
      </c>
      <c r="CE94" s="221">
        <v>0.40200000000000002</v>
      </c>
      <c r="CF94" s="221">
        <v>0.1226</v>
      </c>
      <c r="CG94" s="221">
        <v>0.53768000000000005</v>
      </c>
      <c r="CH94" s="221">
        <v>6.9498000000000004E-2</v>
      </c>
      <c r="CI94" s="221">
        <v>0.39230999999999999</v>
      </c>
      <c r="CJ94" s="221">
        <v>8.1374000000000002E-2</v>
      </c>
      <c r="CK94" s="221">
        <v>0.1918</v>
      </c>
      <c r="CL94" s="221">
        <v>2.9520333333333301E-2</v>
      </c>
      <c r="CM94" s="221">
        <v>0.17595</v>
      </c>
      <c r="CN94" s="221">
        <v>2.8703333333333299E-2</v>
      </c>
      <c r="CO94" s="221">
        <v>0.37161333333333302</v>
      </c>
      <c r="CP94" s="221">
        <v>0.12069000000000001</v>
      </c>
      <c r="CQ94" s="221">
        <v>0.35670000000000002</v>
      </c>
      <c r="CR94" s="221">
        <v>3.4833333333333397E-2</v>
      </c>
      <c r="CS94" s="221"/>
      <c r="CT94" s="221"/>
      <c r="CU94" s="224"/>
      <c r="CV94" s="224"/>
      <c r="CW94" s="224"/>
      <c r="CX94" s="224"/>
      <c r="CY94" s="224"/>
      <c r="CZ94" s="224"/>
      <c r="ALU94" s="219"/>
      <c r="ALV94" s="219"/>
    </row>
    <row r="95" spans="1:1010" ht="15" customHeight="1" x14ac:dyDescent="0.35">
      <c r="A95">
        <v>95</v>
      </c>
      <c r="B95">
        <v>1969.14</v>
      </c>
      <c r="C95" s="214" t="s">
        <v>1328</v>
      </c>
      <c r="D95">
        <v>1969.14</v>
      </c>
      <c r="E95" s="219">
        <v>50</v>
      </c>
      <c r="F95" s="246">
        <v>50.208849999999998</v>
      </c>
      <c r="G95" s="220">
        <v>2.6533500000000001</v>
      </c>
      <c r="H95" s="221">
        <v>13.003</v>
      </c>
      <c r="I95" s="221">
        <v>5.305E-2</v>
      </c>
      <c r="J95" s="221">
        <v>11.216850000000001</v>
      </c>
      <c r="K95" s="222">
        <v>0.18770000000000001</v>
      </c>
      <c r="L95" s="221">
        <v>8.3933499999999999</v>
      </c>
      <c r="M95" s="222">
        <v>11.079650000000001</v>
      </c>
      <c r="N95" s="221">
        <v>2.4155000000000002</v>
      </c>
      <c r="O95" s="221">
        <v>1.355E-2</v>
      </c>
      <c r="P95" s="221">
        <v>0.55279999999999996</v>
      </c>
      <c r="Q95" s="222">
        <v>0.27115</v>
      </c>
      <c r="R95" s="221">
        <v>5.935E-2</v>
      </c>
      <c r="S95" s="222">
        <v>1.3100000000000001E-2</v>
      </c>
      <c r="T95" s="222">
        <v>2.4750000000000001E-2</v>
      </c>
      <c r="U95" s="222">
        <v>100.14775</v>
      </c>
      <c r="V95" s="222"/>
      <c r="W95" s="221">
        <v>7.4567136919813898E-2</v>
      </c>
      <c r="X95" s="223">
        <v>3.37551724996958</v>
      </c>
      <c r="Y95" s="222">
        <v>1.4960909774509901</v>
      </c>
      <c r="Z95" s="221">
        <v>29.593333333333302</v>
      </c>
      <c r="AA95" s="221">
        <v>306.04666666666702</v>
      </c>
      <c r="AB95" s="221">
        <v>9.9933333333333305</v>
      </c>
      <c r="AC95" s="221">
        <v>373.3</v>
      </c>
      <c r="AD95" s="221">
        <v>23.4866666666667</v>
      </c>
      <c r="AE95" s="221">
        <v>145.10333333333301</v>
      </c>
      <c r="AF95" s="221">
        <v>13.1366666666667</v>
      </c>
      <c r="AG95" s="221">
        <v>127.246666666667</v>
      </c>
      <c r="AH95" s="221">
        <v>14.8366666666667</v>
      </c>
      <c r="AI95" s="221">
        <v>34.283333333333303</v>
      </c>
      <c r="AJ95" s="221">
        <v>4.74</v>
      </c>
      <c r="AK95" s="221">
        <v>22.4233333333333</v>
      </c>
      <c r="AL95" s="221">
        <v>5.63</v>
      </c>
      <c r="AM95" s="221">
        <v>1.9766666666666699</v>
      </c>
      <c r="AN95" s="221">
        <v>5.24</v>
      </c>
      <c r="AO95" s="221">
        <v>0.878</v>
      </c>
      <c r="AP95" s="221">
        <v>4.9166666666666696</v>
      </c>
      <c r="AQ95" s="221">
        <v>0.94899999999999995</v>
      </c>
      <c r="AR95" s="221">
        <v>2.4</v>
      </c>
      <c r="AS95" s="221">
        <v>0.30033333333333301</v>
      </c>
      <c r="AT95" s="221">
        <v>1.78666666666667</v>
      </c>
      <c r="AU95" s="221">
        <v>0.26300000000000001</v>
      </c>
      <c r="AV95" s="221">
        <v>4.0833333333333304</v>
      </c>
      <c r="AW95" s="221">
        <v>0.835666666666667</v>
      </c>
      <c r="AX95" s="221">
        <v>0.94866666666666699</v>
      </c>
      <c r="AY95" s="221">
        <v>0.36766666666666697</v>
      </c>
      <c r="AZ95" s="221">
        <v>1182.7063350000001</v>
      </c>
      <c r="BA95" s="221">
        <v>59.715850000000003</v>
      </c>
      <c r="BB95" s="223"/>
      <c r="BC95" s="223">
        <v>3.7283568459906902E-3</v>
      </c>
      <c r="BD95" s="222">
        <v>6.4472379474419E-2</v>
      </c>
      <c r="BE95" s="222">
        <v>0.160530561880491</v>
      </c>
      <c r="BF95" s="222">
        <v>0.60752708499999997</v>
      </c>
      <c r="BG95" s="222">
        <v>6.7925760000000002E-2</v>
      </c>
      <c r="BH95" s="221">
        <v>0.2639609</v>
      </c>
      <c r="BI95" s="221">
        <v>0.371277735</v>
      </c>
      <c r="BJ95" s="221">
        <v>2.9956920000000001E-2</v>
      </c>
      <c r="BK95" s="221">
        <v>0.24508582000000001</v>
      </c>
      <c r="BL95" s="221">
        <v>0.25926380999999998</v>
      </c>
      <c r="BM95" s="221">
        <v>0.17029274999999999</v>
      </c>
      <c r="BN95" s="221">
        <v>8.0432400000000001E-2</v>
      </c>
      <c r="BO95" s="221">
        <v>7.9446949999999999E-3</v>
      </c>
      <c r="BP95" s="221">
        <v>1.2457565E-2</v>
      </c>
      <c r="BQ95" s="221">
        <v>1.6375000000000001E-3</v>
      </c>
      <c r="BR95" s="221">
        <v>1.1459249999999999E-3</v>
      </c>
      <c r="BS95" s="221">
        <v>1.42048</v>
      </c>
      <c r="BT95" s="221">
        <v>9.4874466666666795</v>
      </c>
      <c r="BU95" s="221">
        <v>0.53964000000000001</v>
      </c>
      <c r="BV95" s="221">
        <v>18.664999999999999</v>
      </c>
      <c r="BW95" s="221">
        <v>1.5970933333333399</v>
      </c>
      <c r="BX95" s="221">
        <v>14.0750233333333</v>
      </c>
      <c r="BY95" s="221">
        <v>1.7182759999999999</v>
      </c>
      <c r="BZ95" s="221">
        <v>7.1258133333333502</v>
      </c>
      <c r="CA95" s="221">
        <v>0.75667000000000195</v>
      </c>
      <c r="CB95" s="221">
        <v>1.30276666666667</v>
      </c>
      <c r="CC95" s="221">
        <v>0.33179999999999998</v>
      </c>
      <c r="CD95" s="221">
        <v>1.43509333333333</v>
      </c>
      <c r="CE95" s="221">
        <v>0.37720999999999999</v>
      </c>
      <c r="CF95" s="221">
        <v>0.1186</v>
      </c>
      <c r="CG95" s="221">
        <v>0.49256</v>
      </c>
      <c r="CH95" s="221">
        <v>6.8484000000000003E-2</v>
      </c>
      <c r="CI95" s="221">
        <v>0.39824999999999999</v>
      </c>
      <c r="CJ95" s="221">
        <v>8.2562999999999998E-2</v>
      </c>
      <c r="CK95" s="221">
        <v>0.2016</v>
      </c>
      <c r="CL95" s="221">
        <v>2.9132333333333298E-2</v>
      </c>
      <c r="CM95" s="221">
        <v>0.15186666666666701</v>
      </c>
      <c r="CN95" s="221">
        <v>2.8667000000000002E-2</v>
      </c>
      <c r="CO95" s="221">
        <v>0.38383333333333303</v>
      </c>
      <c r="CP95" s="221">
        <v>0.124514333333333</v>
      </c>
      <c r="CQ95" s="221">
        <v>0.35005799999999998</v>
      </c>
      <c r="CR95" s="221">
        <v>3.4928333333333401E-2</v>
      </c>
      <c r="CS95" s="221"/>
      <c r="CT95" s="221"/>
      <c r="CU95" s="224"/>
      <c r="CV95" s="224"/>
      <c r="CW95" s="224"/>
      <c r="CX95" s="224"/>
      <c r="CY95" s="224"/>
      <c r="CZ95" s="224"/>
      <c r="ALU95" s="219"/>
      <c r="ALV95" s="219"/>
    </row>
    <row r="96" spans="1:1010" s="167" customFormat="1" ht="15" customHeight="1" x14ac:dyDescent="0.35">
      <c r="A96">
        <v>96</v>
      </c>
      <c r="B96">
        <v>1969.25</v>
      </c>
      <c r="C96" s="214" t="s">
        <v>1329</v>
      </c>
      <c r="D96">
        <v>1969.25</v>
      </c>
      <c r="E96" s="247">
        <v>540</v>
      </c>
      <c r="F96" s="248">
        <v>50.145499999999998</v>
      </c>
      <c r="G96" s="249">
        <v>2.6581666666666699</v>
      </c>
      <c r="H96" s="250">
        <v>12.8311333333333</v>
      </c>
      <c r="I96" s="250">
        <v>6.0933333333333298E-2</v>
      </c>
      <c r="J96" s="250">
        <v>11.263633333333299</v>
      </c>
      <c r="K96" s="251">
        <v>0.1797</v>
      </c>
      <c r="L96" s="250">
        <v>8.7645666666666706</v>
      </c>
      <c r="M96" s="251">
        <v>10.785833333333301</v>
      </c>
      <c r="N96" s="250">
        <v>2.3374333333333301</v>
      </c>
      <c r="O96" s="250">
        <v>1.8233333333333299E-2</v>
      </c>
      <c r="P96" s="250">
        <v>0.51773333333333305</v>
      </c>
      <c r="Q96" s="251">
        <v>0.26656666666666701</v>
      </c>
      <c r="R96" s="250">
        <v>5.1933333333333297E-2</v>
      </c>
      <c r="S96" s="251">
        <v>1.07666666666667E-2</v>
      </c>
      <c r="T96" s="251">
        <v>1.79666666666667E-2</v>
      </c>
      <c r="U96" s="251">
        <v>99.910033333333303</v>
      </c>
      <c r="V96" s="251"/>
      <c r="W96" s="250">
        <v>8.3731586899065305E-2</v>
      </c>
      <c r="X96" s="252">
        <v>3.4197191807328502</v>
      </c>
      <c r="Y96" s="251">
        <v>1.8841372397160701</v>
      </c>
      <c r="Z96" s="250">
        <v>28.466666666666701</v>
      </c>
      <c r="AA96" s="250">
        <v>299.3</v>
      </c>
      <c r="AB96" s="250">
        <v>10.036666666666701</v>
      </c>
      <c r="AC96" s="250">
        <v>413.35</v>
      </c>
      <c r="AD96" s="250">
        <v>24.656666666666698</v>
      </c>
      <c r="AE96" s="250">
        <v>177.1</v>
      </c>
      <c r="AF96" s="250">
        <v>18.376666666666701</v>
      </c>
      <c r="AG96" s="250">
        <v>143.4</v>
      </c>
      <c r="AH96" s="250">
        <v>16.176666666666701</v>
      </c>
      <c r="AI96" s="250">
        <v>40.0833333333333</v>
      </c>
      <c r="AJ96" s="250">
        <v>6.0533333333333301</v>
      </c>
      <c r="AK96" s="250">
        <v>28.36</v>
      </c>
      <c r="AL96" s="250">
        <v>6.88</v>
      </c>
      <c r="AM96" s="250">
        <v>2.5099999999999998</v>
      </c>
      <c r="AN96" s="250">
        <v>7.11</v>
      </c>
      <c r="AO96" s="250">
        <v>1.069</v>
      </c>
      <c r="AP96" s="250">
        <v>6.16</v>
      </c>
      <c r="AQ96" s="250">
        <v>1.119</v>
      </c>
      <c r="AR96" s="250">
        <v>2.8</v>
      </c>
      <c r="AS96" s="250">
        <v>0.36933333333333301</v>
      </c>
      <c r="AT96" s="250">
        <v>2.4300000000000002</v>
      </c>
      <c r="AU96" s="250">
        <v>0.31433333333333302</v>
      </c>
      <c r="AV96" s="250">
        <v>5.14333333333333</v>
      </c>
      <c r="AW96" s="250">
        <v>1.34666666666667</v>
      </c>
      <c r="AX96" s="250">
        <v>1.3</v>
      </c>
      <c r="AY96" s="250">
        <v>0.50666666666666704</v>
      </c>
      <c r="AZ96" s="250">
        <v>1190.16779</v>
      </c>
      <c r="BA96" s="250">
        <v>60.657499999999999</v>
      </c>
      <c r="BB96" s="252"/>
      <c r="BC96" s="252">
        <v>4.1865793449532701E-3</v>
      </c>
      <c r="BD96" s="251">
        <v>6.5316636351997401E-2</v>
      </c>
      <c r="BE96" s="251">
        <v>0.20216792582153401</v>
      </c>
      <c r="BF96" s="251">
        <v>0.60676054999999995</v>
      </c>
      <c r="BG96" s="251">
        <v>6.8049066666666796E-2</v>
      </c>
      <c r="BH96" s="250">
        <v>0.26047200666666598</v>
      </c>
      <c r="BI96" s="250">
        <v>0.37282626333333202</v>
      </c>
      <c r="BJ96" s="250">
        <v>2.868012E-2</v>
      </c>
      <c r="BK96" s="250">
        <v>0.255925346666667</v>
      </c>
      <c r="BL96" s="250">
        <v>0.25238849999999902</v>
      </c>
      <c r="BM96" s="250">
        <v>0.16478904999999999</v>
      </c>
      <c r="BN96" s="250">
        <v>7.53302E-2</v>
      </c>
      <c r="BO96" s="250">
        <v>7.8104033333333397E-3</v>
      </c>
      <c r="BP96" s="250">
        <v>1.09008066666667E-2</v>
      </c>
      <c r="BQ96" s="250">
        <v>1.3458333333333399E-3</v>
      </c>
      <c r="BR96" s="250">
        <v>8.3185666666666801E-4</v>
      </c>
      <c r="BS96" s="250">
        <v>1.3664000000000001</v>
      </c>
      <c r="BT96" s="250">
        <v>9.2782999999999998</v>
      </c>
      <c r="BU96" s="250">
        <v>0.54198000000000202</v>
      </c>
      <c r="BV96" s="250">
        <v>20.6675</v>
      </c>
      <c r="BW96" s="250">
        <v>1.67665333333334</v>
      </c>
      <c r="BX96" s="250">
        <v>17.178699999999999</v>
      </c>
      <c r="BY96" s="250">
        <v>2.4036680000000001</v>
      </c>
      <c r="BZ96" s="250">
        <v>8.0304000000000002</v>
      </c>
      <c r="CA96" s="250">
        <v>0.82501000000000202</v>
      </c>
      <c r="CB96" s="250">
        <v>1.5231666666666701</v>
      </c>
      <c r="CC96" s="250">
        <v>0.42373333333333302</v>
      </c>
      <c r="CD96" s="250">
        <v>1.81504</v>
      </c>
      <c r="CE96" s="250">
        <v>0.46095999999999998</v>
      </c>
      <c r="CF96" s="250">
        <v>0.15060000000000001</v>
      </c>
      <c r="CG96" s="250">
        <v>0.66834000000000005</v>
      </c>
      <c r="CH96" s="250">
        <v>8.3381999999999998E-2</v>
      </c>
      <c r="CI96" s="250">
        <v>0.49896000000000001</v>
      </c>
      <c r="CJ96" s="250">
        <v>9.7352999999999995E-2</v>
      </c>
      <c r="CK96" s="250">
        <v>0.23519999999999999</v>
      </c>
      <c r="CL96" s="250">
        <v>3.5825333333333299E-2</v>
      </c>
      <c r="CM96" s="250">
        <v>0.20655000000000001</v>
      </c>
      <c r="CN96" s="250">
        <v>3.4262333333333297E-2</v>
      </c>
      <c r="CO96" s="250">
        <v>0.48347333333333298</v>
      </c>
      <c r="CP96" s="250">
        <v>0.20065333333333399</v>
      </c>
      <c r="CQ96" s="250">
        <v>0.47970000000000002</v>
      </c>
      <c r="CR96" s="250">
        <v>4.8133333333333403E-2</v>
      </c>
      <c r="CS96" s="250"/>
      <c r="CT96" s="250"/>
      <c r="CU96" s="253"/>
      <c r="CV96" s="253"/>
      <c r="CW96" s="253"/>
      <c r="CX96" s="253"/>
      <c r="CY96" s="253"/>
      <c r="CZ96" s="253"/>
      <c r="DA96" s="247"/>
      <c r="DB96" s="247"/>
      <c r="DC96" s="247"/>
      <c r="DD96" s="247"/>
      <c r="DE96" s="247"/>
      <c r="DF96" s="247"/>
      <c r="DG96" s="247"/>
      <c r="DH96" s="247"/>
      <c r="DI96" s="247"/>
      <c r="DJ96" s="247"/>
      <c r="DK96" s="247"/>
      <c r="DL96" s="247"/>
      <c r="DM96" s="247"/>
      <c r="DN96" s="247"/>
      <c r="DO96" s="247"/>
      <c r="DP96" s="247"/>
      <c r="DQ96" s="247"/>
      <c r="DR96" s="247"/>
      <c r="DS96" s="247"/>
      <c r="DT96" s="247"/>
      <c r="DU96" s="247"/>
      <c r="DV96" s="247"/>
      <c r="DW96" s="247"/>
      <c r="DX96" s="247"/>
      <c r="DY96" s="247"/>
      <c r="DZ96" s="247"/>
      <c r="EA96" s="247"/>
      <c r="EB96" s="247"/>
      <c r="EC96" s="247"/>
      <c r="ED96" s="247"/>
      <c r="EE96" s="247"/>
      <c r="EF96" s="247"/>
      <c r="EG96" s="247"/>
      <c r="EH96" s="247"/>
      <c r="EI96" s="247"/>
      <c r="EJ96" s="247"/>
      <c r="EK96" s="247"/>
      <c r="EL96" s="247"/>
      <c r="EM96" s="247"/>
      <c r="EN96" s="247"/>
      <c r="EO96" s="247"/>
      <c r="EP96" s="247"/>
      <c r="EQ96" s="247"/>
      <c r="ER96" s="247"/>
      <c r="ES96" s="247"/>
      <c r="ET96" s="247"/>
      <c r="EU96" s="247"/>
      <c r="EV96" s="247"/>
      <c r="EW96" s="247"/>
      <c r="EX96" s="247"/>
      <c r="EY96" s="247"/>
      <c r="EZ96" s="247"/>
      <c r="FA96" s="247"/>
      <c r="FB96" s="247"/>
      <c r="FC96" s="247"/>
      <c r="FD96" s="247"/>
      <c r="FE96" s="247"/>
      <c r="FF96" s="247"/>
      <c r="FG96" s="247"/>
      <c r="FH96" s="247"/>
      <c r="FI96" s="247"/>
      <c r="FJ96" s="247"/>
      <c r="FK96" s="247"/>
      <c r="FL96" s="247"/>
      <c r="FM96" s="247"/>
      <c r="FN96" s="247"/>
      <c r="FO96" s="247"/>
      <c r="FP96" s="247"/>
      <c r="FQ96" s="247"/>
      <c r="FR96" s="247"/>
      <c r="FS96" s="247"/>
      <c r="FT96" s="247"/>
      <c r="FU96" s="247"/>
      <c r="FV96" s="247"/>
      <c r="FW96" s="247"/>
      <c r="FX96" s="247"/>
      <c r="FY96" s="247"/>
      <c r="FZ96" s="247"/>
      <c r="GA96" s="247"/>
      <c r="GB96" s="247"/>
      <c r="GC96" s="247"/>
      <c r="GD96" s="247"/>
      <c r="GE96" s="247"/>
      <c r="GF96" s="247"/>
      <c r="GG96" s="247"/>
      <c r="GH96" s="247"/>
      <c r="GI96" s="247"/>
      <c r="GJ96" s="247"/>
      <c r="GK96" s="247"/>
      <c r="GL96" s="247"/>
      <c r="GM96" s="247"/>
      <c r="GN96" s="247"/>
      <c r="GO96" s="247"/>
      <c r="GP96" s="247"/>
      <c r="GQ96" s="247"/>
      <c r="GR96" s="247"/>
      <c r="GS96" s="247"/>
      <c r="GT96" s="247"/>
      <c r="GU96" s="247"/>
      <c r="GV96" s="247"/>
      <c r="GW96" s="247"/>
      <c r="GX96" s="247"/>
      <c r="GY96" s="247"/>
      <c r="GZ96" s="247"/>
      <c r="HA96" s="247"/>
      <c r="HB96" s="247"/>
      <c r="HC96" s="247"/>
      <c r="HD96" s="247"/>
      <c r="HE96" s="247"/>
      <c r="HF96" s="247"/>
      <c r="HG96" s="247"/>
      <c r="HH96" s="247"/>
      <c r="HI96" s="247"/>
      <c r="HJ96" s="247"/>
      <c r="HK96" s="247"/>
      <c r="HL96" s="247"/>
      <c r="HM96" s="247"/>
      <c r="HN96" s="247"/>
      <c r="HO96" s="247"/>
      <c r="HP96" s="247"/>
      <c r="HQ96" s="247"/>
      <c r="HR96" s="247"/>
      <c r="HS96" s="247"/>
      <c r="HT96" s="247"/>
      <c r="HU96" s="247"/>
      <c r="HV96" s="247"/>
      <c r="HW96" s="247"/>
      <c r="HX96" s="247"/>
      <c r="HY96" s="247"/>
      <c r="HZ96" s="247"/>
      <c r="IA96" s="247"/>
      <c r="IB96" s="247"/>
      <c r="IC96" s="247"/>
      <c r="ID96" s="247"/>
      <c r="IE96" s="247"/>
      <c r="IF96" s="247"/>
      <c r="IG96" s="247"/>
      <c r="IH96" s="247"/>
      <c r="II96" s="247"/>
      <c r="IJ96" s="247"/>
      <c r="IK96" s="247"/>
      <c r="IL96" s="247"/>
      <c r="IM96" s="247"/>
      <c r="IN96" s="247"/>
      <c r="IO96" s="247"/>
      <c r="IP96" s="247"/>
      <c r="IQ96" s="247"/>
      <c r="IR96" s="247"/>
      <c r="IS96" s="247"/>
      <c r="IT96" s="247"/>
      <c r="IU96" s="247"/>
      <c r="IV96" s="247"/>
      <c r="IW96" s="247"/>
      <c r="IX96" s="247"/>
      <c r="IY96" s="247"/>
      <c r="IZ96" s="247"/>
      <c r="JA96" s="247"/>
      <c r="JB96" s="247"/>
      <c r="JC96" s="247"/>
      <c r="JD96" s="247"/>
      <c r="JE96" s="247"/>
      <c r="JF96" s="247"/>
      <c r="JG96" s="247"/>
      <c r="JH96" s="247"/>
      <c r="JI96" s="247"/>
      <c r="JJ96" s="247"/>
      <c r="JK96" s="247"/>
      <c r="JL96" s="247"/>
      <c r="JM96" s="247"/>
      <c r="JN96" s="247"/>
      <c r="JO96" s="247"/>
      <c r="JP96" s="247"/>
      <c r="JQ96" s="247"/>
      <c r="JR96" s="247"/>
      <c r="JS96" s="247"/>
      <c r="JT96" s="247"/>
      <c r="JU96" s="247"/>
      <c r="JV96" s="247"/>
      <c r="JW96" s="247"/>
      <c r="JX96" s="247"/>
      <c r="JY96" s="247"/>
      <c r="JZ96" s="247"/>
      <c r="KA96" s="247"/>
      <c r="KB96" s="247"/>
      <c r="KC96" s="247"/>
      <c r="KD96" s="247"/>
      <c r="KE96" s="247"/>
      <c r="KF96" s="247"/>
      <c r="KG96" s="247"/>
      <c r="KH96" s="247"/>
      <c r="KI96" s="247"/>
      <c r="KJ96" s="247"/>
      <c r="KK96" s="247"/>
      <c r="KL96" s="247"/>
      <c r="KM96" s="247"/>
      <c r="KN96" s="247"/>
      <c r="KO96" s="247"/>
      <c r="KP96" s="247"/>
      <c r="KQ96" s="247"/>
      <c r="KR96" s="247"/>
      <c r="KS96" s="247"/>
      <c r="KT96" s="247"/>
      <c r="KU96" s="247"/>
      <c r="KV96" s="247"/>
      <c r="KW96" s="247"/>
      <c r="KX96" s="247"/>
      <c r="KY96" s="247"/>
      <c r="KZ96" s="247"/>
      <c r="LA96" s="247"/>
      <c r="LB96" s="247"/>
      <c r="LC96" s="247"/>
      <c r="LD96" s="247"/>
      <c r="LE96" s="247"/>
      <c r="LF96" s="247"/>
      <c r="LG96" s="247"/>
      <c r="LH96" s="247"/>
      <c r="LI96" s="247"/>
      <c r="LJ96" s="247"/>
      <c r="LK96" s="247"/>
      <c r="LL96" s="247"/>
      <c r="LM96" s="247"/>
      <c r="LN96" s="247"/>
      <c r="LO96" s="247"/>
      <c r="LP96" s="247"/>
      <c r="LQ96" s="247"/>
      <c r="LR96" s="247"/>
      <c r="LS96" s="247"/>
      <c r="LT96" s="247"/>
      <c r="LU96" s="247"/>
      <c r="LV96" s="247"/>
      <c r="LW96" s="247"/>
      <c r="LX96" s="247"/>
      <c r="LY96" s="247"/>
      <c r="LZ96" s="247"/>
      <c r="MA96" s="247"/>
      <c r="MB96" s="247"/>
      <c r="MC96" s="247"/>
      <c r="MD96" s="247"/>
      <c r="ME96" s="247"/>
      <c r="MF96" s="247"/>
      <c r="MG96" s="247"/>
      <c r="MH96" s="247"/>
      <c r="MI96" s="247"/>
      <c r="MJ96" s="247"/>
      <c r="MK96" s="247"/>
      <c r="ML96" s="247"/>
      <c r="MM96" s="247"/>
      <c r="MN96" s="247"/>
      <c r="MO96" s="247"/>
      <c r="MP96" s="247"/>
      <c r="MQ96" s="247"/>
      <c r="MR96" s="247"/>
      <c r="MS96" s="247"/>
      <c r="MT96" s="247"/>
      <c r="MU96" s="247"/>
      <c r="MV96" s="247"/>
      <c r="MW96" s="247"/>
      <c r="MX96" s="247"/>
      <c r="MY96" s="247"/>
      <c r="MZ96" s="247"/>
      <c r="NA96" s="247"/>
      <c r="NB96" s="247"/>
      <c r="NC96" s="247"/>
      <c r="ND96" s="247"/>
      <c r="NE96" s="247"/>
      <c r="NF96" s="247"/>
      <c r="NG96" s="247"/>
      <c r="NH96" s="247"/>
      <c r="NI96" s="247"/>
      <c r="NJ96" s="247"/>
      <c r="NK96" s="247"/>
      <c r="NL96" s="247"/>
      <c r="NM96" s="247"/>
      <c r="NN96" s="247"/>
      <c r="NO96" s="247"/>
      <c r="NP96" s="247"/>
      <c r="NQ96" s="247"/>
      <c r="NR96" s="247"/>
      <c r="NS96" s="247"/>
      <c r="NT96" s="247"/>
      <c r="NU96" s="247"/>
      <c r="NV96" s="247"/>
      <c r="NW96" s="247"/>
      <c r="NX96" s="247"/>
      <c r="NY96" s="247"/>
      <c r="NZ96" s="247"/>
      <c r="OA96" s="247"/>
      <c r="OB96" s="247"/>
      <c r="OC96" s="247"/>
      <c r="OD96" s="247"/>
      <c r="OE96" s="247"/>
      <c r="OF96" s="247"/>
      <c r="OG96" s="247"/>
      <c r="OH96" s="247"/>
      <c r="OI96" s="247"/>
      <c r="OJ96" s="247"/>
      <c r="OK96" s="247"/>
      <c r="OL96" s="247"/>
      <c r="OM96" s="247"/>
      <c r="ON96" s="247"/>
      <c r="OO96" s="247"/>
      <c r="OP96" s="247"/>
      <c r="OQ96" s="247"/>
      <c r="OR96" s="247"/>
      <c r="OS96" s="247"/>
      <c r="OT96" s="247"/>
      <c r="OU96" s="247"/>
      <c r="OV96" s="247"/>
      <c r="OW96" s="247"/>
      <c r="OX96" s="247"/>
      <c r="OY96" s="247"/>
      <c r="OZ96" s="247"/>
      <c r="PA96" s="247"/>
      <c r="PB96" s="247"/>
      <c r="PC96" s="247"/>
      <c r="PD96" s="247"/>
      <c r="PE96" s="247"/>
      <c r="PF96" s="247"/>
      <c r="PG96" s="247"/>
      <c r="PH96" s="247"/>
      <c r="PI96" s="247"/>
      <c r="PJ96" s="247"/>
      <c r="PK96" s="247"/>
      <c r="PL96" s="247"/>
      <c r="PM96" s="247"/>
      <c r="PN96" s="247"/>
      <c r="PO96" s="247"/>
      <c r="PP96" s="247"/>
      <c r="PQ96" s="247"/>
      <c r="PR96" s="247"/>
      <c r="PS96" s="247"/>
      <c r="PT96" s="247"/>
      <c r="PU96" s="247"/>
      <c r="PV96" s="247"/>
      <c r="PW96" s="247"/>
      <c r="PX96" s="247"/>
      <c r="PY96" s="247"/>
      <c r="PZ96" s="247"/>
      <c r="QA96" s="247"/>
      <c r="QB96" s="247"/>
      <c r="QC96" s="247"/>
      <c r="QD96" s="247"/>
      <c r="QE96" s="247"/>
      <c r="QF96" s="247"/>
      <c r="QG96" s="247"/>
      <c r="QH96" s="247"/>
      <c r="QI96" s="247"/>
      <c r="QJ96" s="247"/>
      <c r="QK96" s="247"/>
      <c r="QL96" s="247"/>
      <c r="QM96" s="247"/>
      <c r="QN96" s="247"/>
      <c r="QO96" s="247"/>
      <c r="QP96" s="247"/>
      <c r="QQ96" s="247"/>
      <c r="QR96" s="247"/>
      <c r="QS96" s="247"/>
      <c r="QT96" s="247"/>
      <c r="QU96" s="247"/>
      <c r="QV96" s="247"/>
      <c r="QW96" s="247"/>
      <c r="QX96" s="247"/>
      <c r="QY96" s="247"/>
      <c r="QZ96" s="247"/>
      <c r="RA96" s="247"/>
      <c r="RB96" s="247"/>
      <c r="RC96" s="247"/>
      <c r="RD96" s="247"/>
      <c r="RE96" s="247"/>
      <c r="RF96" s="247"/>
      <c r="RG96" s="247"/>
      <c r="RH96" s="247"/>
      <c r="RI96" s="247"/>
      <c r="RJ96" s="247"/>
      <c r="RK96" s="247"/>
      <c r="RL96" s="247"/>
      <c r="RM96" s="247"/>
      <c r="RN96" s="247"/>
      <c r="RO96" s="247"/>
      <c r="RP96" s="247"/>
      <c r="RQ96" s="247"/>
      <c r="RR96" s="247"/>
      <c r="RS96" s="247"/>
      <c r="RT96" s="247"/>
      <c r="RU96" s="247"/>
      <c r="RV96" s="247"/>
      <c r="RW96" s="247"/>
      <c r="RX96" s="247"/>
      <c r="RY96" s="247"/>
      <c r="RZ96" s="247"/>
      <c r="SA96" s="247"/>
      <c r="SB96" s="247"/>
      <c r="SC96" s="247"/>
      <c r="SD96" s="247"/>
      <c r="SE96" s="247"/>
      <c r="SF96" s="247"/>
      <c r="SG96" s="247"/>
      <c r="SH96" s="247"/>
      <c r="SI96" s="247"/>
      <c r="SJ96" s="247"/>
      <c r="SK96" s="247"/>
      <c r="SL96" s="247"/>
      <c r="SM96" s="247"/>
      <c r="SN96" s="247"/>
      <c r="SO96" s="247"/>
      <c r="SP96" s="247"/>
      <c r="SQ96" s="247"/>
      <c r="SR96" s="247"/>
      <c r="SS96" s="247"/>
      <c r="ST96" s="247"/>
      <c r="SU96" s="247"/>
      <c r="SV96" s="247"/>
      <c r="SW96" s="247"/>
      <c r="SX96" s="247"/>
      <c r="SY96" s="247"/>
      <c r="SZ96" s="247"/>
      <c r="TA96" s="247"/>
      <c r="TB96" s="247"/>
      <c r="TC96" s="247"/>
      <c r="TD96" s="247"/>
      <c r="TE96" s="247"/>
      <c r="TF96" s="247"/>
      <c r="TG96" s="247"/>
      <c r="TH96" s="247"/>
      <c r="TI96" s="247"/>
      <c r="TJ96" s="247"/>
      <c r="TK96" s="247"/>
      <c r="TL96" s="247"/>
      <c r="TM96" s="247"/>
      <c r="TN96" s="247"/>
      <c r="TO96" s="247"/>
      <c r="TP96" s="247"/>
      <c r="TQ96" s="247"/>
      <c r="TR96" s="247"/>
      <c r="TS96" s="247"/>
      <c r="TT96" s="247"/>
      <c r="TU96" s="247"/>
      <c r="TV96" s="247"/>
      <c r="TW96" s="247"/>
      <c r="TX96" s="247"/>
      <c r="TY96" s="247"/>
      <c r="TZ96" s="247"/>
      <c r="UA96" s="247"/>
      <c r="UB96" s="247"/>
      <c r="UC96" s="247"/>
      <c r="UD96" s="247"/>
      <c r="UE96" s="247"/>
      <c r="UF96" s="247"/>
      <c r="UG96" s="247"/>
      <c r="UH96" s="247"/>
      <c r="UI96" s="247"/>
      <c r="UJ96" s="247"/>
      <c r="UK96" s="247"/>
      <c r="UL96" s="247"/>
      <c r="UM96" s="247"/>
      <c r="UN96" s="247"/>
      <c r="UO96" s="247"/>
      <c r="UP96" s="247"/>
      <c r="UQ96" s="247"/>
      <c r="UR96" s="247"/>
      <c r="US96" s="247"/>
      <c r="UT96" s="247"/>
      <c r="UU96" s="247"/>
      <c r="UV96" s="247"/>
      <c r="UW96" s="247"/>
      <c r="UX96" s="247"/>
      <c r="UY96" s="247"/>
      <c r="UZ96" s="247"/>
      <c r="VA96" s="247"/>
      <c r="VB96" s="247"/>
      <c r="VC96" s="247"/>
      <c r="VD96" s="247"/>
      <c r="VE96" s="247"/>
      <c r="VF96" s="247"/>
      <c r="VG96" s="247"/>
      <c r="VH96" s="247"/>
      <c r="VI96" s="247"/>
      <c r="VJ96" s="247"/>
      <c r="VK96" s="247"/>
      <c r="VL96" s="247"/>
      <c r="VM96" s="247"/>
      <c r="VN96" s="247"/>
      <c r="VO96" s="247"/>
      <c r="VP96" s="247"/>
      <c r="VQ96" s="247"/>
      <c r="VR96" s="247"/>
      <c r="VS96" s="247"/>
      <c r="VT96" s="247"/>
      <c r="VU96" s="247"/>
      <c r="VV96" s="247"/>
      <c r="VW96" s="247"/>
      <c r="VX96" s="247"/>
      <c r="VY96" s="247"/>
      <c r="VZ96" s="247"/>
      <c r="WA96" s="247"/>
      <c r="WB96" s="247"/>
      <c r="WC96" s="247"/>
      <c r="WD96" s="247"/>
      <c r="WE96" s="247"/>
      <c r="WF96" s="247"/>
      <c r="WG96" s="247"/>
      <c r="WH96" s="247"/>
      <c r="WI96" s="247"/>
      <c r="WJ96" s="247"/>
      <c r="WK96" s="247"/>
      <c r="WL96" s="247"/>
      <c r="WM96" s="247"/>
      <c r="WN96" s="247"/>
      <c r="WO96" s="247"/>
      <c r="WP96" s="247"/>
      <c r="WQ96" s="247"/>
      <c r="WR96" s="247"/>
      <c r="WS96" s="247"/>
      <c r="WT96" s="247"/>
      <c r="WU96" s="247"/>
      <c r="WV96" s="247"/>
      <c r="WW96" s="247"/>
      <c r="WX96" s="247"/>
      <c r="WY96" s="247"/>
      <c r="WZ96" s="247"/>
      <c r="XA96" s="247"/>
      <c r="XB96" s="247"/>
      <c r="XC96" s="247"/>
      <c r="XD96" s="247"/>
      <c r="XE96" s="247"/>
      <c r="XF96" s="247"/>
      <c r="XG96" s="247"/>
      <c r="XH96" s="247"/>
      <c r="XI96" s="247"/>
      <c r="XJ96" s="247"/>
      <c r="XK96" s="247"/>
      <c r="XL96" s="247"/>
      <c r="XM96" s="247"/>
      <c r="XN96" s="247"/>
      <c r="XO96" s="247"/>
      <c r="XP96" s="247"/>
      <c r="XQ96" s="247"/>
      <c r="XR96" s="247"/>
      <c r="XS96" s="247"/>
      <c r="XT96" s="247"/>
      <c r="XU96" s="247"/>
      <c r="XV96" s="247"/>
      <c r="XW96" s="247"/>
      <c r="XX96" s="247"/>
      <c r="XY96" s="247"/>
      <c r="XZ96" s="247"/>
      <c r="YA96" s="247"/>
      <c r="YB96" s="247"/>
      <c r="YC96" s="247"/>
      <c r="YD96" s="247"/>
      <c r="YE96" s="247"/>
      <c r="YF96" s="247"/>
      <c r="YG96" s="247"/>
      <c r="YH96" s="247"/>
      <c r="YI96" s="247"/>
      <c r="YJ96" s="247"/>
      <c r="YK96" s="247"/>
      <c r="YL96" s="247"/>
      <c r="YM96" s="247"/>
      <c r="YN96" s="247"/>
      <c r="YO96" s="247"/>
      <c r="YP96" s="247"/>
      <c r="YQ96" s="247"/>
      <c r="YR96" s="247"/>
      <c r="YS96" s="247"/>
      <c r="YT96" s="247"/>
      <c r="YU96" s="247"/>
      <c r="YV96" s="247"/>
      <c r="YW96" s="247"/>
      <c r="YX96" s="247"/>
      <c r="YY96" s="247"/>
      <c r="YZ96" s="247"/>
      <c r="ZA96" s="247"/>
      <c r="ZB96" s="247"/>
      <c r="ZC96" s="247"/>
      <c r="ZD96" s="247"/>
      <c r="ZE96" s="247"/>
      <c r="ZF96" s="247"/>
      <c r="ZG96" s="247"/>
      <c r="ZH96" s="247"/>
      <c r="ZI96" s="247"/>
      <c r="ZJ96" s="247"/>
      <c r="ZK96" s="247"/>
      <c r="ZL96" s="247"/>
      <c r="ZM96" s="247"/>
      <c r="ZN96" s="247"/>
      <c r="ZO96" s="247"/>
      <c r="ZP96" s="247"/>
      <c r="ZQ96" s="247"/>
      <c r="ZR96" s="247"/>
      <c r="ZS96" s="247"/>
      <c r="ZT96" s="247"/>
      <c r="ZU96" s="247"/>
      <c r="ZV96" s="247"/>
      <c r="ZW96" s="247"/>
      <c r="ZX96" s="247"/>
      <c r="ZY96" s="247"/>
      <c r="ZZ96" s="247"/>
      <c r="AAA96" s="247"/>
      <c r="AAB96" s="247"/>
      <c r="AAC96" s="247"/>
      <c r="AAD96" s="247"/>
      <c r="AAE96" s="247"/>
      <c r="AAF96" s="247"/>
      <c r="AAG96" s="247"/>
      <c r="AAH96" s="247"/>
      <c r="AAI96" s="247"/>
      <c r="AAJ96" s="247"/>
      <c r="AAK96" s="247"/>
      <c r="AAL96" s="247"/>
      <c r="AAM96" s="247"/>
      <c r="AAN96" s="247"/>
      <c r="AAO96" s="247"/>
      <c r="AAP96" s="247"/>
      <c r="AAQ96" s="247"/>
      <c r="AAR96" s="247"/>
      <c r="AAS96" s="247"/>
      <c r="AAT96" s="247"/>
      <c r="AAU96" s="247"/>
      <c r="AAV96" s="247"/>
      <c r="AAW96" s="247"/>
      <c r="AAX96" s="247"/>
      <c r="AAY96" s="247"/>
      <c r="AAZ96" s="247"/>
      <c r="ABA96" s="247"/>
      <c r="ABB96" s="247"/>
      <c r="ABC96" s="247"/>
      <c r="ABD96" s="247"/>
      <c r="ABE96" s="247"/>
      <c r="ABF96" s="247"/>
      <c r="ABG96" s="247"/>
      <c r="ABH96" s="247"/>
      <c r="ABI96" s="247"/>
      <c r="ABJ96" s="247"/>
      <c r="ABK96" s="247"/>
      <c r="ABL96" s="247"/>
      <c r="ABM96" s="247"/>
      <c r="ABN96" s="247"/>
      <c r="ABO96" s="247"/>
      <c r="ABP96" s="247"/>
      <c r="ABQ96" s="247"/>
      <c r="ABR96" s="247"/>
      <c r="ABS96" s="247"/>
      <c r="ABT96" s="247"/>
      <c r="ABU96" s="247"/>
      <c r="ABV96" s="247"/>
      <c r="ABW96" s="247"/>
      <c r="ABX96" s="247"/>
      <c r="ABY96" s="247"/>
      <c r="ABZ96" s="247"/>
      <c r="ACA96" s="247"/>
      <c r="ACB96" s="247"/>
      <c r="ACC96" s="247"/>
      <c r="ACD96" s="247"/>
      <c r="ACE96" s="247"/>
      <c r="ACF96" s="247"/>
      <c r="ACG96" s="247"/>
      <c r="ACH96" s="247"/>
      <c r="ACI96" s="247"/>
      <c r="ACJ96" s="247"/>
      <c r="ACK96" s="247"/>
      <c r="ACL96" s="247"/>
      <c r="ACM96" s="247"/>
      <c r="ACN96" s="247"/>
      <c r="ACO96" s="247"/>
      <c r="ACP96" s="247"/>
      <c r="ACQ96" s="247"/>
      <c r="ACR96" s="247"/>
      <c r="ACS96" s="247"/>
      <c r="ACT96" s="247"/>
      <c r="ACU96" s="247"/>
      <c r="ACV96" s="247"/>
      <c r="ACW96" s="247"/>
      <c r="ACX96" s="247"/>
      <c r="ACY96" s="247"/>
      <c r="ACZ96" s="247"/>
      <c r="ADA96" s="247"/>
      <c r="ADB96" s="247"/>
      <c r="ADC96" s="247"/>
      <c r="ADD96" s="247"/>
      <c r="ADE96" s="247"/>
      <c r="ADF96" s="247"/>
      <c r="ADG96" s="247"/>
      <c r="ADH96" s="247"/>
      <c r="ADI96" s="247"/>
      <c r="ADJ96" s="247"/>
      <c r="ADK96" s="247"/>
      <c r="ADL96" s="247"/>
      <c r="ADM96" s="247"/>
      <c r="ADN96" s="247"/>
      <c r="ADO96" s="247"/>
      <c r="ADP96" s="247"/>
      <c r="ADQ96" s="247"/>
      <c r="ADR96" s="247"/>
      <c r="ADS96" s="247"/>
      <c r="ADT96" s="247"/>
      <c r="ADU96" s="247"/>
      <c r="ADV96" s="247"/>
      <c r="ADW96" s="247"/>
      <c r="ADX96" s="247"/>
      <c r="ADY96" s="247"/>
      <c r="ADZ96" s="247"/>
      <c r="AEA96" s="247"/>
      <c r="AEB96" s="247"/>
      <c r="AEC96" s="247"/>
      <c r="AED96" s="247"/>
      <c r="AEE96" s="247"/>
      <c r="AEF96" s="247"/>
      <c r="AEG96" s="247"/>
      <c r="AEH96" s="247"/>
      <c r="AEI96" s="247"/>
      <c r="AEJ96" s="247"/>
      <c r="AEK96" s="247"/>
      <c r="AEL96" s="247"/>
      <c r="AEM96" s="247"/>
      <c r="AEN96" s="247"/>
      <c r="AEO96" s="247"/>
      <c r="AEP96" s="247"/>
      <c r="AEQ96" s="247"/>
      <c r="AER96" s="247"/>
      <c r="AES96" s="247"/>
      <c r="AET96" s="247"/>
      <c r="AEU96" s="247"/>
      <c r="AEV96" s="247"/>
      <c r="AEW96" s="247"/>
      <c r="AEX96" s="247"/>
      <c r="AEY96" s="247"/>
      <c r="AEZ96" s="247"/>
      <c r="AFA96" s="247"/>
      <c r="AFB96" s="247"/>
      <c r="AFC96" s="247"/>
      <c r="AFD96" s="247"/>
      <c r="AFE96" s="247"/>
      <c r="AFF96" s="247"/>
      <c r="AFG96" s="247"/>
      <c r="AFH96" s="247"/>
      <c r="AFI96" s="247"/>
      <c r="AFJ96" s="247"/>
      <c r="AFK96" s="247"/>
      <c r="AFL96" s="247"/>
      <c r="AFM96" s="247"/>
      <c r="AFN96" s="247"/>
      <c r="AFO96" s="247"/>
      <c r="AFP96" s="247"/>
      <c r="AFQ96" s="247"/>
      <c r="AFR96" s="247"/>
      <c r="AFS96" s="247"/>
      <c r="AFT96" s="247"/>
      <c r="AFU96" s="247"/>
      <c r="AFV96" s="247"/>
      <c r="AFW96" s="247"/>
      <c r="AFX96" s="247"/>
      <c r="AFY96" s="247"/>
      <c r="AFZ96" s="247"/>
      <c r="AGA96" s="247"/>
      <c r="AGB96" s="247"/>
      <c r="AGC96" s="247"/>
      <c r="AGD96" s="247"/>
      <c r="AGE96" s="247"/>
      <c r="AGF96" s="247"/>
      <c r="AGG96" s="247"/>
      <c r="AGH96" s="247"/>
      <c r="AGI96" s="247"/>
      <c r="AGJ96" s="247"/>
      <c r="AGK96" s="247"/>
      <c r="AGL96" s="247"/>
      <c r="AGM96" s="247"/>
      <c r="AGN96" s="247"/>
      <c r="AGO96" s="247"/>
      <c r="AGP96" s="247"/>
      <c r="AGQ96" s="247"/>
      <c r="AGR96" s="247"/>
      <c r="AGS96" s="247"/>
      <c r="AGT96" s="247"/>
      <c r="AGU96" s="247"/>
      <c r="AGV96" s="247"/>
      <c r="AGW96" s="247"/>
      <c r="AGX96" s="247"/>
      <c r="AGY96" s="247"/>
      <c r="AGZ96" s="247"/>
      <c r="AHA96" s="247"/>
      <c r="AHB96" s="247"/>
      <c r="AHC96" s="247"/>
      <c r="AHD96" s="247"/>
      <c r="AHE96" s="247"/>
      <c r="AHF96" s="247"/>
      <c r="AHG96" s="247"/>
      <c r="AHH96" s="247"/>
      <c r="AHI96" s="247"/>
      <c r="AHJ96" s="247"/>
      <c r="AHK96" s="247"/>
      <c r="AHL96" s="247"/>
      <c r="AHM96" s="247"/>
      <c r="AHN96" s="247"/>
      <c r="AHO96" s="247"/>
      <c r="AHP96" s="247"/>
      <c r="AHQ96" s="247"/>
      <c r="AHR96" s="247"/>
      <c r="AHS96" s="247"/>
      <c r="AHT96" s="247"/>
      <c r="AHU96" s="247"/>
      <c r="AHV96" s="247"/>
      <c r="AHW96" s="247"/>
      <c r="AHX96" s="247"/>
      <c r="AHY96" s="247"/>
      <c r="AHZ96" s="247"/>
      <c r="AIA96" s="247"/>
      <c r="AIB96" s="247"/>
      <c r="AIC96" s="247"/>
      <c r="AID96" s="247"/>
      <c r="AIE96" s="247"/>
      <c r="AIF96" s="247"/>
      <c r="AIG96" s="247"/>
      <c r="AIH96" s="247"/>
      <c r="AII96" s="247"/>
      <c r="AIJ96" s="247"/>
      <c r="AIK96" s="247"/>
      <c r="AIL96" s="247"/>
      <c r="AIM96" s="247"/>
      <c r="AIN96" s="247"/>
      <c r="AIO96" s="247"/>
      <c r="AIP96" s="247"/>
      <c r="AIQ96" s="247"/>
      <c r="AIR96" s="247"/>
      <c r="AIS96" s="247"/>
      <c r="AIT96" s="247"/>
      <c r="AIU96" s="247"/>
      <c r="AIV96" s="247"/>
      <c r="AIW96" s="247"/>
      <c r="AIX96" s="247"/>
      <c r="AIY96" s="247"/>
      <c r="AIZ96" s="247"/>
      <c r="AJA96" s="247"/>
      <c r="AJB96" s="247"/>
      <c r="AJC96" s="247"/>
      <c r="AJD96" s="247"/>
      <c r="AJE96" s="247"/>
      <c r="AJF96" s="247"/>
      <c r="AJG96" s="247"/>
      <c r="AJH96" s="247"/>
      <c r="AJI96" s="247"/>
      <c r="AJJ96" s="247"/>
      <c r="AJK96" s="247"/>
      <c r="AJL96" s="247"/>
      <c r="AJM96" s="247"/>
      <c r="AJN96" s="247"/>
      <c r="AJO96" s="247"/>
      <c r="AJP96" s="247"/>
      <c r="AJQ96" s="247"/>
      <c r="AJR96" s="247"/>
      <c r="AJS96" s="247"/>
      <c r="AJT96" s="247"/>
      <c r="AJU96" s="247"/>
      <c r="AJV96" s="247"/>
      <c r="AJW96" s="247"/>
      <c r="AJX96" s="247"/>
      <c r="AJY96" s="247"/>
      <c r="AJZ96" s="247"/>
      <c r="AKA96" s="247"/>
      <c r="AKB96" s="247"/>
      <c r="AKC96" s="247"/>
      <c r="AKD96" s="247"/>
      <c r="AKE96" s="247"/>
      <c r="AKF96" s="247"/>
      <c r="AKG96" s="247"/>
      <c r="AKH96" s="247"/>
      <c r="AKI96" s="247"/>
      <c r="AKJ96" s="247"/>
      <c r="AKK96" s="247"/>
      <c r="AKL96" s="247"/>
      <c r="AKM96" s="247"/>
      <c r="AKN96" s="247"/>
      <c r="AKO96" s="247"/>
      <c r="AKP96" s="247"/>
      <c r="AKQ96" s="247"/>
      <c r="AKR96" s="247"/>
      <c r="AKS96" s="247"/>
      <c r="AKT96" s="247"/>
      <c r="AKU96" s="247"/>
      <c r="AKV96" s="247"/>
      <c r="AKW96" s="247"/>
      <c r="AKX96" s="247"/>
      <c r="AKY96" s="247"/>
      <c r="AKZ96" s="247"/>
      <c r="ALA96" s="247"/>
      <c r="ALB96" s="247"/>
      <c r="ALC96" s="247"/>
      <c r="ALD96" s="247"/>
      <c r="ALE96" s="247"/>
      <c r="ALF96" s="247"/>
      <c r="ALG96" s="247"/>
      <c r="ALH96" s="247"/>
      <c r="ALI96" s="247"/>
      <c r="ALJ96" s="247"/>
      <c r="ALK96" s="247"/>
      <c r="ALL96" s="247"/>
      <c r="ALM96" s="247"/>
      <c r="ALN96" s="247"/>
      <c r="ALO96" s="247"/>
      <c r="ALP96" s="247"/>
      <c r="ALQ96" s="247"/>
      <c r="ALR96" s="247"/>
      <c r="ALS96" s="247"/>
      <c r="ALT96" s="247"/>
      <c r="ALU96" s="247"/>
      <c r="ALV96" s="247"/>
    </row>
    <row r="97" spans="1:1010" s="167" customFormat="1" ht="15" customHeight="1" x14ac:dyDescent="0.35">
      <c r="A97" s="214">
        <v>97</v>
      </c>
      <c r="B97">
        <v>1969.25</v>
      </c>
      <c r="C97" s="214" t="s">
        <v>1330</v>
      </c>
      <c r="D97">
        <v>1969.25</v>
      </c>
      <c r="E97" s="247">
        <v>540</v>
      </c>
      <c r="F97" s="248">
        <v>50.103650000000002</v>
      </c>
      <c r="G97" s="249">
        <v>2.6488999999999998</v>
      </c>
      <c r="H97" s="250">
        <v>12.930949999999999</v>
      </c>
      <c r="I97" s="250">
        <v>6.7500000000000004E-2</v>
      </c>
      <c r="J97" s="250">
        <v>11.856400000000001</v>
      </c>
      <c r="K97" s="251">
        <v>0.17019999999999999</v>
      </c>
      <c r="L97" s="250">
        <v>9.0052500000000002</v>
      </c>
      <c r="M97" s="251">
        <v>10.60295</v>
      </c>
      <c r="N97" s="250">
        <v>2.2756500000000002</v>
      </c>
      <c r="O97" s="250">
        <v>2.63E-2</v>
      </c>
      <c r="P97" s="250">
        <v>0.52144999999999997</v>
      </c>
      <c r="Q97" s="251">
        <v>0.2651</v>
      </c>
      <c r="R97" s="250">
        <v>4.9799999999999997E-2</v>
      </c>
      <c r="S97" s="251">
        <v>9.3500000000000007E-3</v>
      </c>
      <c r="T97" s="251">
        <v>1.9800000000000002E-2</v>
      </c>
      <c r="U97" s="251">
        <v>100.55315</v>
      </c>
      <c r="V97" s="251"/>
      <c r="W97" s="250">
        <v>8.5079248672419699E-2</v>
      </c>
      <c r="X97" s="252">
        <v>3.49529047088686</v>
      </c>
      <c r="Y97" s="251">
        <v>1.92536685367303</v>
      </c>
      <c r="Z97" s="250">
        <v>28.46</v>
      </c>
      <c r="AA97" s="250">
        <v>293.43666666666701</v>
      </c>
      <c r="AB97" s="250">
        <v>9.1766666666666694</v>
      </c>
      <c r="AC97" s="250">
        <v>380.42333333333301</v>
      </c>
      <c r="AD97" s="250">
        <v>23.676666666666701</v>
      </c>
      <c r="AE97" s="250">
        <v>164.90666666666701</v>
      </c>
      <c r="AF97" s="250">
        <v>16.670000000000002</v>
      </c>
      <c r="AG97" s="250">
        <v>135.18666666666701</v>
      </c>
      <c r="AH97" s="250">
        <v>14.9</v>
      </c>
      <c r="AI97" s="250">
        <v>36.623333333333299</v>
      </c>
      <c r="AJ97" s="250">
        <v>5.56</v>
      </c>
      <c r="AK97" s="250">
        <v>25.88</v>
      </c>
      <c r="AL97" s="250">
        <v>6.2866666666666697</v>
      </c>
      <c r="AM97" s="250">
        <v>2.13</v>
      </c>
      <c r="AN97" s="250">
        <v>6.11</v>
      </c>
      <c r="AO97" s="250">
        <v>0.93033333333333301</v>
      </c>
      <c r="AP97" s="250">
        <v>5.6266666666666696</v>
      </c>
      <c r="AQ97" s="250">
        <v>1.03</v>
      </c>
      <c r="AR97" s="250">
        <v>2.60666666666667</v>
      </c>
      <c r="AS97" s="250">
        <v>0.35566666666666702</v>
      </c>
      <c r="AT97" s="250">
        <v>2.31</v>
      </c>
      <c r="AU97" s="250">
        <v>0.29966666666666703</v>
      </c>
      <c r="AV97" s="250">
        <v>4.3733333333333304</v>
      </c>
      <c r="AW97" s="250">
        <v>1.2433333333333301</v>
      </c>
      <c r="AX97" s="250">
        <v>1.4566666666666701</v>
      </c>
      <c r="AY97" s="250">
        <v>0.44433333333333302</v>
      </c>
      <c r="AZ97" s="250">
        <v>1195.005525</v>
      </c>
      <c r="BA97" s="250">
        <v>60.103299999999997</v>
      </c>
      <c r="BB97" s="252"/>
      <c r="BC97" s="252">
        <v>4.2539624336209898E-3</v>
      </c>
      <c r="BD97" s="251">
        <v>6.6760047993939003E-2</v>
      </c>
      <c r="BE97" s="251">
        <v>0.206591863399116</v>
      </c>
      <c r="BF97" s="251">
        <v>0.60625416499999996</v>
      </c>
      <c r="BG97" s="251">
        <v>6.7811839999999998E-2</v>
      </c>
      <c r="BH97" s="250">
        <v>0.262498285</v>
      </c>
      <c r="BI97" s="250">
        <v>0.39244684000000002</v>
      </c>
      <c r="BJ97" s="250">
        <v>2.7163920000000001E-2</v>
      </c>
      <c r="BK97" s="250">
        <v>0.2629533</v>
      </c>
      <c r="BL97" s="250">
        <v>0.24810903000000001</v>
      </c>
      <c r="BM97" s="250">
        <v>0.16043332499999999</v>
      </c>
      <c r="BN97" s="250">
        <v>7.5870974999999993E-2</v>
      </c>
      <c r="BO97" s="250">
        <v>7.7674299999999996E-3</v>
      </c>
      <c r="BP97" s="250">
        <v>1.045302E-2</v>
      </c>
      <c r="BQ97" s="250">
        <v>1.1687500000000001E-3</v>
      </c>
      <c r="BR97" s="250">
        <v>9.1673999999999998E-4</v>
      </c>
      <c r="BS97" s="250">
        <v>1.36608</v>
      </c>
      <c r="BT97" s="250">
        <v>9.0965366666666796</v>
      </c>
      <c r="BU97" s="250">
        <v>0.49553999999999998</v>
      </c>
      <c r="BV97" s="250">
        <v>19.021166666666701</v>
      </c>
      <c r="BW97" s="250">
        <v>1.61001333333334</v>
      </c>
      <c r="BX97" s="250">
        <v>15.995946666666701</v>
      </c>
      <c r="BY97" s="250">
        <v>2.1804359999999998</v>
      </c>
      <c r="BZ97" s="250">
        <v>7.5704533333333499</v>
      </c>
      <c r="CA97" s="250">
        <v>0.75990000000000002</v>
      </c>
      <c r="CB97" s="250">
        <v>1.3916866666666701</v>
      </c>
      <c r="CC97" s="250">
        <v>0.38919999999999999</v>
      </c>
      <c r="CD97" s="250">
        <v>1.65632</v>
      </c>
      <c r="CE97" s="250">
        <v>0.42120666666666701</v>
      </c>
      <c r="CF97" s="250">
        <v>0.1278</v>
      </c>
      <c r="CG97" s="250">
        <v>0.57433999999999996</v>
      </c>
      <c r="CH97" s="250">
        <v>7.2566000000000005E-2</v>
      </c>
      <c r="CI97" s="250">
        <v>0.45576</v>
      </c>
      <c r="CJ97" s="250">
        <v>8.9609999999999995E-2</v>
      </c>
      <c r="CK97" s="250">
        <v>0.21895999999999999</v>
      </c>
      <c r="CL97" s="250">
        <v>3.4499666666666699E-2</v>
      </c>
      <c r="CM97" s="250">
        <v>0.19635</v>
      </c>
      <c r="CN97" s="250">
        <v>3.2663666666666702E-2</v>
      </c>
      <c r="CO97" s="250">
        <v>0.41109333333333298</v>
      </c>
      <c r="CP97" s="250">
        <v>0.18525666666666599</v>
      </c>
      <c r="CQ97" s="250">
        <v>0.53751000000000104</v>
      </c>
      <c r="CR97" s="250">
        <v>4.2211666666666599E-2</v>
      </c>
      <c r="CS97" s="250"/>
      <c r="CT97" s="250"/>
      <c r="CU97" s="253"/>
      <c r="CV97" s="253"/>
      <c r="CW97" s="253"/>
      <c r="CX97" s="253"/>
      <c r="CY97" s="253"/>
      <c r="CZ97" s="253"/>
      <c r="DA97" s="247"/>
      <c r="DB97" s="247"/>
      <c r="DC97" s="247"/>
      <c r="DD97" s="247"/>
      <c r="DE97" s="247"/>
      <c r="DF97" s="247"/>
      <c r="DG97" s="247"/>
      <c r="DH97" s="247"/>
      <c r="DI97" s="247"/>
      <c r="DJ97" s="247"/>
      <c r="DK97" s="247"/>
      <c r="DL97" s="247"/>
      <c r="DM97" s="247"/>
      <c r="DN97" s="247"/>
      <c r="DO97" s="247"/>
      <c r="DP97" s="247"/>
      <c r="DQ97" s="247"/>
      <c r="DR97" s="247"/>
      <c r="DS97" s="247"/>
      <c r="DT97" s="247"/>
      <c r="DU97" s="247"/>
      <c r="DV97" s="247"/>
      <c r="DW97" s="247"/>
      <c r="DX97" s="247"/>
      <c r="DY97" s="247"/>
      <c r="DZ97" s="247"/>
      <c r="EA97" s="247"/>
      <c r="EB97" s="247"/>
      <c r="EC97" s="247"/>
      <c r="ED97" s="247"/>
      <c r="EE97" s="247"/>
      <c r="EF97" s="247"/>
      <c r="EG97" s="247"/>
      <c r="EH97" s="247"/>
      <c r="EI97" s="247"/>
      <c r="EJ97" s="247"/>
      <c r="EK97" s="247"/>
      <c r="EL97" s="247"/>
      <c r="EM97" s="247"/>
      <c r="EN97" s="247"/>
      <c r="EO97" s="247"/>
      <c r="EP97" s="247"/>
      <c r="EQ97" s="247"/>
      <c r="ER97" s="247"/>
      <c r="ES97" s="247"/>
      <c r="ET97" s="247"/>
      <c r="EU97" s="247"/>
      <c r="EV97" s="247"/>
      <c r="EW97" s="247"/>
      <c r="EX97" s="247"/>
      <c r="EY97" s="247"/>
      <c r="EZ97" s="247"/>
      <c r="FA97" s="247"/>
      <c r="FB97" s="247"/>
      <c r="FC97" s="247"/>
      <c r="FD97" s="247"/>
      <c r="FE97" s="247"/>
      <c r="FF97" s="247"/>
      <c r="FG97" s="247"/>
      <c r="FH97" s="247"/>
      <c r="FI97" s="247"/>
      <c r="FJ97" s="247"/>
      <c r="FK97" s="247"/>
      <c r="FL97" s="247"/>
      <c r="FM97" s="247"/>
      <c r="FN97" s="247"/>
      <c r="FO97" s="247"/>
      <c r="FP97" s="247"/>
      <c r="FQ97" s="247"/>
      <c r="FR97" s="247"/>
      <c r="FS97" s="247"/>
      <c r="FT97" s="247"/>
      <c r="FU97" s="247"/>
      <c r="FV97" s="247"/>
      <c r="FW97" s="247"/>
      <c r="FX97" s="247"/>
      <c r="FY97" s="247"/>
      <c r="FZ97" s="247"/>
      <c r="GA97" s="247"/>
      <c r="GB97" s="247"/>
      <c r="GC97" s="247"/>
      <c r="GD97" s="247"/>
      <c r="GE97" s="247"/>
      <c r="GF97" s="247"/>
      <c r="GG97" s="247"/>
      <c r="GH97" s="247"/>
      <c r="GI97" s="247"/>
      <c r="GJ97" s="247"/>
      <c r="GK97" s="247"/>
      <c r="GL97" s="247"/>
      <c r="GM97" s="247"/>
      <c r="GN97" s="247"/>
      <c r="GO97" s="247"/>
      <c r="GP97" s="247"/>
      <c r="GQ97" s="247"/>
      <c r="GR97" s="247"/>
      <c r="GS97" s="247"/>
      <c r="GT97" s="247"/>
      <c r="GU97" s="247"/>
      <c r="GV97" s="247"/>
      <c r="GW97" s="247"/>
      <c r="GX97" s="247"/>
      <c r="GY97" s="247"/>
      <c r="GZ97" s="247"/>
      <c r="HA97" s="247"/>
      <c r="HB97" s="247"/>
      <c r="HC97" s="247"/>
      <c r="HD97" s="247"/>
      <c r="HE97" s="247"/>
      <c r="HF97" s="247"/>
      <c r="HG97" s="247"/>
      <c r="HH97" s="247"/>
      <c r="HI97" s="247"/>
      <c r="HJ97" s="247"/>
      <c r="HK97" s="247"/>
      <c r="HL97" s="247"/>
      <c r="HM97" s="247"/>
      <c r="HN97" s="247"/>
      <c r="HO97" s="247"/>
      <c r="HP97" s="247"/>
      <c r="HQ97" s="247"/>
      <c r="HR97" s="247"/>
      <c r="HS97" s="247"/>
      <c r="HT97" s="247"/>
      <c r="HU97" s="247"/>
      <c r="HV97" s="247"/>
      <c r="HW97" s="247"/>
      <c r="HX97" s="247"/>
      <c r="HY97" s="247"/>
      <c r="HZ97" s="247"/>
      <c r="IA97" s="247"/>
      <c r="IB97" s="247"/>
      <c r="IC97" s="247"/>
      <c r="ID97" s="247"/>
      <c r="IE97" s="247"/>
      <c r="IF97" s="247"/>
      <c r="IG97" s="247"/>
      <c r="IH97" s="247"/>
      <c r="II97" s="247"/>
      <c r="IJ97" s="247"/>
      <c r="IK97" s="247"/>
      <c r="IL97" s="247"/>
      <c r="IM97" s="247"/>
      <c r="IN97" s="247"/>
      <c r="IO97" s="247"/>
      <c r="IP97" s="247"/>
      <c r="IQ97" s="247"/>
      <c r="IR97" s="247"/>
      <c r="IS97" s="247"/>
      <c r="IT97" s="247"/>
      <c r="IU97" s="247"/>
      <c r="IV97" s="247"/>
      <c r="IW97" s="247"/>
      <c r="IX97" s="247"/>
      <c r="IY97" s="247"/>
      <c r="IZ97" s="247"/>
      <c r="JA97" s="247"/>
      <c r="JB97" s="247"/>
      <c r="JC97" s="247"/>
      <c r="JD97" s="247"/>
      <c r="JE97" s="247"/>
      <c r="JF97" s="247"/>
      <c r="JG97" s="247"/>
      <c r="JH97" s="247"/>
      <c r="JI97" s="247"/>
      <c r="JJ97" s="247"/>
      <c r="JK97" s="247"/>
      <c r="JL97" s="247"/>
      <c r="JM97" s="247"/>
      <c r="JN97" s="247"/>
      <c r="JO97" s="247"/>
      <c r="JP97" s="247"/>
      <c r="JQ97" s="247"/>
      <c r="JR97" s="247"/>
      <c r="JS97" s="247"/>
      <c r="JT97" s="247"/>
      <c r="JU97" s="247"/>
      <c r="JV97" s="247"/>
      <c r="JW97" s="247"/>
      <c r="JX97" s="247"/>
      <c r="JY97" s="247"/>
      <c r="JZ97" s="247"/>
      <c r="KA97" s="247"/>
      <c r="KB97" s="247"/>
      <c r="KC97" s="247"/>
      <c r="KD97" s="247"/>
      <c r="KE97" s="247"/>
      <c r="KF97" s="247"/>
      <c r="KG97" s="247"/>
      <c r="KH97" s="247"/>
      <c r="KI97" s="247"/>
      <c r="KJ97" s="247"/>
      <c r="KK97" s="247"/>
      <c r="KL97" s="247"/>
      <c r="KM97" s="247"/>
      <c r="KN97" s="247"/>
      <c r="KO97" s="247"/>
      <c r="KP97" s="247"/>
      <c r="KQ97" s="247"/>
      <c r="KR97" s="247"/>
      <c r="KS97" s="247"/>
      <c r="KT97" s="247"/>
      <c r="KU97" s="247"/>
      <c r="KV97" s="247"/>
      <c r="KW97" s="247"/>
      <c r="KX97" s="247"/>
      <c r="KY97" s="247"/>
      <c r="KZ97" s="247"/>
      <c r="LA97" s="247"/>
      <c r="LB97" s="247"/>
      <c r="LC97" s="247"/>
      <c r="LD97" s="247"/>
      <c r="LE97" s="247"/>
      <c r="LF97" s="247"/>
      <c r="LG97" s="247"/>
      <c r="LH97" s="247"/>
      <c r="LI97" s="247"/>
      <c r="LJ97" s="247"/>
      <c r="LK97" s="247"/>
      <c r="LL97" s="247"/>
      <c r="LM97" s="247"/>
      <c r="LN97" s="247"/>
      <c r="LO97" s="247"/>
      <c r="LP97" s="247"/>
      <c r="LQ97" s="247"/>
      <c r="LR97" s="247"/>
      <c r="LS97" s="247"/>
      <c r="LT97" s="247"/>
      <c r="LU97" s="247"/>
      <c r="LV97" s="247"/>
      <c r="LW97" s="247"/>
      <c r="LX97" s="247"/>
      <c r="LY97" s="247"/>
      <c r="LZ97" s="247"/>
      <c r="MA97" s="247"/>
      <c r="MB97" s="247"/>
      <c r="MC97" s="247"/>
      <c r="MD97" s="247"/>
      <c r="ME97" s="247"/>
      <c r="MF97" s="247"/>
      <c r="MG97" s="247"/>
      <c r="MH97" s="247"/>
      <c r="MI97" s="247"/>
      <c r="MJ97" s="247"/>
      <c r="MK97" s="247"/>
      <c r="ML97" s="247"/>
      <c r="MM97" s="247"/>
      <c r="MN97" s="247"/>
      <c r="MO97" s="247"/>
      <c r="MP97" s="247"/>
      <c r="MQ97" s="247"/>
      <c r="MR97" s="247"/>
      <c r="MS97" s="247"/>
      <c r="MT97" s="247"/>
      <c r="MU97" s="247"/>
      <c r="MV97" s="247"/>
      <c r="MW97" s="247"/>
      <c r="MX97" s="247"/>
      <c r="MY97" s="247"/>
      <c r="MZ97" s="247"/>
      <c r="NA97" s="247"/>
      <c r="NB97" s="247"/>
      <c r="NC97" s="247"/>
      <c r="ND97" s="247"/>
      <c r="NE97" s="247"/>
      <c r="NF97" s="247"/>
      <c r="NG97" s="247"/>
      <c r="NH97" s="247"/>
      <c r="NI97" s="247"/>
      <c r="NJ97" s="247"/>
      <c r="NK97" s="247"/>
      <c r="NL97" s="247"/>
      <c r="NM97" s="247"/>
      <c r="NN97" s="247"/>
      <c r="NO97" s="247"/>
      <c r="NP97" s="247"/>
      <c r="NQ97" s="247"/>
      <c r="NR97" s="247"/>
      <c r="NS97" s="247"/>
      <c r="NT97" s="247"/>
      <c r="NU97" s="247"/>
      <c r="NV97" s="247"/>
      <c r="NW97" s="247"/>
      <c r="NX97" s="247"/>
      <c r="NY97" s="247"/>
      <c r="NZ97" s="247"/>
      <c r="OA97" s="247"/>
      <c r="OB97" s="247"/>
      <c r="OC97" s="247"/>
      <c r="OD97" s="247"/>
      <c r="OE97" s="247"/>
      <c r="OF97" s="247"/>
      <c r="OG97" s="247"/>
      <c r="OH97" s="247"/>
      <c r="OI97" s="247"/>
      <c r="OJ97" s="247"/>
      <c r="OK97" s="247"/>
      <c r="OL97" s="247"/>
      <c r="OM97" s="247"/>
      <c r="ON97" s="247"/>
      <c r="OO97" s="247"/>
      <c r="OP97" s="247"/>
      <c r="OQ97" s="247"/>
      <c r="OR97" s="247"/>
      <c r="OS97" s="247"/>
      <c r="OT97" s="247"/>
      <c r="OU97" s="247"/>
      <c r="OV97" s="247"/>
      <c r="OW97" s="247"/>
      <c r="OX97" s="247"/>
      <c r="OY97" s="247"/>
      <c r="OZ97" s="247"/>
      <c r="PA97" s="247"/>
      <c r="PB97" s="247"/>
      <c r="PC97" s="247"/>
      <c r="PD97" s="247"/>
      <c r="PE97" s="247"/>
      <c r="PF97" s="247"/>
      <c r="PG97" s="247"/>
      <c r="PH97" s="247"/>
      <c r="PI97" s="247"/>
      <c r="PJ97" s="247"/>
      <c r="PK97" s="247"/>
      <c r="PL97" s="247"/>
      <c r="PM97" s="247"/>
      <c r="PN97" s="247"/>
      <c r="PO97" s="247"/>
      <c r="PP97" s="247"/>
      <c r="PQ97" s="247"/>
      <c r="PR97" s="247"/>
      <c r="PS97" s="247"/>
      <c r="PT97" s="247"/>
      <c r="PU97" s="247"/>
      <c r="PV97" s="247"/>
      <c r="PW97" s="247"/>
      <c r="PX97" s="247"/>
      <c r="PY97" s="247"/>
      <c r="PZ97" s="247"/>
      <c r="QA97" s="247"/>
      <c r="QB97" s="247"/>
      <c r="QC97" s="247"/>
      <c r="QD97" s="247"/>
      <c r="QE97" s="247"/>
      <c r="QF97" s="247"/>
      <c r="QG97" s="247"/>
      <c r="QH97" s="247"/>
      <c r="QI97" s="247"/>
      <c r="QJ97" s="247"/>
      <c r="QK97" s="247"/>
      <c r="QL97" s="247"/>
      <c r="QM97" s="247"/>
      <c r="QN97" s="247"/>
      <c r="QO97" s="247"/>
      <c r="QP97" s="247"/>
      <c r="QQ97" s="247"/>
      <c r="QR97" s="247"/>
      <c r="QS97" s="247"/>
      <c r="QT97" s="247"/>
      <c r="QU97" s="247"/>
      <c r="QV97" s="247"/>
      <c r="QW97" s="247"/>
      <c r="QX97" s="247"/>
      <c r="QY97" s="247"/>
      <c r="QZ97" s="247"/>
      <c r="RA97" s="247"/>
      <c r="RB97" s="247"/>
      <c r="RC97" s="247"/>
      <c r="RD97" s="247"/>
      <c r="RE97" s="247"/>
      <c r="RF97" s="247"/>
      <c r="RG97" s="247"/>
      <c r="RH97" s="247"/>
      <c r="RI97" s="247"/>
      <c r="RJ97" s="247"/>
      <c r="RK97" s="247"/>
      <c r="RL97" s="247"/>
      <c r="RM97" s="247"/>
      <c r="RN97" s="247"/>
      <c r="RO97" s="247"/>
      <c r="RP97" s="247"/>
      <c r="RQ97" s="247"/>
      <c r="RR97" s="247"/>
      <c r="RS97" s="247"/>
      <c r="RT97" s="247"/>
      <c r="RU97" s="247"/>
      <c r="RV97" s="247"/>
      <c r="RW97" s="247"/>
      <c r="RX97" s="247"/>
      <c r="RY97" s="247"/>
      <c r="RZ97" s="247"/>
      <c r="SA97" s="247"/>
      <c r="SB97" s="247"/>
      <c r="SC97" s="247"/>
      <c r="SD97" s="247"/>
      <c r="SE97" s="247"/>
      <c r="SF97" s="247"/>
      <c r="SG97" s="247"/>
      <c r="SH97" s="247"/>
      <c r="SI97" s="247"/>
      <c r="SJ97" s="247"/>
      <c r="SK97" s="247"/>
      <c r="SL97" s="247"/>
      <c r="SM97" s="247"/>
      <c r="SN97" s="247"/>
      <c r="SO97" s="247"/>
      <c r="SP97" s="247"/>
      <c r="SQ97" s="247"/>
      <c r="SR97" s="247"/>
      <c r="SS97" s="247"/>
      <c r="ST97" s="247"/>
      <c r="SU97" s="247"/>
      <c r="SV97" s="247"/>
      <c r="SW97" s="247"/>
      <c r="SX97" s="247"/>
      <c r="SY97" s="247"/>
      <c r="SZ97" s="247"/>
      <c r="TA97" s="247"/>
      <c r="TB97" s="247"/>
      <c r="TC97" s="247"/>
      <c r="TD97" s="247"/>
      <c r="TE97" s="247"/>
      <c r="TF97" s="247"/>
      <c r="TG97" s="247"/>
      <c r="TH97" s="247"/>
      <c r="TI97" s="247"/>
      <c r="TJ97" s="247"/>
      <c r="TK97" s="247"/>
      <c r="TL97" s="247"/>
      <c r="TM97" s="247"/>
      <c r="TN97" s="247"/>
      <c r="TO97" s="247"/>
      <c r="TP97" s="247"/>
      <c r="TQ97" s="247"/>
      <c r="TR97" s="247"/>
      <c r="TS97" s="247"/>
      <c r="TT97" s="247"/>
      <c r="TU97" s="247"/>
      <c r="TV97" s="247"/>
      <c r="TW97" s="247"/>
      <c r="TX97" s="247"/>
      <c r="TY97" s="247"/>
      <c r="TZ97" s="247"/>
      <c r="UA97" s="247"/>
      <c r="UB97" s="247"/>
      <c r="UC97" s="247"/>
      <c r="UD97" s="247"/>
      <c r="UE97" s="247"/>
      <c r="UF97" s="247"/>
      <c r="UG97" s="247"/>
      <c r="UH97" s="247"/>
      <c r="UI97" s="247"/>
      <c r="UJ97" s="247"/>
      <c r="UK97" s="247"/>
      <c r="UL97" s="247"/>
      <c r="UM97" s="247"/>
      <c r="UN97" s="247"/>
      <c r="UO97" s="247"/>
      <c r="UP97" s="247"/>
      <c r="UQ97" s="247"/>
      <c r="UR97" s="247"/>
      <c r="US97" s="247"/>
      <c r="UT97" s="247"/>
      <c r="UU97" s="247"/>
      <c r="UV97" s="247"/>
      <c r="UW97" s="247"/>
      <c r="UX97" s="247"/>
      <c r="UY97" s="247"/>
      <c r="UZ97" s="247"/>
      <c r="VA97" s="247"/>
      <c r="VB97" s="247"/>
      <c r="VC97" s="247"/>
      <c r="VD97" s="247"/>
      <c r="VE97" s="247"/>
      <c r="VF97" s="247"/>
      <c r="VG97" s="247"/>
      <c r="VH97" s="247"/>
      <c r="VI97" s="247"/>
      <c r="VJ97" s="247"/>
      <c r="VK97" s="247"/>
      <c r="VL97" s="247"/>
      <c r="VM97" s="247"/>
      <c r="VN97" s="247"/>
      <c r="VO97" s="247"/>
      <c r="VP97" s="247"/>
      <c r="VQ97" s="247"/>
      <c r="VR97" s="247"/>
      <c r="VS97" s="247"/>
      <c r="VT97" s="247"/>
      <c r="VU97" s="247"/>
      <c r="VV97" s="247"/>
      <c r="VW97" s="247"/>
      <c r="VX97" s="247"/>
      <c r="VY97" s="247"/>
      <c r="VZ97" s="247"/>
      <c r="WA97" s="247"/>
      <c r="WB97" s="247"/>
      <c r="WC97" s="247"/>
      <c r="WD97" s="247"/>
      <c r="WE97" s="247"/>
      <c r="WF97" s="247"/>
      <c r="WG97" s="247"/>
      <c r="WH97" s="247"/>
      <c r="WI97" s="247"/>
      <c r="WJ97" s="247"/>
      <c r="WK97" s="247"/>
      <c r="WL97" s="247"/>
      <c r="WM97" s="247"/>
      <c r="WN97" s="247"/>
      <c r="WO97" s="247"/>
      <c r="WP97" s="247"/>
      <c r="WQ97" s="247"/>
      <c r="WR97" s="247"/>
      <c r="WS97" s="247"/>
      <c r="WT97" s="247"/>
      <c r="WU97" s="247"/>
      <c r="WV97" s="247"/>
      <c r="WW97" s="247"/>
      <c r="WX97" s="247"/>
      <c r="WY97" s="247"/>
      <c r="WZ97" s="247"/>
      <c r="XA97" s="247"/>
      <c r="XB97" s="247"/>
      <c r="XC97" s="247"/>
      <c r="XD97" s="247"/>
      <c r="XE97" s="247"/>
      <c r="XF97" s="247"/>
      <c r="XG97" s="247"/>
      <c r="XH97" s="247"/>
      <c r="XI97" s="247"/>
      <c r="XJ97" s="247"/>
      <c r="XK97" s="247"/>
      <c r="XL97" s="247"/>
      <c r="XM97" s="247"/>
      <c r="XN97" s="247"/>
      <c r="XO97" s="247"/>
      <c r="XP97" s="247"/>
      <c r="XQ97" s="247"/>
      <c r="XR97" s="247"/>
      <c r="XS97" s="247"/>
      <c r="XT97" s="247"/>
      <c r="XU97" s="247"/>
      <c r="XV97" s="247"/>
      <c r="XW97" s="247"/>
      <c r="XX97" s="247"/>
      <c r="XY97" s="247"/>
      <c r="XZ97" s="247"/>
      <c r="YA97" s="247"/>
      <c r="YB97" s="247"/>
      <c r="YC97" s="247"/>
      <c r="YD97" s="247"/>
      <c r="YE97" s="247"/>
      <c r="YF97" s="247"/>
      <c r="YG97" s="247"/>
      <c r="YH97" s="247"/>
      <c r="YI97" s="247"/>
      <c r="YJ97" s="247"/>
      <c r="YK97" s="247"/>
      <c r="YL97" s="247"/>
      <c r="YM97" s="247"/>
      <c r="YN97" s="247"/>
      <c r="YO97" s="247"/>
      <c r="YP97" s="247"/>
      <c r="YQ97" s="247"/>
      <c r="YR97" s="247"/>
      <c r="YS97" s="247"/>
      <c r="YT97" s="247"/>
      <c r="YU97" s="247"/>
      <c r="YV97" s="247"/>
      <c r="YW97" s="247"/>
      <c r="YX97" s="247"/>
      <c r="YY97" s="247"/>
      <c r="YZ97" s="247"/>
      <c r="ZA97" s="247"/>
      <c r="ZB97" s="247"/>
      <c r="ZC97" s="247"/>
      <c r="ZD97" s="247"/>
      <c r="ZE97" s="247"/>
      <c r="ZF97" s="247"/>
      <c r="ZG97" s="247"/>
      <c r="ZH97" s="247"/>
      <c r="ZI97" s="247"/>
      <c r="ZJ97" s="247"/>
      <c r="ZK97" s="247"/>
      <c r="ZL97" s="247"/>
      <c r="ZM97" s="247"/>
      <c r="ZN97" s="247"/>
      <c r="ZO97" s="247"/>
      <c r="ZP97" s="247"/>
      <c r="ZQ97" s="247"/>
      <c r="ZR97" s="247"/>
      <c r="ZS97" s="247"/>
      <c r="ZT97" s="247"/>
      <c r="ZU97" s="247"/>
      <c r="ZV97" s="247"/>
      <c r="ZW97" s="247"/>
      <c r="ZX97" s="247"/>
      <c r="ZY97" s="247"/>
      <c r="ZZ97" s="247"/>
      <c r="AAA97" s="247"/>
      <c r="AAB97" s="247"/>
      <c r="AAC97" s="247"/>
      <c r="AAD97" s="247"/>
      <c r="AAE97" s="247"/>
      <c r="AAF97" s="247"/>
      <c r="AAG97" s="247"/>
      <c r="AAH97" s="247"/>
      <c r="AAI97" s="247"/>
      <c r="AAJ97" s="247"/>
      <c r="AAK97" s="247"/>
      <c r="AAL97" s="247"/>
      <c r="AAM97" s="247"/>
      <c r="AAN97" s="247"/>
      <c r="AAO97" s="247"/>
      <c r="AAP97" s="247"/>
      <c r="AAQ97" s="247"/>
      <c r="AAR97" s="247"/>
      <c r="AAS97" s="247"/>
      <c r="AAT97" s="247"/>
      <c r="AAU97" s="247"/>
      <c r="AAV97" s="247"/>
      <c r="AAW97" s="247"/>
      <c r="AAX97" s="247"/>
      <c r="AAY97" s="247"/>
      <c r="AAZ97" s="247"/>
      <c r="ABA97" s="247"/>
      <c r="ABB97" s="247"/>
      <c r="ABC97" s="247"/>
      <c r="ABD97" s="247"/>
      <c r="ABE97" s="247"/>
      <c r="ABF97" s="247"/>
      <c r="ABG97" s="247"/>
      <c r="ABH97" s="247"/>
      <c r="ABI97" s="247"/>
      <c r="ABJ97" s="247"/>
      <c r="ABK97" s="247"/>
      <c r="ABL97" s="247"/>
      <c r="ABM97" s="247"/>
      <c r="ABN97" s="247"/>
      <c r="ABO97" s="247"/>
      <c r="ABP97" s="247"/>
      <c r="ABQ97" s="247"/>
      <c r="ABR97" s="247"/>
      <c r="ABS97" s="247"/>
      <c r="ABT97" s="247"/>
      <c r="ABU97" s="247"/>
      <c r="ABV97" s="247"/>
      <c r="ABW97" s="247"/>
      <c r="ABX97" s="247"/>
      <c r="ABY97" s="247"/>
      <c r="ABZ97" s="247"/>
      <c r="ACA97" s="247"/>
      <c r="ACB97" s="247"/>
      <c r="ACC97" s="247"/>
      <c r="ACD97" s="247"/>
      <c r="ACE97" s="247"/>
      <c r="ACF97" s="247"/>
      <c r="ACG97" s="247"/>
      <c r="ACH97" s="247"/>
      <c r="ACI97" s="247"/>
      <c r="ACJ97" s="247"/>
      <c r="ACK97" s="247"/>
      <c r="ACL97" s="247"/>
      <c r="ACM97" s="247"/>
      <c r="ACN97" s="247"/>
      <c r="ACO97" s="247"/>
      <c r="ACP97" s="247"/>
      <c r="ACQ97" s="247"/>
      <c r="ACR97" s="247"/>
      <c r="ACS97" s="247"/>
      <c r="ACT97" s="247"/>
      <c r="ACU97" s="247"/>
      <c r="ACV97" s="247"/>
      <c r="ACW97" s="247"/>
      <c r="ACX97" s="247"/>
      <c r="ACY97" s="247"/>
      <c r="ACZ97" s="247"/>
      <c r="ADA97" s="247"/>
      <c r="ADB97" s="247"/>
      <c r="ADC97" s="247"/>
      <c r="ADD97" s="247"/>
      <c r="ADE97" s="247"/>
      <c r="ADF97" s="247"/>
      <c r="ADG97" s="247"/>
      <c r="ADH97" s="247"/>
      <c r="ADI97" s="247"/>
      <c r="ADJ97" s="247"/>
      <c r="ADK97" s="247"/>
      <c r="ADL97" s="247"/>
      <c r="ADM97" s="247"/>
      <c r="ADN97" s="247"/>
      <c r="ADO97" s="247"/>
      <c r="ADP97" s="247"/>
      <c r="ADQ97" s="247"/>
      <c r="ADR97" s="247"/>
      <c r="ADS97" s="247"/>
      <c r="ADT97" s="247"/>
      <c r="ADU97" s="247"/>
      <c r="ADV97" s="247"/>
      <c r="ADW97" s="247"/>
      <c r="ADX97" s="247"/>
      <c r="ADY97" s="247"/>
      <c r="ADZ97" s="247"/>
      <c r="AEA97" s="247"/>
      <c r="AEB97" s="247"/>
      <c r="AEC97" s="247"/>
      <c r="AED97" s="247"/>
      <c r="AEE97" s="247"/>
      <c r="AEF97" s="247"/>
      <c r="AEG97" s="247"/>
      <c r="AEH97" s="247"/>
      <c r="AEI97" s="247"/>
      <c r="AEJ97" s="247"/>
      <c r="AEK97" s="247"/>
      <c r="AEL97" s="247"/>
      <c r="AEM97" s="247"/>
      <c r="AEN97" s="247"/>
      <c r="AEO97" s="247"/>
      <c r="AEP97" s="247"/>
      <c r="AEQ97" s="247"/>
      <c r="AER97" s="247"/>
      <c r="AES97" s="247"/>
      <c r="AET97" s="247"/>
      <c r="AEU97" s="247"/>
      <c r="AEV97" s="247"/>
      <c r="AEW97" s="247"/>
      <c r="AEX97" s="247"/>
      <c r="AEY97" s="247"/>
      <c r="AEZ97" s="247"/>
      <c r="AFA97" s="247"/>
      <c r="AFB97" s="247"/>
      <c r="AFC97" s="247"/>
      <c r="AFD97" s="247"/>
      <c r="AFE97" s="247"/>
      <c r="AFF97" s="247"/>
      <c r="AFG97" s="247"/>
      <c r="AFH97" s="247"/>
      <c r="AFI97" s="247"/>
      <c r="AFJ97" s="247"/>
      <c r="AFK97" s="247"/>
      <c r="AFL97" s="247"/>
      <c r="AFM97" s="247"/>
      <c r="AFN97" s="247"/>
      <c r="AFO97" s="247"/>
      <c r="AFP97" s="247"/>
      <c r="AFQ97" s="247"/>
      <c r="AFR97" s="247"/>
      <c r="AFS97" s="247"/>
      <c r="AFT97" s="247"/>
      <c r="AFU97" s="247"/>
      <c r="AFV97" s="247"/>
      <c r="AFW97" s="247"/>
      <c r="AFX97" s="247"/>
      <c r="AFY97" s="247"/>
      <c r="AFZ97" s="247"/>
      <c r="AGA97" s="247"/>
      <c r="AGB97" s="247"/>
      <c r="AGC97" s="247"/>
      <c r="AGD97" s="247"/>
      <c r="AGE97" s="247"/>
      <c r="AGF97" s="247"/>
      <c r="AGG97" s="247"/>
      <c r="AGH97" s="247"/>
      <c r="AGI97" s="247"/>
      <c r="AGJ97" s="247"/>
      <c r="AGK97" s="247"/>
      <c r="AGL97" s="247"/>
      <c r="AGM97" s="247"/>
      <c r="AGN97" s="247"/>
      <c r="AGO97" s="247"/>
      <c r="AGP97" s="247"/>
      <c r="AGQ97" s="247"/>
      <c r="AGR97" s="247"/>
      <c r="AGS97" s="247"/>
      <c r="AGT97" s="247"/>
      <c r="AGU97" s="247"/>
      <c r="AGV97" s="247"/>
      <c r="AGW97" s="247"/>
      <c r="AGX97" s="247"/>
      <c r="AGY97" s="247"/>
      <c r="AGZ97" s="247"/>
      <c r="AHA97" s="247"/>
      <c r="AHB97" s="247"/>
      <c r="AHC97" s="247"/>
      <c r="AHD97" s="247"/>
      <c r="AHE97" s="247"/>
      <c r="AHF97" s="247"/>
      <c r="AHG97" s="247"/>
      <c r="AHH97" s="247"/>
      <c r="AHI97" s="247"/>
      <c r="AHJ97" s="247"/>
      <c r="AHK97" s="247"/>
      <c r="AHL97" s="247"/>
      <c r="AHM97" s="247"/>
      <c r="AHN97" s="247"/>
      <c r="AHO97" s="247"/>
      <c r="AHP97" s="247"/>
      <c r="AHQ97" s="247"/>
      <c r="AHR97" s="247"/>
      <c r="AHS97" s="247"/>
      <c r="AHT97" s="247"/>
      <c r="AHU97" s="247"/>
      <c r="AHV97" s="247"/>
      <c r="AHW97" s="247"/>
      <c r="AHX97" s="247"/>
      <c r="AHY97" s="247"/>
      <c r="AHZ97" s="247"/>
      <c r="AIA97" s="247"/>
      <c r="AIB97" s="247"/>
      <c r="AIC97" s="247"/>
      <c r="AID97" s="247"/>
      <c r="AIE97" s="247"/>
      <c r="AIF97" s="247"/>
      <c r="AIG97" s="247"/>
      <c r="AIH97" s="247"/>
      <c r="AII97" s="247"/>
      <c r="AIJ97" s="247"/>
      <c r="AIK97" s="247"/>
      <c r="AIL97" s="247"/>
      <c r="AIM97" s="247"/>
      <c r="AIN97" s="247"/>
      <c r="AIO97" s="247"/>
      <c r="AIP97" s="247"/>
      <c r="AIQ97" s="247"/>
      <c r="AIR97" s="247"/>
      <c r="AIS97" s="247"/>
      <c r="AIT97" s="247"/>
      <c r="AIU97" s="247"/>
      <c r="AIV97" s="247"/>
      <c r="AIW97" s="247"/>
      <c r="AIX97" s="247"/>
      <c r="AIY97" s="247"/>
      <c r="AIZ97" s="247"/>
      <c r="AJA97" s="247"/>
      <c r="AJB97" s="247"/>
      <c r="AJC97" s="247"/>
      <c r="AJD97" s="247"/>
      <c r="AJE97" s="247"/>
      <c r="AJF97" s="247"/>
      <c r="AJG97" s="247"/>
      <c r="AJH97" s="247"/>
      <c r="AJI97" s="247"/>
      <c r="AJJ97" s="247"/>
      <c r="AJK97" s="247"/>
      <c r="AJL97" s="247"/>
      <c r="AJM97" s="247"/>
      <c r="AJN97" s="247"/>
      <c r="AJO97" s="247"/>
      <c r="AJP97" s="247"/>
      <c r="AJQ97" s="247"/>
      <c r="AJR97" s="247"/>
      <c r="AJS97" s="247"/>
      <c r="AJT97" s="247"/>
      <c r="AJU97" s="247"/>
      <c r="AJV97" s="247"/>
      <c r="AJW97" s="247"/>
      <c r="AJX97" s="247"/>
      <c r="AJY97" s="247"/>
      <c r="AJZ97" s="247"/>
      <c r="AKA97" s="247"/>
      <c r="AKB97" s="247"/>
      <c r="AKC97" s="247"/>
      <c r="AKD97" s="247"/>
      <c r="AKE97" s="247"/>
      <c r="AKF97" s="247"/>
      <c r="AKG97" s="247"/>
      <c r="AKH97" s="247"/>
      <c r="AKI97" s="247"/>
      <c r="AKJ97" s="247"/>
      <c r="AKK97" s="247"/>
      <c r="AKL97" s="247"/>
      <c r="AKM97" s="247"/>
      <c r="AKN97" s="247"/>
      <c r="AKO97" s="247"/>
      <c r="AKP97" s="247"/>
      <c r="AKQ97" s="247"/>
      <c r="AKR97" s="247"/>
      <c r="AKS97" s="247"/>
      <c r="AKT97" s="247"/>
      <c r="AKU97" s="247"/>
      <c r="AKV97" s="247"/>
      <c r="AKW97" s="247"/>
      <c r="AKX97" s="247"/>
      <c r="AKY97" s="247"/>
      <c r="AKZ97" s="247"/>
      <c r="ALA97" s="247"/>
      <c r="ALB97" s="247"/>
      <c r="ALC97" s="247"/>
      <c r="ALD97" s="247"/>
      <c r="ALE97" s="247"/>
      <c r="ALF97" s="247"/>
      <c r="ALG97" s="247"/>
      <c r="ALH97" s="247"/>
      <c r="ALI97" s="247"/>
      <c r="ALJ97" s="247"/>
      <c r="ALK97" s="247"/>
      <c r="ALL97" s="247"/>
      <c r="ALM97" s="247"/>
      <c r="ALN97" s="247"/>
      <c r="ALO97" s="247"/>
      <c r="ALP97" s="247"/>
      <c r="ALQ97" s="247"/>
      <c r="ALR97" s="247"/>
      <c r="ALS97" s="247"/>
      <c r="ALT97" s="247"/>
      <c r="ALU97" s="247"/>
      <c r="ALV97" s="247"/>
    </row>
    <row r="98" spans="1:1010" s="167" customFormat="1" ht="15" customHeight="1" x14ac:dyDescent="0.35">
      <c r="A98">
        <v>98</v>
      </c>
      <c r="B98">
        <v>1969.25</v>
      </c>
      <c r="C98" s="214" t="s">
        <v>1331</v>
      </c>
      <c r="D98">
        <v>1969.25</v>
      </c>
      <c r="E98" s="247">
        <v>540</v>
      </c>
      <c r="F98" s="248">
        <v>49.670250000000003</v>
      </c>
      <c r="G98" s="249">
        <v>2.6164000000000001</v>
      </c>
      <c r="H98" s="250">
        <v>12.932650000000001</v>
      </c>
      <c r="I98" s="250">
        <v>6.4699999999999994E-2</v>
      </c>
      <c r="J98" s="250">
        <v>11.812150000000001</v>
      </c>
      <c r="K98" s="251">
        <v>0.17285</v>
      </c>
      <c r="L98" s="250">
        <v>8.9694000000000003</v>
      </c>
      <c r="M98" s="251">
        <v>10.87185</v>
      </c>
      <c r="N98" s="250">
        <v>2.2046999999999999</v>
      </c>
      <c r="O98" s="250">
        <v>1.055E-2</v>
      </c>
      <c r="P98" s="250">
        <v>0.54059999999999997</v>
      </c>
      <c r="Q98" s="251">
        <v>0.26669999999999999</v>
      </c>
      <c r="R98" s="250">
        <v>3.295E-2</v>
      </c>
      <c r="S98" s="251">
        <v>9.6500000000000006E-3</v>
      </c>
      <c r="T98" s="251">
        <v>1.276068E-2</v>
      </c>
      <c r="U98" s="251">
        <v>100.18455</v>
      </c>
      <c r="V98" s="251"/>
      <c r="W98" s="250">
        <v>6.7006897126735798E-2</v>
      </c>
      <c r="X98" s="252"/>
      <c r="Y98" s="251"/>
      <c r="Z98" s="252">
        <v>28.17</v>
      </c>
      <c r="AA98" s="252">
        <v>283.91000000000003</v>
      </c>
      <c r="AB98" s="250">
        <v>8.2200000000000006</v>
      </c>
      <c r="AC98" s="250">
        <v>350.6</v>
      </c>
      <c r="AD98" s="250">
        <v>23.22</v>
      </c>
      <c r="AE98" s="250">
        <v>136.32</v>
      </c>
      <c r="AF98" s="250">
        <v>12.74</v>
      </c>
      <c r="AG98" s="250">
        <v>113.92</v>
      </c>
      <c r="AH98" s="250">
        <v>14.96</v>
      </c>
      <c r="AI98" s="250">
        <v>32.53</v>
      </c>
      <c r="AJ98" s="250">
        <v>4.18</v>
      </c>
      <c r="AK98" s="250">
        <v>20.48</v>
      </c>
      <c r="AL98" s="250">
        <v>5.1100000000000003</v>
      </c>
      <c r="AM98" s="250">
        <v>1.82</v>
      </c>
      <c r="AN98" s="250">
        <v>5.37</v>
      </c>
      <c r="AO98" s="250">
        <v>0.86099999999999999</v>
      </c>
      <c r="AP98" s="250">
        <v>4.79</v>
      </c>
      <c r="AQ98" s="250">
        <v>0.91100000000000003</v>
      </c>
      <c r="AR98" s="250">
        <v>2.1</v>
      </c>
      <c r="AS98" s="250">
        <v>0.315</v>
      </c>
      <c r="AT98" s="250">
        <v>1.67</v>
      </c>
      <c r="AU98" s="250">
        <v>0.30299999999999999</v>
      </c>
      <c r="AV98" s="250">
        <v>3.77</v>
      </c>
      <c r="AW98" s="250">
        <v>0.63500000000000001</v>
      </c>
      <c r="AX98" s="250">
        <v>0.68</v>
      </c>
      <c r="AY98" s="250">
        <v>0.373</v>
      </c>
      <c r="AZ98" s="250">
        <v>1194.28494</v>
      </c>
      <c r="BA98" s="250">
        <v>60.084850000000003</v>
      </c>
      <c r="BB98" s="252"/>
      <c r="BC98" s="252">
        <v>3.35034485633679E-3</v>
      </c>
      <c r="BD98" s="251"/>
      <c r="BE98" s="251"/>
      <c r="BF98" s="251">
        <v>0.601010025</v>
      </c>
      <c r="BG98" s="251">
        <v>6.6979839999999999E-2</v>
      </c>
      <c r="BH98" s="250">
        <v>0.26253279499999999</v>
      </c>
      <c r="BI98" s="250">
        <v>0.39098216499999999</v>
      </c>
      <c r="BJ98" s="250">
        <v>2.7586860000000001E-2</v>
      </c>
      <c r="BK98" s="250">
        <v>0.26190648</v>
      </c>
      <c r="BL98" s="250">
        <v>0.25440129</v>
      </c>
      <c r="BM98" s="250">
        <v>0.15543135</v>
      </c>
      <c r="BN98" s="250">
        <v>7.8657299999999999E-2</v>
      </c>
      <c r="BO98" s="250">
        <v>7.8143099999999997E-3</v>
      </c>
      <c r="BP98" s="250">
        <v>6.9162049999999999E-3</v>
      </c>
      <c r="BQ98" s="250">
        <v>1.2062500000000001E-3</v>
      </c>
      <c r="BR98" s="250">
        <v>5.9081948400000004E-4</v>
      </c>
      <c r="BS98" s="250">
        <v>1.35216</v>
      </c>
      <c r="BT98" s="250">
        <v>8.8012099999999993</v>
      </c>
      <c r="BU98" s="250">
        <v>0.44388</v>
      </c>
      <c r="BV98" s="250">
        <v>17.53</v>
      </c>
      <c r="BW98" s="250">
        <v>1.5789599999999999</v>
      </c>
      <c r="BX98" s="250">
        <v>13.223039999999999</v>
      </c>
      <c r="BY98" s="250">
        <v>1.6663920000000001</v>
      </c>
      <c r="BZ98" s="250">
        <v>6.3795200000000003</v>
      </c>
      <c r="CA98" s="250">
        <v>0.76295999999999997</v>
      </c>
      <c r="CB98" s="250">
        <v>1.23614</v>
      </c>
      <c r="CC98" s="250">
        <v>0.29260000000000003</v>
      </c>
      <c r="CD98" s="250">
        <v>1.3107200000000001</v>
      </c>
      <c r="CE98" s="250">
        <v>0.34237000000000001</v>
      </c>
      <c r="CF98" s="250">
        <v>0.10920000000000001</v>
      </c>
      <c r="CG98" s="250">
        <v>0.50478000000000001</v>
      </c>
      <c r="CH98" s="250">
        <v>6.7157999999999995E-2</v>
      </c>
      <c r="CI98" s="250">
        <v>0.38799</v>
      </c>
      <c r="CJ98" s="250">
        <v>7.9256999999999994E-2</v>
      </c>
      <c r="CK98" s="250">
        <v>0.1764</v>
      </c>
      <c r="CL98" s="250">
        <v>3.0554999999999999E-2</v>
      </c>
      <c r="CM98" s="250">
        <v>0.14194999999999999</v>
      </c>
      <c r="CN98" s="250">
        <v>3.3027000000000001E-2</v>
      </c>
      <c r="CO98" s="250">
        <v>0.35437999999999997</v>
      </c>
      <c r="CP98" s="250">
        <v>9.4615000000000005E-2</v>
      </c>
      <c r="CQ98" s="250">
        <v>0.25091999999999998</v>
      </c>
      <c r="CR98" s="250">
        <v>3.5435000000000001E-2</v>
      </c>
      <c r="CS98" s="250"/>
      <c r="CT98" s="250"/>
      <c r="CU98" s="253"/>
      <c r="CV98" s="253"/>
      <c r="CW98" s="253"/>
      <c r="CX98" s="253"/>
      <c r="CY98" s="253"/>
      <c r="CZ98" s="253"/>
      <c r="DA98" s="247"/>
      <c r="DB98" s="247"/>
      <c r="DC98" s="247"/>
      <c r="DD98" s="247"/>
      <c r="DE98" s="247"/>
      <c r="DF98" s="247"/>
      <c r="DG98" s="247"/>
      <c r="DH98" s="247"/>
      <c r="DI98" s="247"/>
      <c r="DJ98" s="247"/>
      <c r="DK98" s="247"/>
      <c r="DL98" s="247"/>
      <c r="DM98" s="247"/>
      <c r="DN98" s="247"/>
      <c r="DO98" s="247"/>
      <c r="DP98" s="247"/>
      <c r="DQ98" s="247"/>
      <c r="DR98" s="247"/>
      <c r="DS98" s="247"/>
      <c r="DT98" s="247"/>
      <c r="DU98" s="247"/>
      <c r="DV98" s="247"/>
      <c r="DW98" s="247"/>
      <c r="DX98" s="247"/>
      <c r="DY98" s="247"/>
      <c r="DZ98" s="247"/>
      <c r="EA98" s="247"/>
      <c r="EB98" s="247"/>
      <c r="EC98" s="247"/>
      <c r="ED98" s="247"/>
      <c r="EE98" s="247"/>
      <c r="EF98" s="247"/>
      <c r="EG98" s="247"/>
      <c r="EH98" s="247"/>
      <c r="EI98" s="247"/>
      <c r="EJ98" s="247"/>
      <c r="EK98" s="247"/>
      <c r="EL98" s="247"/>
      <c r="EM98" s="247"/>
      <c r="EN98" s="247"/>
      <c r="EO98" s="247"/>
      <c r="EP98" s="247"/>
      <c r="EQ98" s="247"/>
      <c r="ER98" s="247"/>
      <c r="ES98" s="247"/>
      <c r="ET98" s="247"/>
      <c r="EU98" s="247"/>
      <c r="EV98" s="247"/>
      <c r="EW98" s="247"/>
      <c r="EX98" s="247"/>
      <c r="EY98" s="247"/>
      <c r="EZ98" s="247"/>
      <c r="FA98" s="247"/>
      <c r="FB98" s="247"/>
      <c r="FC98" s="247"/>
      <c r="FD98" s="247"/>
      <c r="FE98" s="247"/>
      <c r="FF98" s="247"/>
      <c r="FG98" s="247"/>
      <c r="FH98" s="247"/>
      <c r="FI98" s="247"/>
      <c r="FJ98" s="247"/>
      <c r="FK98" s="247"/>
      <c r="FL98" s="247"/>
      <c r="FM98" s="247"/>
      <c r="FN98" s="247"/>
      <c r="FO98" s="247"/>
      <c r="FP98" s="247"/>
      <c r="FQ98" s="247"/>
      <c r="FR98" s="247"/>
      <c r="FS98" s="247"/>
      <c r="FT98" s="247"/>
      <c r="FU98" s="247"/>
      <c r="FV98" s="247"/>
      <c r="FW98" s="247"/>
      <c r="FX98" s="247"/>
      <c r="FY98" s="247"/>
      <c r="FZ98" s="247"/>
      <c r="GA98" s="247"/>
      <c r="GB98" s="247"/>
      <c r="GC98" s="247"/>
      <c r="GD98" s="247"/>
      <c r="GE98" s="247"/>
      <c r="GF98" s="247"/>
      <c r="GG98" s="247"/>
      <c r="GH98" s="247"/>
      <c r="GI98" s="247"/>
      <c r="GJ98" s="247"/>
      <c r="GK98" s="247"/>
      <c r="GL98" s="247"/>
      <c r="GM98" s="247"/>
      <c r="GN98" s="247"/>
      <c r="GO98" s="247"/>
      <c r="GP98" s="247"/>
      <c r="GQ98" s="247"/>
      <c r="GR98" s="247"/>
      <c r="GS98" s="247"/>
      <c r="GT98" s="247"/>
      <c r="GU98" s="247"/>
      <c r="GV98" s="247"/>
      <c r="GW98" s="247"/>
      <c r="GX98" s="247"/>
      <c r="GY98" s="247"/>
      <c r="GZ98" s="247"/>
      <c r="HA98" s="247"/>
      <c r="HB98" s="247"/>
      <c r="HC98" s="247"/>
      <c r="HD98" s="247"/>
      <c r="HE98" s="247"/>
      <c r="HF98" s="247"/>
      <c r="HG98" s="247"/>
      <c r="HH98" s="247"/>
      <c r="HI98" s="247"/>
      <c r="HJ98" s="247"/>
      <c r="HK98" s="247"/>
      <c r="HL98" s="247"/>
      <c r="HM98" s="247"/>
      <c r="HN98" s="247"/>
      <c r="HO98" s="247"/>
      <c r="HP98" s="247"/>
      <c r="HQ98" s="247"/>
      <c r="HR98" s="247"/>
      <c r="HS98" s="247"/>
      <c r="HT98" s="247"/>
      <c r="HU98" s="247"/>
      <c r="HV98" s="247"/>
      <c r="HW98" s="247"/>
      <c r="HX98" s="247"/>
      <c r="HY98" s="247"/>
      <c r="HZ98" s="247"/>
      <c r="IA98" s="247"/>
      <c r="IB98" s="247"/>
      <c r="IC98" s="247"/>
      <c r="ID98" s="247"/>
      <c r="IE98" s="247"/>
      <c r="IF98" s="247"/>
      <c r="IG98" s="247"/>
      <c r="IH98" s="247"/>
      <c r="II98" s="247"/>
      <c r="IJ98" s="247"/>
      <c r="IK98" s="247"/>
      <c r="IL98" s="247"/>
      <c r="IM98" s="247"/>
      <c r="IN98" s="247"/>
      <c r="IO98" s="247"/>
      <c r="IP98" s="247"/>
      <c r="IQ98" s="247"/>
      <c r="IR98" s="247"/>
      <c r="IS98" s="247"/>
      <c r="IT98" s="247"/>
      <c r="IU98" s="247"/>
      <c r="IV98" s="247"/>
      <c r="IW98" s="247"/>
      <c r="IX98" s="247"/>
      <c r="IY98" s="247"/>
      <c r="IZ98" s="247"/>
      <c r="JA98" s="247"/>
      <c r="JB98" s="247"/>
      <c r="JC98" s="247"/>
      <c r="JD98" s="247"/>
      <c r="JE98" s="247"/>
      <c r="JF98" s="247"/>
      <c r="JG98" s="247"/>
      <c r="JH98" s="247"/>
      <c r="JI98" s="247"/>
      <c r="JJ98" s="247"/>
      <c r="JK98" s="247"/>
      <c r="JL98" s="247"/>
      <c r="JM98" s="247"/>
      <c r="JN98" s="247"/>
      <c r="JO98" s="247"/>
      <c r="JP98" s="247"/>
      <c r="JQ98" s="247"/>
      <c r="JR98" s="247"/>
      <c r="JS98" s="247"/>
      <c r="JT98" s="247"/>
      <c r="JU98" s="247"/>
      <c r="JV98" s="247"/>
      <c r="JW98" s="247"/>
      <c r="JX98" s="247"/>
      <c r="JY98" s="247"/>
      <c r="JZ98" s="247"/>
      <c r="KA98" s="247"/>
      <c r="KB98" s="247"/>
      <c r="KC98" s="247"/>
      <c r="KD98" s="247"/>
      <c r="KE98" s="247"/>
      <c r="KF98" s="247"/>
      <c r="KG98" s="247"/>
      <c r="KH98" s="247"/>
      <c r="KI98" s="247"/>
      <c r="KJ98" s="247"/>
      <c r="KK98" s="247"/>
      <c r="KL98" s="247"/>
      <c r="KM98" s="247"/>
      <c r="KN98" s="247"/>
      <c r="KO98" s="247"/>
      <c r="KP98" s="247"/>
      <c r="KQ98" s="247"/>
      <c r="KR98" s="247"/>
      <c r="KS98" s="247"/>
      <c r="KT98" s="247"/>
      <c r="KU98" s="247"/>
      <c r="KV98" s="247"/>
      <c r="KW98" s="247"/>
      <c r="KX98" s="247"/>
      <c r="KY98" s="247"/>
      <c r="KZ98" s="247"/>
      <c r="LA98" s="247"/>
      <c r="LB98" s="247"/>
      <c r="LC98" s="247"/>
      <c r="LD98" s="247"/>
      <c r="LE98" s="247"/>
      <c r="LF98" s="247"/>
      <c r="LG98" s="247"/>
      <c r="LH98" s="247"/>
      <c r="LI98" s="247"/>
      <c r="LJ98" s="247"/>
      <c r="LK98" s="247"/>
      <c r="LL98" s="247"/>
      <c r="LM98" s="247"/>
      <c r="LN98" s="247"/>
      <c r="LO98" s="247"/>
      <c r="LP98" s="247"/>
      <c r="LQ98" s="247"/>
      <c r="LR98" s="247"/>
      <c r="LS98" s="247"/>
      <c r="LT98" s="247"/>
      <c r="LU98" s="247"/>
      <c r="LV98" s="247"/>
      <c r="LW98" s="247"/>
      <c r="LX98" s="247"/>
      <c r="LY98" s="247"/>
      <c r="LZ98" s="247"/>
      <c r="MA98" s="247"/>
      <c r="MB98" s="247"/>
      <c r="MC98" s="247"/>
      <c r="MD98" s="247"/>
      <c r="ME98" s="247"/>
      <c r="MF98" s="247"/>
      <c r="MG98" s="247"/>
      <c r="MH98" s="247"/>
      <c r="MI98" s="247"/>
      <c r="MJ98" s="247"/>
      <c r="MK98" s="247"/>
      <c r="ML98" s="247"/>
      <c r="MM98" s="247"/>
      <c r="MN98" s="247"/>
      <c r="MO98" s="247"/>
      <c r="MP98" s="247"/>
      <c r="MQ98" s="247"/>
      <c r="MR98" s="247"/>
      <c r="MS98" s="247"/>
      <c r="MT98" s="247"/>
      <c r="MU98" s="247"/>
      <c r="MV98" s="247"/>
      <c r="MW98" s="247"/>
      <c r="MX98" s="247"/>
      <c r="MY98" s="247"/>
      <c r="MZ98" s="247"/>
      <c r="NA98" s="247"/>
      <c r="NB98" s="247"/>
      <c r="NC98" s="247"/>
      <c r="ND98" s="247"/>
      <c r="NE98" s="247"/>
      <c r="NF98" s="247"/>
      <c r="NG98" s="247"/>
      <c r="NH98" s="247"/>
      <c r="NI98" s="247"/>
      <c r="NJ98" s="247"/>
      <c r="NK98" s="247"/>
      <c r="NL98" s="247"/>
      <c r="NM98" s="247"/>
      <c r="NN98" s="247"/>
      <c r="NO98" s="247"/>
      <c r="NP98" s="247"/>
      <c r="NQ98" s="247"/>
      <c r="NR98" s="247"/>
      <c r="NS98" s="247"/>
      <c r="NT98" s="247"/>
      <c r="NU98" s="247"/>
      <c r="NV98" s="247"/>
      <c r="NW98" s="247"/>
      <c r="NX98" s="247"/>
      <c r="NY98" s="247"/>
      <c r="NZ98" s="247"/>
      <c r="OA98" s="247"/>
      <c r="OB98" s="247"/>
      <c r="OC98" s="247"/>
      <c r="OD98" s="247"/>
      <c r="OE98" s="247"/>
      <c r="OF98" s="247"/>
      <c r="OG98" s="247"/>
      <c r="OH98" s="247"/>
      <c r="OI98" s="247"/>
      <c r="OJ98" s="247"/>
      <c r="OK98" s="247"/>
      <c r="OL98" s="247"/>
      <c r="OM98" s="247"/>
      <c r="ON98" s="247"/>
      <c r="OO98" s="247"/>
      <c r="OP98" s="247"/>
      <c r="OQ98" s="247"/>
      <c r="OR98" s="247"/>
      <c r="OS98" s="247"/>
      <c r="OT98" s="247"/>
      <c r="OU98" s="247"/>
      <c r="OV98" s="247"/>
      <c r="OW98" s="247"/>
      <c r="OX98" s="247"/>
      <c r="OY98" s="247"/>
      <c r="OZ98" s="247"/>
      <c r="PA98" s="247"/>
      <c r="PB98" s="247"/>
      <c r="PC98" s="247"/>
      <c r="PD98" s="247"/>
      <c r="PE98" s="247"/>
      <c r="PF98" s="247"/>
      <c r="PG98" s="247"/>
      <c r="PH98" s="247"/>
      <c r="PI98" s="247"/>
      <c r="PJ98" s="247"/>
      <c r="PK98" s="247"/>
      <c r="PL98" s="247"/>
      <c r="PM98" s="247"/>
      <c r="PN98" s="247"/>
      <c r="PO98" s="247"/>
      <c r="PP98" s="247"/>
      <c r="PQ98" s="247"/>
      <c r="PR98" s="247"/>
      <c r="PS98" s="247"/>
      <c r="PT98" s="247"/>
      <c r="PU98" s="247"/>
      <c r="PV98" s="247"/>
      <c r="PW98" s="247"/>
      <c r="PX98" s="247"/>
      <c r="PY98" s="247"/>
      <c r="PZ98" s="247"/>
      <c r="QA98" s="247"/>
      <c r="QB98" s="247"/>
      <c r="QC98" s="247"/>
      <c r="QD98" s="247"/>
      <c r="QE98" s="247"/>
      <c r="QF98" s="247"/>
      <c r="QG98" s="247"/>
      <c r="QH98" s="247"/>
      <c r="QI98" s="247"/>
      <c r="QJ98" s="247"/>
      <c r="QK98" s="247"/>
      <c r="QL98" s="247"/>
      <c r="QM98" s="247"/>
      <c r="QN98" s="247"/>
      <c r="QO98" s="247"/>
      <c r="QP98" s="247"/>
      <c r="QQ98" s="247"/>
      <c r="QR98" s="247"/>
      <c r="QS98" s="247"/>
      <c r="QT98" s="247"/>
      <c r="QU98" s="247"/>
      <c r="QV98" s="247"/>
      <c r="QW98" s="247"/>
      <c r="QX98" s="247"/>
      <c r="QY98" s="247"/>
      <c r="QZ98" s="247"/>
      <c r="RA98" s="247"/>
      <c r="RB98" s="247"/>
      <c r="RC98" s="247"/>
      <c r="RD98" s="247"/>
      <c r="RE98" s="247"/>
      <c r="RF98" s="247"/>
      <c r="RG98" s="247"/>
      <c r="RH98" s="247"/>
      <c r="RI98" s="247"/>
      <c r="RJ98" s="247"/>
      <c r="RK98" s="247"/>
      <c r="RL98" s="247"/>
      <c r="RM98" s="247"/>
      <c r="RN98" s="247"/>
      <c r="RO98" s="247"/>
      <c r="RP98" s="247"/>
      <c r="RQ98" s="247"/>
      <c r="RR98" s="247"/>
      <c r="RS98" s="247"/>
      <c r="RT98" s="247"/>
      <c r="RU98" s="247"/>
      <c r="RV98" s="247"/>
      <c r="RW98" s="247"/>
      <c r="RX98" s="247"/>
      <c r="RY98" s="247"/>
      <c r="RZ98" s="247"/>
      <c r="SA98" s="247"/>
      <c r="SB98" s="247"/>
      <c r="SC98" s="247"/>
      <c r="SD98" s="247"/>
      <c r="SE98" s="247"/>
      <c r="SF98" s="247"/>
      <c r="SG98" s="247"/>
      <c r="SH98" s="247"/>
      <c r="SI98" s="247"/>
      <c r="SJ98" s="247"/>
      <c r="SK98" s="247"/>
      <c r="SL98" s="247"/>
      <c r="SM98" s="247"/>
      <c r="SN98" s="247"/>
      <c r="SO98" s="247"/>
      <c r="SP98" s="247"/>
      <c r="SQ98" s="247"/>
      <c r="SR98" s="247"/>
      <c r="SS98" s="247"/>
      <c r="ST98" s="247"/>
      <c r="SU98" s="247"/>
      <c r="SV98" s="247"/>
      <c r="SW98" s="247"/>
      <c r="SX98" s="247"/>
      <c r="SY98" s="247"/>
      <c r="SZ98" s="247"/>
      <c r="TA98" s="247"/>
      <c r="TB98" s="247"/>
      <c r="TC98" s="247"/>
      <c r="TD98" s="247"/>
      <c r="TE98" s="247"/>
      <c r="TF98" s="247"/>
      <c r="TG98" s="247"/>
      <c r="TH98" s="247"/>
      <c r="TI98" s="247"/>
      <c r="TJ98" s="247"/>
      <c r="TK98" s="247"/>
      <c r="TL98" s="247"/>
      <c r="TM98" s="247"/>
      <c r="TN98" s="247"/>
      <c r="TO98" s="247"/>
      <c r="TP98" s="247"/>
      <c r="TQ98" s="247"/>
      <c r="TR98" s="247"/>
      <c r="TS98" s="247"/>
      <c r="TT98" s="247"/>
      <c r="TU98" s="247"/>
      <c r="TV98" s="247"/>
      <c r="TW98" s="247"/>
      <c r="TX98" s="247"/>
      <c r="TY98" s="247"/>
      <c r="TZ98" s="247"/>
      <c r="UA98" s="247"/>
      <c r="UB98" s="247"/>
      <c r="UC98" s="247"/>
      <c r="UD98" s="247"/>
      <c r="UE98" s="247"/>
      <c r="UF98" s="247"/>
      <c r="UG98" s="247"/>
      <c r="UH98" s="247"/>
      <c r="UI98" s="247"/>
      <c r="UJ98" s="247"/>
      <c r="UK98" s="247"/>
      <c r="UL98" s="247"/>
      <c r="UM98" s="247"/>
      <c r="UN98" s="247"/>
      <c r="UO98" s="247"/>
      <c r="UP98" s="247"/>
      <c r="UQ98" s="247"/>
      <c r="UR98" s="247"/>
      <c r="US98" s="247"/>
      <c r="UT98" s="247"/>
      <c r="UU98" s="247"/>
      <c r="UV98" s="247"/>
      <c r="UW98" s="247"/>
      <c r="UX98" s="247"/>
      <c r="UY98" s="247"/>
      <c r="UZ98" s="247"/>
      <c r="VA98" s="247"/>
      <c r="VB98" s="247"/>
      <c r="VC98" s="247"/>
      <c r="VD98" s="247"/>
      <c r="VE98" s="247"/>
      <c r="VF98" s="247"/>
      <c r="VG98" s="247"/>
      <c r="VH98" s="247"/>
      <c r="VI98" s="247"/>
      <c r="VJ98" s="247"/>
      <c r="VK98" s="247"/>
      <c r="VL98" s="247"/>
      <c r="VM98" s="247"/>
      <c r="VN98" s="247"/>
      <c r="VO98" s="247"/>
      <c r="VP98" s="247"/>
      <c r="VQ98" s="247"/>
      <c r="VR98" s="247"/>
      <c r="VS98" s="247"/>
      <c r="VT98" s="247"/>
      <c r="VU98" s="247"/>
      <c r="VV98" s="247"/>
      <c r="VW98" s="247"/>
      <c r="VX98" s="247"/>
      <c r="VY98" s="247"/>
      <c r="VZ98" s="247"/>
      <c r="WA98" s="247"/>
      <c r="WB98" s="247"/>
      <c r="WC98" s="247"/>
      <c r="WD98" s="247"/>
      <c r="WE98" s="247"/>
      <c r="WF98" s="247"/>
      <c r="WG98" s="247"/>
      <c r="WH98" s="247"/>
      <c r="WI98" s="247"/>
      <c r="WJ98" s="247"/>
      <c r="WK98" s="247"/>
      <c r="WL98" s="247"/>
      <c r="WM98" s="247"/>
      <c r="WN98" s="247"/>
      <c r="WO98" s="247"/>
      <c r="WP98" s="247"/>
      <c r="WQ98" s="247"/>
      <c r="WR98" s="247"/>
      <c r="WS98" s="247"/>
      <c r="WT98" s="247"/>
      <c r="WU98" s="247"/>
      <c r="WV98" s="247"/>
      <c r="WW98" s="247"/>
      <c r="WX98" s="247"/>
      <c r="WY98" s="247"/>
      <c r="WZ98" s="247"/>
      <c r="XA98" s="247"/>
      <c r="XB98" s="247"/>
      <c r="XC98" s="247"/>
      <c r="XD98" s="247"/>
      <c r="XE98" s="247"/>
      <c r="XF98" s="247"/>
      <c r="XG98" s="247"/>
      <c r="XH98" s="247"/>
      <c r="XI98" s="247"/>
      <c r="XJ98" s="247"/>
      <c r="XK98" s="247"/>
      <c r="XL98" s="247"/>
      <c r="XM98" s="247"/>
      <c r="XN98" s="247"/>
      <c r="XO98" s="247"/>
      <c r="XP98" s="247"/>
      <c r="XQ98" s="247"/>
      <c r="XR98" s="247"/>
      <c r="XS98" s="247"/>
      <c r="XT98" s="247"/>
      <c r="XU98" s="247"/>
      <c r="XV98" s="247"/>
      <c r="XW98" s="247"/>
      <c r="XX98" s="247"/>
      <c r="XY98" s="247"/>
      <c r="XZ98" s="247"/>
      <c r="YA98" s="247"/>
      <c r="YB98" s="247"/>
      <c r="YC98" s="247"/>
      <c r="YD98" s="247"/>
      <c r="YE98" s="247"/>
      <c r="YF98" s="247"/>
      <c r="YG98" s="247"/>
      <c r="YH98" s="247"/>
      <c r="YI98" s="247"/>
      <c r="YJ98" s="247"/>
      <c r="YK98" s="247"/>
      <c r="YL98" s="247"/>
      <c r="YM98" s="247"/>
      <c r="YN98" s="247"/>
      <c r="YO98" s="247"/>
      <c r="YP98" s="247"/>
      <c r="YQ98" s="247"/>
      <c r="YR98" s="247"/>
      <c r="YS98" s="247"/>
      <c r="YT98" s="247"/>
      <c r="YU98" s="247"/>
      <c r="YV98" s="247"/>
      <c r="YW98" s="247"/>
      <c r="YX98" s="247"/>
      <c r="YY98" s="247"/>
      <c r="YZ98" s="247"/>
      <c r="ZA98" s="247"/>
      <c r="ZB98" s="247"/>
      <c r="ZC98" s="247"/>
      <c r="ZD98" s="247"/>
      <c r="ZE98" s="247"/>
      <c r="ZF98" s="247"/>
      <c r="ZG98" s="247"/>
      <c r="ZH98" s="247"/>
      <c r="ZI98" s="247"/>
      <c r="ZJ98" s="247"/>
      <c r="ZK98" s="247"/>
      <c r="ZL98" s="247"/>
      <c r="ZM98" s="247"/>
      <c r="ZN98" s="247"/>
      <c r="ZO98" s="247"/>
      <c r="ZP98" s="247"/>
      <c r="ZQ98" s="247"/>
      <c r="ZR98" s="247"/>
      <c r="ZS98" s="247"/>
      <c r="ZT98" s="247"/>
      <c r="ZU98" s="247"/>
      <c r="ZV98" s="247"/>
      <c r="ZW98" s="247"/>
      <c r="ZX98" s="247"/>
      <c r="ZY98" s="247"/>
      <c r="ZZ98" s="247"/>
      <c r="AAA98" s="247"/>
      <c r="AAB98" s="247"/>
      <c r="AAC98" s="247"/>
      <c r="AAD98" s="247"/>
      <c r="AAE98" s="247"/>
      <c r="AAF98" s="247"/>
      <c r="AAG98" s="247"/>
      <c r="AAH98" s="247"/>
      <c r="AAI98" s="247"/>
      <c r="AAJ98" s="247"/>
      <c r="AAK98" s="247"/>
      <c r="AAL98" s="247"/>
      <c r="AAM98" s="247"/>
      <c r="AAN98" s="247"/>
      <c r="AAO98" s="247"/>
      <c r="AAP98" s="247"/>
      <c r="AAQ98" s="247"/>
      <c r="AAR98" s="247"/>
      <c r="AAS98" s="247"/>
      <c r="AAT98" s="247"/>
      <c r="AAU98" s="247"/>
      <c r="AAV98" s="247"/>
      <c r="AAW98" s="247"/>
      <c r="AAX98" s="247"/>
      <c r="AAY98" s="247"/>
      <c r="AAZ98" s="247"/>
      <c r="ABA98" s="247"/>
      <c r="ABB98" s="247"/>
      <c r="ABC98" s="247"/>
      <c r="ABD98" s="247"/>
      <c r="ABE98" s="247"/>
      <c r="ABF98" s="247"/>
      <c r="ABG98" s="247"/>
      <c r="ABH98" s="247"/>
      <c r="ABI98" s="247"/>
      <c r="ABJ98" s="247"/>
      <c r="ABK98" s="247"/>
      <c r="ABL98" s="247"/>
      <c r="ABM98" s="247"/>
      <c r="ABN98" s="247"/>
      <c r="ABO98" s="247"/>
      <c r="ABP98" s="247"/>
      <c r="ABQ98" s="247"/>
      <c r="ABR98" s="247"/>
      <c r="ABS98" s="247"/>
      <c r="ABT98" s="247"/>
      <c r="ABU98" s="247"/>
      <c r="ABV98" s="247"/>
      <c r="ABW98" s="247"/>
      <c r="ABX98" s="247"/>
      <c r="ABY98" s="247"/>
      <c r="ABZ98" s="247"/>
      <c r="ACA98" s="247"/>
      <c r="ACB98" s="247"/>
      <c r="ACC98" s="247"/>
      <c r="ACD98" s="247"/>
      <c r="ACE98" s="247"/>
      <c r="ACF98" s="247"/>
      <c r="ACG98" s="247"/>
      <c r="ACH98" s="247"/>
      <c r="ACI98" s="247"/>
      <c r="ACJ98" s="247"/>
      <c r="ACK98" s="247"/>
      <c r="ACL98" s="247"/>
      <c r="ACM98" s="247"/>
      <c r="ACN98" s="247"/>
      <c r="ACO98" s="247"/>
      <c r="ACP98" s="247"/>
      <c r="ACQ98" s="247"/>
      <c r="ACR98" s="247"/>
      <c r="ACS98" s="247"/>
      <c r="ACT98" s="247"/>
      <c r="ACU98" s="247"/>
      <c r="ACV98" s="247"/>
      <c r="ACW98" s="247"/>
      <c r="ACX98" s="247"/>
      <c r="ACY98" s="247"/>
      <c r="ACZ98" s="247"/>
      <c r="ADA98" s="247"/>
      <c r="ADB98" s="247"/>
      <c r="ADC98" s="247"/>
      <c r="ADD98" s="247"/>
      <c r="ADE98" s="247"/>
      <c r="ADF98" s="247"/>
      <c r="ADG98" s="247"/>
      <c r="ADH98" s="247"/>
      <c r="ADI98" s="247"/>
      <c r="ADJ98" s="247"/>
      <c r="ADK98" s="247"/>
      <c r="ADL98" s="247"/>
      <c r="ADM98" s="247"/>
      <c r="ADN98" s="247"/>
      <c r="ADO98" s="247"/>
      <c r="ADP98" s="247"/>
      <c r="ADQ98" s="247"/>
      <c r="ADR98" s="247"/>
      <c r="ADS98" s="247"/>
      <c r="ADT98" s="247"/>
      <c r="ADU98" s="247"/>
      <c r="ADV98" s="247"/>
      <c r="ADW98" s="247"/>
      <c r="ADX98" s="247"/>
      <c r="ADY98" s="247"/>
      <c r="ADZ98" s="247"/>
      <c r="AEA98" s="247"/>
      <c r="AEB98" s="247"/>
      <c r="AEC98" s="247"/>
      <c r="AED98" s="247"/>
      <c r="AEE98" s="247"/>
      <c r="AEF98" s="247"/>
      <c r="AEG98" s="247"/>
      <c r="AEH98" s="247"/>
      <c r="AEI98" s="247"/>
      <c r="AEJ98" s="247"/>
      <c r="AEK98" s="247"/>
      <c r="AEL98" s="247"/>
      <c r="AEM98" s="247"/>
      <c r="AEN98" s="247"/>
      <c r="AEO98" s="247"/>
      <c r="AEP98" s="247"/>
      <c r="AEQ98" s="247"/>
      <c r="AER98" s="247"/>
      <c r="AES98" s="247"/>
      <c r="AET98" s="247"/>
      <c r="AEU98" s="247"/>
      <c r="AEV98" s="247"/>
      <c r="AEW98" s="247"/>
      <c r="AEX98" s="247"/>
      <c r="AEY98" s="247"/>
      <c r="AEZ98" s="247"/>
      <c r="AFA98" s="247"/>
      <c r="AFB98" s="247"/>
      <c r="AFC98" s="247"/>
      <c r="AFD98" s="247"/>
      <c r="AFE98" s="247"/>
      <c r="AFF98" s="247"/>
      <c r="AFG98" s="247"/>
      <c r="AFH98" s="247"/>
      <c r="AFI98" s="247"/>
      <c r="AFJ98" s="247"/>
      <c r="AFK98" s="247"/>
      <c r="AFL98" s="247"/>
      <c r="AFM98" s="247"/>
      <c r="AFN98" s="247"/>
      <c r="AFO98" s="247"/>
      <c r="AFP98" s="247"/>
      <c r="AFQ98" s="247"/>
      <c r="AFR98" s="247"/>
      <c r="AFS98" s="247"/>
      <c r="AFT98" s="247"/>
      <c r="AFU98" s="247"/>
      <c r="AFV98" s="247"/>
      <c r="AFW98" s="247"/>
      <c r="AFX98" s="247"/>
      <c r="AFY98" s="247"/>
      <c r="AFZ98" s="247"/>
      <c r="AGA98" s="247"/>
      <c r="AGB98" s="247"/>
      <c r="AGC98" s="247"/>
      <c r="AGD98" s="247"/>
      <c r="AGE98" s="247"/>
      <c r="AGF98" s="247"/>
      <c r="AGG98" s="247"/>
      <c r="AGH98" s="247"/>
      <c r="AGI98" s="247"/>
      <c r="AGJ98" s="247"/>
      <c r="AGK98" s="247"/>
      <c r="AGL98" s="247"/>
      <c r="AGM98" s="247"/>
      <c r="AGN98" s="247"/>
      <c r="AGO98" s="247"/>
      <c r="AGP98" s="247"/>
      <c r="AGQ98" s="247"/>
      <c r="AGR98" s="247"/>
      <c r="AGS98" s="247"/>
      <c r="AGT98" s="247"/>
      <c r="AGU98" s="247"/>
      <c r="AGV98" s="247"/>
      <c r="AGW98" s="247"/>
      <c r="AGX98" s="247"/>
      <c r="AGY98" s="247"/>
      <c r="AGZ98" s="247"/>
      <c r="AHA98" s="247"/>
      <c r="AHB98" s="247"/>
      <c r="AHC98" s="247"/>
      <c r="AHD98" s="247"/>
      <c r="AHE98" s="247"/>
      <c r="AHF98" s="247"/>
      <c r="AHG98" s="247"/>
      <c r="AHH98" s="247"/>
      <c r="AHI98" s="247"/>
      <c r="AHJ98" s="247"/>
      <c r="AHK98" s="247"/>
      <c r="AHL98" s="247"/>
      <c r="AHM98" s="247"/>
      <c r="AHN98" s="247"/>
      <c r="AHO98" s="247"/>
      <c r="AHP98" s="247"/>
      <c r="AHQ98" s="247"/>
      <c r="AHR98" s="247"/>
      <c r="AHS98" s="247"/>
      <c r="AHT98" s="247"/>
      <c r="AHU98" s="247"/>
      <c r="AHV98" s="247"/>
      <c r="AHW98" s="247"/>
      <c r="AHX98" s="247"/>
      <c r="AHY98" s="247"/>
      <c r="AHZ98" s="247"/>
      <c r="AIA98" s="247"/>
      <c r="AIB98" s="247"/>
      <c r="AIC98" s="247"/>
      <c r="AID98" s="247"/>
      <c r="AIE98" s="247"/>
      <c r="AIF98" s="247"/>
      <c r="AIG98" s="247"/>
      <c r="AIH98" s="247"/>
      <c r="AII98" s="247"/>
      <c r="AIJ98" s="247"/>
      <c r="AIK98" s="247"/>
      <c r="AIL98" s="247"/>
      <c r="AIM98" s="247"/>
      <c r="AIN98" s="247"/>
      <c r="AIO98" s="247"/>
      <c r="AIP98" s="247"/>
      <c r="AIQ98" s="247"/>
      <c r="AIR98" s="247"/>
      <c r="AIS98" s="247"/>
      <c r="AIT98" s="247"/>
      <c r="AIU98" s="247"/>
      <c r="AIV98" s="247"/>
      <c r="AIW98" s="247"/>
      <c r="AIX98" s="247"/>
      <c r="AIY98" s="247"/>
      <c r="AIZ98" s="247"/>
      <c r="AJA98" s="247"/>
      <c r="AJB98" s="247"/>
      <c r="AJC98" s="247"/>
      <c r="AJD98" s="247"/>
      <c r="AJE98" s="247"/>
      <c r="AJF98" s="247"/>
      <c r="AJG98" s="247"/>
      <c r="AJH98" s="247"/>
      <c r="AJI98" s="247"/>
      <c r="AJJ98" s="247"/>
      <c r="AJK98" s="247"/>
      <c r="AJL98" s="247"/>
      <c r="AJM98" s="247"/>
      <c r="AJN98" s="247"/>
      <c r="AJO98" s="247"/>
      <c r="AJP98" s="247"/>
      <c r="AJQ98" s="247"/>
      <c r="AJR98" s="247"/>
      <c r="AJS98" s="247"/>
      <c r="AJT98" s="247"/>
      <c r="AJU98" s="247"/>
      <c r="AJV98" s="247"/>
      <c r="AJW98" s="247"/>
      <c r="AJX98" s="247"/>
      <c r="AJY98" s="247"/>
      <c r="AJZ98" s="247"/>
      <c r="AKA98" s="247"/>
      <c r="AKB98" s="247"/>
      <c r="AKC98" s="247"/>
      <c r="AKD98" s="247"/>
      <c r="AKE98" s="247"/>
      <c r="AKF98" s="247"/>
      <c r="AKG98" s="247"/>
      <c r="AKH98" s="247"/>
      <c r="AKI98" s="247"/>
      <c r="AKJ98" s="247"/>
      <c r="AKK98" s="247"/>
      <c r="AKL98" s="247"/>
      <c r="AKM98" s="247"/>
      <c r="AKN98" s="247"/>
      <c r="AKO98" s="247"/>
      <c r="AKP98" s="247"/>
      <c r="AKQ98" s="247"/>
      <c r="AKR98" s="247"/>
      <c r="AKS98" s="247"/>
      <c r="AKT98" s="247"/>
      <c r="AKU98" s="247"/>
      <c r="AKV98" s="247"/>
      <c r="AKW98" s="247"/>
      <c r="AKX98" s="247"/>
      <c r="AKY98" s="247"/>
      <c r="AKZ98" s="247"/>
      <c r="ALA98" s="247"/>
      <c r="ALB98" s="247"/>
      <c r="ALC98" s="247"/>
      <c r="ALD98" s="247"/>
      <c r="ALE98" s="247"/>
      <c r="ALF98" s="247"/>
      <c r="ALG98" s="247"/>
      <c r="ALH98" s="247"/>
      <c r="ALI98" s="247"/>
      <c r="ALJ98" s="247"/>
      <c r="ALK98" s="247"/>
      <c r="ALL98" s="247"/>
      <c r="ALM98" s="247"/>
      <c r="ALN98" s="247"/>
      <c r="ALO98" s="247"/>
      <c r="ALP98" s="247"/>
      <c r="ALQ98" s="247"/>
      <c r="ALR98" s="247"/>
      <c r="ALS98" s="247"/>
      <c r="ALT98" s="247"/>
      <c r="ALU98" s="247"/>
      <c r="ALV98" s="247"/>
    </row>
    <row r="99" spans="1:1010" s="167" customFormat="1" ht="15" customHeight="1" x14ac:dyDescent="0.35">
      <c r="A99">
        <v>99</v>
      </c>
      <c r="B99">
        <v>1969.25</v>
      </c>
      <c r="C99" s="214" t="s">
        <v>1332</v>
      </c>
      <c r="D99">
        <v>1969.25</v>
      </c>
      <c r="E99" s="247">
        <v>540</v>
      </c>
      <c r="F99" s="248">
        <v>50.48415</v>
      </c>
      <c r="G99" s="249">
        <v>2.6608499999999999</v>
      </c>
      <c r="H99" s="250">
        <v>12.94285</v>
      </c>
      <c r="I99" s="250">
        <v>5.3850000000000002E-2</v>
      </c>
      <c r="J99" s="250">
        <v>11.489750000000001</v>
      </c>
      <c r="K99" s="251">
        <v>0.17765</v>
      </c>
      <c r="L99" s="250">
        <v>8.7532999999999994</v>
      </c>
      <c r="M99" s="251">
        <v>10.6172</v>
      </c>
      <c r="N99" s="250">
        <v>2.2581000000000002</v>
      </c>
      <c r="O99" s="250">
        <v>7.2500000000000004E-3</v>
      </c>
      <c r="P99" s="250">
        <v>0.52890000000000004</v>
      </c>
      <c r="Q99" s="251">
        <v>0.27215</v>
      </c>
      <c r="R99" s="250">
        <v>3.3649999999999999E-2</v>
      </c>
      <c r="S99" s="251">
        <v>1.2200000000000001E-2</v>
      </c>
      <c r="T99" s="251">
        <v>2.0921579999999999E-2</v>
      </c>
      <c r="U99" s="251">
        <v>100.306</v>
      </c>
      <c r="V99" s="251"/>
      <c r="W99" s="250">
        <v>6.6844829719105797E-2</v>
      </c>
      <c r="X99" s="252"/>
      <c r="Y99" s="251"/>
      <c r="Z99" s="252">
        <v>29.43</v>
      </c>
      <c r="AA99" s="252">
        <v>291.72000000000003</v>
      </c>
      <c r="AB99" s="250">
        <v>9</v>
      </c>
      <c r="AC99" s="250">
        <v>335.58</v>
      </c>
      <c r="AD99" s="250">
        <v>22.23</v>
      </c>
      <c r="AE99" s="250">
        <v>143.65</v>
      </c>
      <c r="AF99" s="250">
        <v>11.69</v>
      </c>
      <c r="AG99" s="250">
        <v>107.91</v>
      </c>
      <c r="AH99" s="250">
        <v>13.49</v>
      </c>
      <c r="AI99" s="250">
        <v>30.9</v>
      </c>
      <c r="AJ99" s="250">
        <v>4.2699999999999996</v>
      </c>
      <c r="AK99" s="250">
        <v>20.329999999999998</v>
      </c>
      <c r="AL99" s="250">
        <v>4.9800000000000004</v>
      </c>
      <c r="AM99" s="250">
        <v>1.82</v>
      </c>
      <c r="AN99" s="250">
        <v>4.6100000000000003</v>
      </c>
      <c r="AO99" s="250">
        <v>0.79200000000000004</v>
      </c>
      <c r="AP99" s="250">
        <v>4.88</v>
      </c>
      <c r="AQ99" s="250">
        <v>0.91500000000000004</v>
      </c>
      <c r="AR99" s="250">
        <v>2</v>
      </c>
      <c r="AS99" s="250">
        <v>0.28699999999999998</v>
      </c>
      <c r="AT99" s="250">
        <v>1.7</v>
      </c>
      <c r="AU99" s="250">
        <v>0.22800000000000001</v>
      </c>
      <c r="AV99" s="250">
        <v>3.61</v>
      </c>
      <c r="AW99" s="250">
        <v>0.79800000000000004</v>
      </c>
      <c r="AX99" s="250">
        <v>0.78</v>
      </c>
      <c r="AY99" s="250">
        <v>0.29499999999999998</v>
      </c>
      <c r="AZ99" s="250">
        <v>1189.9413300000001</v>
      </c>
      <c r="BA99" s="250">
        <v>60.148249999999997</v>
      </c>
      <c r="BB99" s="252"/>
      <c r="BC99" s="252">
        <v>3.34224148595529E-3</v>
      </c>
      <c r="BD99" s="251"/>
      <c r="BE99" s="251"/>
      <c r="BF99" s="251">
        <v>0.61085821500000004</v>
      </c>
      <c r="BG99" s="251">
        <v>6.8117759999999999E-2</v>
      </c>
      <c r="BH99" s="250">
        <v>0.26273985500000002</v>
      </c>
      <c r="BI99" s="250">
        <v>0.38031072500000002</v>
      </c>
      <c r="BJ99" s="250">
        <v>2.835294E-2</v>
      </c>
      <c r="BK99" s="250">
        <v>0.25559636000000002</v>
      </c>
      <c r="BL99" s="250">
        <v>0.24844247999999999</v>
      </c>
      <c r="BM99" s="250">
        <v>0.15919605000000001</v>
      </c>
      <c r="BN99" s="250">
        <v>7.6954949999999994E-2</v>
      </c>
      <c r="BO99" s="250">
        <v>7.9739949999999993E-3</v>
      </c>
      <c r="BP99" s="250">
        <v>7.0631349999999999E-3</v>
      </c>
      <c r="BQ99" s="250">
        <v>1.5250000000000001E-3</v>
      </c>
      <c r="BR99" s="250">
        <v>9.6866915400000005E-4</v>
      </c>
      <c r="BS99" s="250">
        <v>1.4126399999999999</v>
      </c>
      <c r="BT99" s="250">
        <v>9.0433199999999996</v>
      </c>
      <c r="BU99" s="250">
        <v>0.48599999999999999</v>
      </c>
      <c r="BV99" s="250">
        <v>16.779</v>
      </c>
      <c r="BW99" s="250">
        <v>1.5116400000000001</v>
      </c>
      <c r="BX99" s="250">
        <v>13.934049999999999</v>
      </c>
      <c r="BY99" s="250">
        <v>1.5290520000000001</v>
      </c>
      <c r="BZ99" s="250">
        <v>6.0429599999999999</v>
      </c>
      <c r="CA99" s="250">
        <v>0.68798999999999999</v>
      </c>
      <c r="CB99" s="250">
        <v>1.1741999999999999</v>
      </c>
      <c r="CC99" s="250">
        <v>0.2989</v>
      </c>
      <c r="CD99" s="250">
        <v>1.3011200000000001</v>
      </c>
      <c r="CE99" s="250">
        <v>0.33366000000000001</v>
      </c>
      <c r="CF99" s="250">
        <v>0.10920000000000001</v>
      </c>
      <c r="CG99" s="250">
        <v>0.43334</v>
      </c>
      <c r="CH99" s="250">
        <v>6.1775999999999998E-2</v>
      </c>
      <c r="CI99" s="250">
        <v>0.39528000000000002</v>
      </c>
      <c r="CJ99" s="250">
        <v>7.9604999999999995E-2</v>
      </c>
      <c r="CK99" s="250">
        <v>0.16800000000000001</v>
      </c>
      <c r="CL99" s="250">
        <v>2.7838999999999999E-2</v>
      </c>
      <c r="CM99" s="250">
        <v>0.14449999999999999</v>
      </c>
      <c r="CN99" s="250">
        <v>2.4851999999999999E-2</v>
      </c>
      <c r="CO99" s="250">
        <v>0.33933999999999997</v>
      </c>
      <c r="CP99" s="250">
        <v>0.11890199999999999</v>
      </c>
      <c r="CQ99" s="250">
        <v>0.28782000000000002</v>
      </c>
      <c r="CR99" s="250">
        <v>2.8025000000000001E-2</v>
      </c>
      <c r="CS99" s="250"/>
      <c r="CT99" s="250"/>
      <c r="CU99" s="253"/>
      <c r="CV99" s="253"/>
      <c r="CW99" s="253"/>
      <c r="CX99" s="253"/>
      <c r="CY99" s="253"/>
      <c r="CZ99" s="253"/>
      <c r="DA99" s="247"/>
      <c r="DB99" s="247"/>
      <c r="DC99" s="247"/>
      <c r="DD99" s="247"/>
      <c r="DE99" s="247"/>
      <c r="DF99" s="247"/>
      <c r="DG99" s="247"/>
      <c r="DH99" s="247"/>
      <c r="DI99" s="247"/>
      <c r="DJ99" s="247"/>
      <c r="DK99" s="247"/>
      <c r="DL99" s="247"/>
      <c r="DM99" s="247"/>
      <c r="DN99" s="247"/>
      <c r="DO99" s="247"/>
      <c r="DP99" s="247"/>
      <c r="DQ99" s="247"/>
      <c r="DR99" s="247"/>
      <c r="DS99" s="247"/>
      <c r="DT99" s="247"/>
      <c r="DU99" s="247"/>
      <c r="DV99" s="247"/>
      <c r="DW99" s="247"/>
      <c r="DX99" s="247"/>
      <c r="DY99" s="247"/>
      <c r="DZ99" s="247"/>
      <c r="EA99" s="247"/>
      <c r="EB99" s="247"/>
      <c r="EC99" s="247"/>
      <c r="ED99" s="247"/>
      <c r="EE99" s="247"/>
      <c r="EF99" s="247"/>
      <c r="EG99" s="247"/>
      <c r="EH99" s="247"/>
      <c r="EI99" s="247"/>
      <c r="EJ99" s="247"/>
      <c r="EK99" s="247"/>
      <c r="EL99" s="247"/>
      <c r="EM99" s="247"/>
      <c r="EN99" s="247"/>
      <c r="EO99" s="247"/>
      <c r="EP99" s="247"/>
      <c r="EQ99" s="247"/>
      <c r="ER99" s="247"/>
      <c r="ES99" s="247"/>
      <c r="ET99" s="247"/>
      <c r="EU99" s="247"/>
      <c r="EV99" s="247"/>
      <c r="EW99" s="247"/>
      <c r="EX99" s="247"/>
      <c r="EY99" s="247"/>
      <c r="EZ99" s="247"/>
      <c r="FA99" s="247"/>
      <c r="FB99" s="247"/>
      <c r="FC99" s="247"/>
      <c r="FD99" s="247"/>
      <c r="FE99" s="247"/>
      <c r="FF99" s="247"/>
      <c r="FG99" s="247"/>
      <c r="FH99" s="247"/>
      <c r="FI99" s="247"/>
      <c r="FJ99" s="247"/>
      <c r="FK99" s="247"/>
      <c r="FL99" s="247"/>
      <c r="FM99" s="247"/>
      <c r="FN99" s="247"/>
      <c r="FO99" s="247"/>
      <c r="FP99" s="247"/>
      <c r="FQ99" s="247"/>
      <c r="FR99" s="247"/>
      <c r="FS99" s="247"/>
      <c r="FT99" s="247"/>
      <c r="FU99" s="247"/>
      <c r="FV99" s="247"/>
      <c r="FW99" s="247"/>
      <c r="FX99" s="247"/>
      <c r="FY99" s="247"/>
      <c r="FZ99" s="247"/>
      <c r="GA99" s="247"/>
      <c r="GB99" s="247"/>
      <c r="GC99" s="247"/>
      <c r="GD99" s="247"/>
      <c r="GE99" s="247"/>
      <c r="GF99" s="247"/>
      <c r="GG99" s="247"/>
      <c r="GH99" s="247"/>
      <c r="GI99" s="247"/>
      <c r="GJ99" s="247"/>
      <c r="GK99" s="247"/>
      <c r="GL99" s="247"/>
      <c r="GM99" s="247"/>
      <c r="GN99" s="247"/>
      <c r="GO99" s="247"/>
      <c r="GP99" s="247"/>
      <c r="GQ99" s="247"/>
      <c r="GR99" s="247"/>
      <c r="GS99" s="247"/>
      <c r="GT99" s="247"/>
      <c r="GU99" s="247"/>
      <c r="GV99" s="247"/>
      <c r="GW99" s="247"/>
      <c r="GX99" s="247"/>
      <c r="GY99" s="247"/>
      <c r="GZ99" s="247"/>
      <c r="HA99" s="247"/>
      <c r="HB99" s="247"/>
      <c r="HC99" s="247"/>
      <c r="HD99" s="247"/>
      <c r="HE99" s="247"/>
      <c r="HF99" s="247"/>
      <c r="HG99" s="247"/>
      <c r="HH99" s="247"/>
      <c r="HI99" s="247"/>
      <c r="HJ99" s="247"/>
      <c r="HK99" s="247"/>
      <c r="HL99" s="247"/>
      <c r="HM99" s="247"/>
      <c r="HN99" s="247"/>
      <c r="HO99" s="247"/>
      <c r="HP99" s="247"/>
      <c r="HQ99" s="247"/>
      <c r="HR99" s="247"/>
      <c r="HS99" s="247"/>
      <c r="HT99" s="247"/>
      <c r="HU99" s="247"/>
      <c r="HV99" s="247"/>
      <c r="HW99" s="247"/>
      <c r="HX99" s="247"/>
      <c r="HY99" s="247"/>
      <c r="HZ99" s="247"/>
      <c r="IA99" s="247"/>
      <c r="IB99" s="247"/>
      <c r="IC99" s="247"/>
      <c r="ID99" s="247"/>
      <c r="IE99" s="247"/>
      <c r="IF99" s="247"/>
      <c r="IG99" s="247"/>
      <c r="IH99" s="247"/>
      <c r="II99" s="247"/>
      <c r="IJ99" s="247"/>
      <c r="IK99" s="247"/>
      <c r="IL99" s="247"/>
      <c r="IM99" s="247"/>
      <c r="IN99" s="247"/>
      <c r="IO99" s="247"/>
      <c r="IP99" s="247"/>
      <c r="IQ99" s="247"/>
      <c r="IR99" s="247"/>
      <c r="IS99" s="247"/>
      <c r="IT99" s="247"/>
      <c r="IU99" s="247"/>
      <c r="IV99" s="247"/>
      <c r="IW99" s="247"/>
      <c r="IX99" s="247"/>
      <c r="IY99" s="247"/>
      <c r="IZ99" s="247"/>
      <c r="JA99" s="247"/>
      <c r="JB99" s="247"/>
      <c r="JC99" s="247"/>
      <c r="JD99" s="247"/>
      <c r="JE99" s="247"/>
      <c r="JF99" s="247"/>
      <c r="JG99" s="247"/>
      <c r="JH99" s="247"/>
      <c r="JI99" s="247"/>
      <c r="JJ99" s="247"/>
      <c r="JK99" s="247"/>
      <c r="JL99" s="247"/>
      <c r="JM99" s="247"/>
      <c r="JN99" s="247"/>
      <c r="JO99" s="247"/>
      <c r="JP99" s="247"/>
      <c r="JQ99" s="247"/>
      <c r="JR99" s="247"/>
      <c r="JS99" s="247"/>
      <c r="JT99" s="247"/>
      <c r="JU99" s="247"/>
      <c r="JV99" s="247"/>
      <c r="JW99" s="247"/>
      <c r="JX99" s="247"/>
      <c r="JY99" s="247"/>
      <c r="JZ99" s="247"/>
      <c r="KA99" s="247"/>
      <c r="KB99" s="247"/>
      <c r="KC99" s="247"/>
      <c r="KD99" s="247"/>
      <c r="KE99" s="247"/>
      <c r="KF99" s="247"/>
      <c r="KG99" s="247"/>
      <c r="KH99" s="247"/>
      <c r="KI99" s="247"/>
      <c r="KJ99" s="247"/>
      <c r="KK99" s="247"/>
      <c r="KL99" s="247"/>
      <c r="KM99" s="247"/>
      <c r="KN99" s="247"/>
      <c r="KO99" s="247"/>
      <c r="KP99" s="247"/>
      <c r="KQ99" s="247"/>
      <c r="KR99" s="247"/>
      <c r="KS99" s="247"/>
      <c r="KT99" s="247"/>
      <c r="KU99" s="247"/>
      <c r="KV99" s="247"/>
      <c r="KW99" s="247"/>
      <c r="KX99" s="247"/>
      <c r="KY99" s="247"/>
      <c r="KZ99" s="247"/>
      <c r="LA99" s="247"/>
      <c r="LB99" s="247"/>
      <c r="LC99" s="247"/>
      <c r="LD99" s="247"/>
      <c r="LE99" s="247"/>
      <c r="LF99" s="247"/>
      <c r="LG99" s="247"/>
      <c r="LH99" s="247"/>
      <c r="LI99" s="247"/>
      <c r="LJ99" s="247"/>
      <c r="LK99" s="247"/>
      <c r="LL99" s="247"/>
      <c r="LM99" s="247"/>
      <c r="LN99" s="247"/>
      <c r="LO99" s="247"/>
      <c r="LP99" s="247"/>
      <c r="LQ99" s="247"/>
      <c r="LR99" s="247"/>
      <c r="LS99" s="247"/>
      <c r="LT99" s="247"/>
      <c r="LU99" s="247"/>
      <c r="LV99" s="247"/>
      <c r="LW99" s="247"/>
      <c r="LX99" s="247"/>
      <c r="LY99" s="247"/>
      <c r="LZ99" s="247"/>
      <c r="MA99" s="247"/>
      <c r="MB99" s="247"/>
      <c r="MC99" s="247"/>
      <c r="MD99" s="247"/>
      <c r="ME99" s="247"/>
      <c r="MF99" s="247"/>
      <c r="MG99" s="247"/>
      <c r="MH99" s="247"/>
      <c r="MI99" s="247"/>
      <c r="MJ99" s="247"/>
      <c r="MK99" s="247"/>
      <c r="ML99" s="247"/>
      <c r="MM99" s="247"/>
      <c r="MN99" s="247"/>
      <c r="MO99" s="247"/>
      <c r="MP99" s="247"/>
      <c r="MQ99" s="247"/>
      <c r="MR99" s="247"/>
      <c r="MS99" s="247"/>
      <c r="MT99" s="247"/>
      <c r="MU99" s="247"/>
      <c r="MV99" s="247"/>
      <c r="MW99" s="247"/>
      <c r="MX99" s="247"/>
      <c r="MY99" s="247"/>
      <c r="MZ99" s="247"/>
      <c r="NA99" s="247"/>
      <c r="NB99" s="247"/>
      <c r="NC99" s="247"/>
      <c r="ND99" s="247"/>
      <c r="NE99" s="247"/>
      <c r="NF99" s="247"/>
      <c r="NG99" s="247"/>
      <c r="NH99" s="247"/>
      <c r="NI99" s="247"/>
      <c r="NJ99" s="247"/>
      <c r="NK99" s="247"/>
      <c r="NL99" s="247"/>
      <c r="NM99" s="247"/>
      <c r="NN99" s="247"/>
      <c r="NO99" s="247"/>
      <c r="NP99" s="247"/>
      <c r="NQ99" s="247"/>
      <c r="NR99" s="247"/>
      <c r="NS99" s="247"/>
      <c r="NT99" s="247"/>
      <c r="NU99" s="247"/>
      <c r="NV99" s="247"/>
      <c r="NW99" s="247"/>
      <c r="NX99" s="247"/>
      <c r="NY99" s="247"/>
      <c r="NZ99" s="247"/>
      <c r="OA99" s="247"/>
      <c r="OB99" s="247"/>
      <c r="OC99" s="247"/>
      <c r="OD99" s="247"/>
      <c r="OE99" s="247"/>
      <c r="OF99" s="247"/>
      <c r="OG99" s="247"/>
      <c r="OH99" s="247"/>
      <c r="OI99" s="247"/>
      <c r="OJ99" s="247"/>
      <c r="OK99" s="247"/>
      <c r="OL99" s="247"/>
      <c r="OM99" s="247"/>
      <c r="ON99" s="247"/>
      <c r="OO99" s="247"/>
      <c r="OP99" s="247"/>
      <c r="OQ99" s="247"/>
      <c r="OR99" s="247"/>
      <c r="OS99" s="247"/>
      <c r="OT99" s="247"/>
      <c r="OU99" s="247"/>
      <c r="OV99" s="247"/>
      <c r="OW99" s="247"/>
      <c r="OX99" s="247"/>
      <c r="OY99" s="247"/>
      <c r="OZ99" s="247"/>
      <c r="PA99" s="247"/>
      <c r="PB99" s="247"/>
      <c r="PC99" s="247"/>
      <c r="PD99" s="247"/>
      <c r="PE99" s="247"/>
      <c r="PF99" s="247"/>
      <c r="PG99" s="247"/>
      <c r="PH99" s="247"/>
      <c r="PI99" s="247"/>
      <c r="PJ99" s="247"/>
      <c r="PK99" s="247"/>
      <c r="PL99" s="247"/>
      <c r="PM99" s="247"/>
      <c r="PN99" s="247"/>
      <c r="PO99" s="247"/>
      <c r="PP99" s="247"/>
      <c r="PQ99" s="247"/>
      <c r="PR99" s="247"/>
      <c r="PS99" s="247"/>
      <c r="PT99" s="247"/>
      <c r="PU99" s="247"/>
      <c r="PV99" s="247"/>
      <c r="PW99" s="247"/>
      <c r="PX99" s="247"/>
      <c r="PY99" s="247"/>
      <c r="PZ99" s="247"/>
      <c r="QA99" s="247"/>
      <c r="QB99" s="247"/>
      <c r="QC99" s="247"/>
      <c r="QD99" s="247"/>
      <c r="QE99" s="247"/>
      <c r="QF99" s="247"/>
      <c r="QG99" s="247"/>
      <c r="QH99" s="247"/>
      <c r="QI99" s="247"/>
      <c r="QJ99" s="247"/>
      <c r="QK99" s="247"/>
      <c r="QL99" s="247"/>
      <c r="QM99" s="247"/>
      <c r="QN99" s="247"/>
      <c r="QO99" s="247"/>
      <c r="QP99" s="247"/>
      <c r="QQ99" s="247"/>
      <c r="QR99" s="247"/>
      <c r="QS99" s="247"/>
      <c r="QT99" s="247"/>
      <c r="QU99" s="247"/>
      <c r="QV99" s="247"/>
      <c r="QW99" s="247"/>
      <c r="QX99" s="247"/>
      <c r="QY99" s="247"/>
      <c r="QZ99" s="247"/>
      <c r="RA99" s="247"/>
      <c r="RB99" s="247"/>
      <c r="RC99" s="247"/>
      <c r="RD99" s="247"/>
      <c r="RE99" s="247"/>
      <c r="RF99" s="247"/>
      <c r="RG99" s="247"/>
      <c r="RH99" s="247"/>
      <c r="RI99" s="247"/>
      <c r="RJ99" s="247"/>
      <c r="RK99" s="247"/>
      <c r="RL99" s="247"/>
      <c r="RM99" s="247"/>
      <c r="RN99" s="247"/>
      <c r="RO99" s="247"/>
      <c r="RP99" s="247"/>
      <c r="RQ99" s="247"/>
      <c r="RR99" s="247"/>
      <c r="RS99" s="247"/>
      <c r="RT99" s="247"/>
      <c r="RU99" s="247"/>
      <c r="RV99" s="247"/>
      <c r="RW99" s="247"/>
      <c r="RX99" s="247"/>
      <c r="RY99" s="247"/>
      <c r="RZ99" s="247"/>
      <c r="SA99" s="247"/>
      <c r="SB99" s="247"/>
      <c r="SC99" s="247"/>
      <c r="SD99" s="247"/>
      <c r="SE99" s="247"/>
      <c r="SF99" s="247"/>
      <c r="SG99" s="247"/>
      <c r="SH99" s="247"/>
      <c r="SI99" s="247"/>
      <c r="SJ99" s="247"/>
      <c r="SK99" s="247"/>
      <c r="SL99" s="247"/>
      <c r="SM99" s="247"/>
      <c r="SN99" s="247"/>
      <c r="SO99" s="247"/>
      <c r="SP99" s="247"/>
      <c r="SQ99" s="247"/>
      <c r="SR99" s="247"/>
      <c r="SS99" s="247"/>
      <c r="ST99" s="247"/>
      <c r="SU99" s="247"/>
      <c r="SV99" s="247"/>
      <c r="SW99" s="247"/>
      <c r="SX99" s="247"/>
      <c r="SY99" s="247"/>
      <c r="SZ99" s="247"/>
      <c r="TA99" s="247"/>
      <c r="TB99" s="247"/>
      <c r="TC99" s="247"/>
      <c r="TD99" s="247"/>
      <c r="TE99" s="247"/>
      <c r="TF99" s="247"/>
      <c r="TG99" s="247"/>
      <c r="TH99" s="247"/>
      <c r="TI99" s="247"/>
      <c r="TJ99" s="247"/>
      <c r="TK99" s="247"/>
      <c r="TL99" s="247"/>
      <c r="TM99" s="247"/>
      <c r="TN99" s="247"/>
      <c r="TO99" s="247"/>
      <c r="TP99" s="247"/>
      <c r="TQ99" s="247"/>
      <c r="TR99" s="247"/>
      <c r="TS99" s="247"/>
      <c r="TT99" s="247"/>
      <c r="TU99" s="247"/>
      <c r="TV99" s="247"/>
      <c r="TW99" s="247"/>
      <c r="TX99" s="247"/>
      <c r="TY99" s="247"/>
      <c r="TZ99" s="247"/>
      <c r="UA99" s="247"/>
      <c r="UB99" s="247"/>
      <c r="UC99" s="247"/>
      <c r="UD99" s="247"/>
      <c r="UE99" s="247"/>
      <c r="UF99" s="247"/>
      <c r="UG99" s="247"/>
      <c r="UH99" s="247"/>
      <c r="UI99" s="247"/>
      <c r="UJ99" s="247"/>
      <c r="UK99" s="247"/>
      <c r="UL99" s="247"/>
      <c r="UM99" s="247"/>
      <c r="UN99" s="247"/>
      <c r="UO99" s="247"/>
      <c r="UP99" s="247"/>
      <c r="UQ99" s="247"/>
      <c r="UR99" s="247"/>
      <c r="US99" s="247"/>
      <c r="UT99" s="247"/>
      <c r="UU99" s="247"/>
      <c r="UV99" s="247"/>
      <c r="UW99" s="247"/>
      <c r="UX99" s="247"/>
      <c r="UY99" s="247"/>
      <c r="UZ99" s="247"/>
      <c r="VA99" s="247"/>
      <c r="VB99" s="247"/>
      <c r="VC99" s="247"/>
      <c r="VD99" s="247"/>
      <c r="VE99" s="247"/>
      <c r="VF99" s="247"/>
      <c r="VG99" s="247"/>
      <c r="VH99" s="247"/>
      <c r="VI99" s="247"/>
      <c r="VJ99" s="247"/>
      <c r="VK99" s="247"/>
      <c r="VL99" s="247"/>
      <c r="VM99" s="247"/>
      <c r="VN99" s="247"/>
      <c r="VO99" s="247"/>
      <c r="VP99" s="247"/>
      <c r="VQ99" s="247"/>
      <c r="VR99" s="247"/>
      <c r="VS99" s="247"/>
      <c r="VT99" s="247"/>
      <c r="VU99" s="247"/>
      <c r="VV99" s="247"/>
      <c r="VW99" s="247"/>
      <c r="VX99" s="247"/>
      <c r="VY99" s="247"/>
      <c r="VZ99" s="247"/>
      <c r="WA99" s="247"/>
      <c r="WB99" s="247"/>
      <c r="WC99" s="247"/>
      <c r="WD99" s="247"/>
      <c r="WE99" s="247"/>
      <c r="WF99" s="247"/>
      <c r="WG99" s="247"/>
      <c r="WH99" s="247"/>
      <c r="WI99" s="247"/>
      <c r="WJ99" s="247"/>
      <c r="WK99" s="247"/>
      <c r="WL99" s="247"/>
      <c r="WM99" s="247"/>
      <c r="WN99" s="247"/>
      <c r="WO99" s="247"/>
      <c r="WP99" s="247"/>
      <c r="WQ99" s="247"/>
      <c r="WR99" s="247"/>
      <c r="WS99" s="247"/>
      <c r="WT99" s="247"/>
      <c r="WU99" s="247"/>
      <c r="WV99" s="247"/>
      <c r="WW99" s="247"/>
      <c r="WX99" s="247"/>
      <c r="WY99" s="247"/>
      <c r="WZ99" s="247"/>
      <c r="XA99" s="247"/>
      <c r="XB99" s="247"/>
      <c r="XC99" s="247"/>
      <c r="XD99" s="247"/>
      <c r="XE99" s="247"/>
      <c r="XF99" s="247"/>
      <c r="XG99" s="247"/>
      <c r="XH99" s="247"/>
      <c r="XI99" s="247"/>
      <c r="XJ99" s="247"/>
      <c r="XK99" s="247"/>
      <c r="XL99" s="247"/>
      <c r="XM99" s="247"/>
      <c r="XN99" s="247"/>
      <c r="XO99" s="247"/>
      <c r="XP99" s="247"/>
      <c r="XQ99" s="247"/>
      <c r="XR99" s="247"/>
      <c r="XS99" s="247"/>
      <c r="XT99" s="247"/>
      <c r="XU99" s="247"/>
      <c r="XV99" s="247"/>
      <c r="XW99" s="247"/>
      <c r="XX99" s="247"/>
      <c r="XY99" s="247"/>
      <c r="XZ99" s="247"/>
      <c r="YA99" s="247"/>
      <c r="YB99" s="247"/>
      <c r="YC99" s="247"/>
      <c r="YD99" s="247"/>
      <c r="YE99" s="247"/>
      <c r="YF99" s="247"/>
      <c r="YG99" s="247"/>
      <c r="YH99" s="247"/>
      <c r="YI99" s="247"/>
      <c r="YJ99" s="247"/>
      <c r="YK99" s="247"/>
      <c r="YL99" s="247"/>
      <c r="YM99" s="247"/>
      <c r="YN99" s="247"/>
      <c r="YO99" s="247"/>
      <c r="YP99" s="247"/>
      <c r="YQ99" s="247"/>
      <c r="YR99" s="247"/>
      <c r="YS99" s="247"/>
      <c r="YT99" s="247"/>
      <c r="YU99" s="247"/>
      <c r="YV99" s="247"/>
      <c r="YW99" s="247"/>
      <c r="YX99" s="247"/>
      <c r="YY99" s="247"/>
      <c r="YZ99" s="247"/>
      <c r="ZA99" s="247"/>
      <c r="ZB99" s="247"/>
      <c r="ZC99" s="247"/>
      <c r="ZD99" s="247"/>
      <c r="ZE99" s="247"/>
      <c r="ZF99" s="247"/>
      <c r="ZG99" s="247"/>
      <c r="ZH99" s="247"/>
      <c r="ZI99" s="247"/>
      <c r="ZJ99" s="247"/>
      <c r="ZK99" s="247"/>
      <c r="ZL99" s="247"/>
      <c r="ZM99" s="247"/>
      <c r="ZN99" s="247"/>
      <c r="ZO99" s="247"/>
      <c r="ZP99" s="247"/>
      <c r="ZQ99" s="247"/>
      <c r="ZR99" s="247"/>
      <c r="ZS99" s="247"/>
      <c r="ZT99" s="247"/>
      <c r="ZU99" s="247"/>
      <c r="ZV99" s="247"/>
      <c r="ZW99" s="247"/>
      <c r="ZX99" s="247"/>
      <c r="ZY99" s="247"/>
      <c r="ZZ99" s="247"/>
      <c r="AAA99" s="247"/>
      <c r="AAB99" s="247"/>
      <c r="AAC99" s="247"/>
      <c r="AAD99" s="247"/>
      <c r="AAE99" s="247"/>
      <c r="AAF99" s="247"/>
      <c r="AAG99" s="247"/>
      <c r="AAH99" s="247"/>
      <c r="AAI99" s="247"/>
      <c r="AAJ99" s="247"/>
      <c r="AAK99" s="247"/>
      <c r="AAL99" s="247"/>
      <c r="AAM99" s="247"/>
      <c r="AAN99" s="247"/>
      <c r="AAO99" s="247"/>
      <c r="AAP99" s="247"/>
      <c r="AAQ99" s="247"/>
      <c r="AAR99" s="247"/>
      <c r="AAS99" s="247"/>
      <c r="AAT99" s="247"/>
      <c r="AAU99" s="247"/>
      <c r="AAV99" s="247"/>
      <c r="AAW99" s="247"/>
      <c r="AAX99" s="247"/>
      <c r="AAY99" s="247"/>
      <c r="AAZ99" s="247"/>
      <c r="ABA99" s="247"/>
      <c r="ABB99" s="247"/>
      <c r="ABC99" s="247"/>
      <c r="ABD99" s="247"/>
      <c r="ABE99" s="247"/>
      <c r="ABF99" s="247"/>
      <c r="ABG99" s="247"/>
      <c r="ABH99" s="247"/>
      <c r="ABI99" s="247"/>
      <c r="ABJ99" s="247"/>
      <c r="ABK99" s="247"/>
      <c r="ABL99" s="247"/>
      <c r="ABM99" s="247"/>
      <c r="ABN99" s="247"/>
      <c r="ABO99" s="247"/>
      <c r="ABP99" s="247"/>
      <c r="ABQ99" s="247"/>
      <c r="ABR99" s="247"/>
      <c r="ABS99" s="247"/>
      <c r="ABT99" s="247"/>
      <c r="ABU99" s="247"/>
      <c r="ABV99" s="247"/>
      <c r="ABW99" s="247"/>
      <c r="ABX99" s="247"/>
      <c r="ABY99" s="247"/>
      <c r="ABZ99" s="247"/>
      <c r="ACA99" s="247"/>
      <c r="ACB99" s="247"/>
      <c r="ACC99" s="247"/>
      <c r="ACD99" s="247"/>
      <c r="ACE99" s="247"/>
      <c r="ACF99" s="247"/>
      <c r="ACG99" s="247"/>
      <c r="ACH99" s="247"/>
      <c r="ACI99" s="247"/>
      <c r="ACJ99" s="247"/>
      <c r="ACK99" s="247"/>
      <c r="ACL99" s="247"/>
      <c r="ACM99" s="247"/>
      <c r="ACN99" s="247"/>
      <c r="ACO99" s="247"/>
      <c r="ACP99" s="247"/>
      <c r="ACQ99" s="247"/>
      <c r="ACR99" s="247"/>
      <c r="ACS99" s="247"/>
      <c r="ACT99" s="247"/>
      <c r="ACU99" s="247"/>
      <c r="ACV99" s="247"/>
      <c r="ACW99" s="247"/>
      <c r="ACX99" s="247"/>
      <c r="ACY99" s="247"/>
      <c r="ACZ99" s="247"/>
      <c r="ADA99" s="247"/>
      <c r="ADB99" s="247"/>
      <c r="ADC99" s="247"/>
      <c r="ADD99" s="247"/>
      <c r="ADE99" s="247"/>
      <c r="ADF99" s="247"/>
      <c r="ADG99" s="247"/>
      <c r="ADH99" s="247"/>
      <c r="ADI99" s="247"/>
      <c r="ADJ99" s="247"/>
      <c r="ADK99" s="247"/>
      <c r="ADL99" s="247"/>
      <c r="ADM99" s="247"/>
      <c r="ADN99" s="247"/>
      <c r="ADO99" s="247"/>
      <c r="ADP99" s="247"/>
      <c r="ADQ99" s="247"/>
      <c r="ADR99" s="247"/>
      <c r="ADS99" s="247"/>
      <c r="ADT99" s="247"/>
      <c r="ADU99" s="247"/>
      <c r="ADV99" s="247"/>
      <c r="ADW99" s="247"/>
      <c r="ADX99" s="247"/>
      <c r="ADY99" s="247"/>
      <c r="ADZ99" s="247"/>
      <c r="AEA99" s="247"/>
      <c r="AEB99" s="247"/>
      <c r="AEC99" s="247"/>
      <c r="AED99" s="247"/>
      <c r="AEE99" s="247"/>
      <c r="AEF99" s="247"/>
      <c r="AEG99" s="247"/>
      <c r="AEH99" s="247"/>
      <c r="AEI99" s="247"/>
      <c r="AEJ99" s="247"/>
      <c r="AEK99" s="247"/>
      <c r="AEL99" s="247"/>
      <c r="AEM99" s="247"/>
      <c r="AEN99" s="247"/>
      <c r="AEO99" s="247"/>
      <c r="AEP99" s="247"/>
      <c r="AEQ99" s="247"/>
      <c r="AER99" s="247"/>
      <c r="AES99" s="247"/>
      <c r="AET99" s="247"/>
      <c r="AEU99" s="247"/>
      <c r="AEV99" s="247"/>
      <c r="AEW99" s="247"/>
      <c r="AEX99" s="247"/>
      <c r="AEY99" s="247"/>
      <c r="AEZ99" s="247"/>
      <c r="AFA99" s="247"/>
      <c r="AFB99" s="247"/>
      <c r="AFC99" s="247"/>
      <c r="AFD99" s="247"/>
      <c r="AFE99" s="247"/>
      <c r="AFF99" s="247"/>
      <c r="AFG99" s="247"/>
      <c r="AFH99" s="247"/>
      <c r="AFI99" s="247"/>
      <c r="AFJ99" s="247"/>
      <c r="AFK99" s="247"/>
      <c r="AFL99" s="247"/>
      <c r="AFM99" s="247"/>
      <c r="AFN99" s="247"/>
      <c r="AFO99" s="247"/>
      <c r="AFP99" s="247"/>
      <c r="AFQ99" s="247"/>
      <c r="AFR99" s="247"/>
      <c r="AFS99" s="247"/>
      <c r="AFT99" s="247"/>
      <c r="AFU99" s="247"/>
      <c r="AFV99" s="247"/>
      <c r="AFW99" s="247"/>
      <c r="AFX99" s="247"/>
      <c r="AFY99" s="247"/>
      <c r="AFZ99" s="247"/>
      <c r="AGA99" s="247"/>
      <c r="AGB99" s="247"/>
      <c r="AGC99" s="247"/>
      <c r="AGD99" s="247"/>
      <c r="AGE99" s="247"/>
      <c r="AGF99" s="247"/>
      <c r="AGG99" s="247"/>
      <c r="AGH99" s="247"/>
      <c r="AGI99" s="247"/>
      <c r="AGJ99" s="247"/>
      <c r="AGK99" s="247"/>
      <c r="AGL99" s="247"/>
      <c r="AGM99" s="247"/>
      <c r="AGN99" s="247"/>
      <c r="AGO99" s="247"/>
      <c r="AGP99" s="247"/>
      <c r="AGQ99" s="247"/>
      <c r="AGR99" s="247"/>
      <c r="AGS99" s="247"/>
      <c r="AGT99" s="247"/>
      <c r="AGU99" s="247"/>
      <c r="AGV99" s="247"/>
      <c r="AGW99" s="247"/>
      <c r="AGX99" s="247"/>
      <c r="AGY99" s="247"/>
      <c r="AGZ99" s="247"/>
      <c r="AHA99" s="247"/>
      <c r="AHB99" s="247"/>
      <c r="AHC99" s="247"/>
      <c r="AHD99" s="247"/>
      <c r="AHE99" s="247"/>
      <c r="AHF99" s="247"/>
      <c r="AHG99" s="247"/>
      <c r="AHH99" s="247"/>
      <c r="AHI99" s="247"/>
      <c r="AHJ99" s="247"/>
      <c r="AHK99" s="247"/>
      <c r="AHL99" s="247"/>
      <c r="AHM99" s="247"/>
      <c r="AHN99" s="247"/>
      <c r="AHO99" s="247"/>
      <c r="AHP99" s="247"/>
      <c r="AHQ99" s="247"/>
      <c r="AHR99" s="247"/>
      <c r="AHS99" s="247"/>
      <c r="AHT99" s="247"/>
      <c r="AHU99" s="247"/>
      <c r="AHV99" s="247"/>
      <c r="AHW99" s="247"/>
      <c r="AHX99" s="247"/>
      <c r="AHY99" s="247"/>
      <c r="AHZ99" s="247"/>
      <c r="AIA99" s="247"/>
      <c r="AIB99" s="247"/>
      <c r="AIC99" s="247"/>
      <c r="AID99" s="247"/>
      <c r="AIE99" s="247"/>
      <c r="AIF99" s="247"/>
      <c r="AIG99" s="247"/>
      <c r="AIH99" s="247"/>
      <c r="AII99" s="247"/>
      <c r="AIJ99" s="247"/>
      <c r="AIK99" s="247"/>
      <c r="AIL99" s="247"/>
      <c r="AIM99" s="247"/>
      <c r="AIN99" s="247"/>
      <c r="AIO99" s="247"/>
      <c r="AIP99" s="247"/>
      <c r="AIQ99" s="247"/>
      <c r="AIR99" s="247"/>
      <c r="AIS99" s="247"/>
      <c r="AIT99" s="247"/>
      <c r="AIU99" s="247"/>
      <c r="AIV99" s="247"/>
      <c r="AIW99" s="247"/>
      <c r="AIX99" s="247"/>
      <c r="AIY99" s="247"/>
      <c r="AIZ99" s="247"/>
      <c r="AJA99" s="247"/>
      <c r="AJB99" s="247"/>
      <c r="AJC99" s="247"/>
      <c r="AJD99" s="247"/>
      <c r="AJE99" s="247"/>
      <c r="AJF99" s="247"/>
      <c r="AJG99" s="247"/>
      <c r="AJH99" s="247"/>
      <c r="AJI99" s="247"/>
      <c r="AJJ99" s="247"/>
      <c r="AJK99" s="247"/>
      <c r="AJL99" s="247"/>
      <c r="AJM99" s="247"/>
      <c r="AJN99" s="247"/>
      <c r="AJO99" s="247"/>
      <c r="AJP99" s="247"/>
      <c r="AJQ99" s="247"/>
      <c r="AJR99" s="247"/>
      <c r="AJS99" s="247"/>
      <c r="AJT99" s="247"/>
      <c r="AJU99" s="247"/>
      <c r="AJV99" s="247"/>
      <c r="AJW99" s="247"/>
      <c r="AJX99" s="247"/>
      <c r="AJY99" s="247"/>
      <c r="AJZ99" s="247"/>
      <c r="AKA99" s="247"/>
      <c r="AKB99" s="247"/>
      <c r="AKC99" s="247"/>
      <c r="AKD99" s="247"/>
      <c r="AKE99" s="247"/>
      <c r="AKF99" s="247"/>
      <c r="AKG99" s="247"/>
      <c r="AKH99" s="247"/>
      <c r="AKI99" s="247"/>
      <c r="AKJ99" s="247"/>
      <c r="AKK99" s="247"/>
      <c r="AKL99" s="247"/>
      <c r="AKM99" s="247"/>
      <c r="AKN99" s="247"/>
      <c r="AKO99" s="247"/>
      <c r="AKP99" s="247"/>
      <c r="AKQ99" s="247"/>
      <c r="AKR99" s="247"/>
      <c r="AKS99" s="247"/>
      <c r="AKT99" s="247"/>
      <c r="AKU99" s="247"/>
      <c r="AKV99" s="247"/>
      <c r="AKW99" s="247"/>
      <c r="AKX99" s="247"/>
      <c r="AKY99" s="247"/>
      <c r="AKZ99" s="247"/>
      <c r="ALA99" s="247"/>
      <c r="ALB99" s="247"/>
      <c r="ALC99" s="247"/>
      <c r="ALD99" s="247"/>
      <c r="ALE99" s="247"/>
      <c r="ALF99" s="247"/>
      <c r="ALG99" s="247"/>
      <c r="ALH99" s="247"/>
      <c r="ALI99" s="247"/>
      <c r="ALJ99" s="247"/>
      <c r="ALK99" s="247"/>
      <c r="ALL99" s="247"/>
      <c r="ALM99" s="247"/>
      <c r="ALN99" s="247"/>
      <c r="ALO99" s="247"/>
      <c r="ALP99" s="247"/>
      <c r="ALQ99" s="247"/>
      <c r="ALR99" s="247"/>
      <c r="ALS99" s="247"/>
      <c r="ALT99" s="247"/>
      <c r="ALU99" s="247"/>
      <c r="ALV99" s="247"/>
    </row>
    <row r="100" spans="1:1010" s="261" customFormat="1" ht="15" customHeight="1" x14ac:dyDescent="0.35">
      <c r="A100" s="214">
        <v>100</v>
      </c>
      <c r="B100">
        <v>1969.36</v>
      </c>
      <c r="C100" s="214" t="s">
        <v>1333</v>
      </c>
      <c r="D100">
        <v>1969.36</v>
      </c>
      <c r="E100" s="254">
        <v>390</v>
      </c>
      <c r="F100" s="255">
        <v>50.486849999999997</v>
      </c>
      <c r="G100" s="256">
        <v>2.66005</v>
      </c>
      <c r="H100" s="257">
        <v>12.835800000000001</v>
      </c>
      <c r="I100" s="257">
        <v>7.2450000000000001E-2</v>
      </c>
      <c r="J100" s="257">
        <v>10.968249999999999</v>
      </c>
      <c r="K100" s="258">
        <v>0.16350000000000001</v>
      </c>
      <c r="L100" s="257">
        <v>8.7784499999999994</v>
      </c>
      <c r="M100" s="258">
        <v>10.961550000000001</v>
      </c>
      <c r="N100" s="257">
        <v>1.5928</v>
      </c>
      <c r="O100" s="257">
        <v>1.8599999999999998E-2</v>
      </c>
      <c r="P100" s="257">
        <v>0.52690000000000003</v>
      </c>
      <c r="Q100" s="258">
        <v>0.23845</v>
      </c>
      <c r="R100" s="257">
        <v>4.87E-2</v>
      </c>
      <c r="S100" s="258">
        <v>9.1999999999999998E-3</v>
      </c>
      <c r="T100" s="258">
        <v>3.4750000000000003E-2</v>
      </c>
      <c r="U100" s="258">
        <v>99.396249999999995</v>
      </c>
      <c r="V100" s="258"/>
      <c r="W100" s="257"/>
      <c r="X100" s="259"/>
      <c r="Y100" s="259"/>
      <c r="Z100" s="259">
        <v>26.82</v>
      </c>
      <c r="AA100" s="259">
        <v>306.48333333333301</v>
      </c>
      <c r="AB100" s="257">
        <v>10.6133333333333</v>
      </c>
      <c r="AC100" s="257">
        <v>433.22666666666697</v>
      </c>
      <c r="AD100" s="257">
        <v>24.6033333333333</v>
      </c>
      <c r="AE100" s="257">
        <v>178.39</v>
      </c>
      <c r="AF100" s="257">
        <v>20.13</v>
      </c>
      <c r="AG100" s="257">
        <v>166.40666666666701</v>
      </c>
      <c r="AH100" s="257">
        <v>17.86</v>
      </c>
      <c r="AI100" s="257">
        <v>44.643333333333302</v>
      </c>
      <c r="AJ100" s="257">
        <v>6.6033333333333299</v>
      </c>
      <c r="AK100" s="257">
        <v>30.223333333333301</v>
      </c>
      <c r="AL100" s="257">
        <v>7.2466666666666697</v>
      </c>
      <c r="AM100" s="257">
        <v>2.57</v>
      </c>
      <c r="AN100" s="257">
        <v>7.6966666666666699</v>
      </c>
      <c r="AO100" s="257">
        <v>1.0489999999999999</v>
      </c>
      <c r="AP100" s="257">
        <v>6.0633333333333299</v>
      </c>
      <c r="AQ100" s="257">
        <v>1.1966666666666701</v>
      </c>
      <c r="AR100" s="257">
        <v>2.96</v>
      </c>
      <c r="AS100" s="257">
        <v>0.36699999999999999</v>
      </c>
      <c r="AT100" s="257">
        <v>2.4366666666666701</v>
      </c>
      <c r="AU100" s="257">
        <v>0.34166666666666701</v>
      </c>
      <c r="AV100" s="257">
        <v>5.1766666666666703</v>
      </c>
      <c r="AW100" s="257">
        <v>1.38</v>
      </c>
      <c r="AX100" s="257">
        <v>1.64333333333333</v>
      </c>
      <c r="AY100" s="257">
        <v>0.57899999999999996</v>
      </c>
      <c r="AZ100" s="257">
        <v>1190.4468449999999</v>
      </c>
      <c r="BA100" s="257">
        <v>61.335349999999998</v>
      </c>
      <c r="BB100" s="259"/>
      <c r="BC100" s="259"/>
      <c r="BD100" s="258"/>
      <c r="BE100" s="258"/>
      <c r="BF100" s="258">
        <v>0.61089088499999999</v>
      </c>
      <c r="BG100" s="258">
        <v>6.8097279999999996E-2</v>
      </c>
      <c r="BH100" s="257">
        <v>0.26056674000000002</v>
      </c>
      <c r="BI100" s="257">
        <v>0.363049075</v>
      </c>
      <c r="BJ100" s="257">
        <v>2.6094599999999999E-2</v>
      </c>
      <c r="BK100" s="257">
        <v>0.25633074</v>
      </c>
      <c r="BL100" s="257">
        <v>0.25650026999999997</v>
      </c>
      <c r="BM100" s="257">
        <v>0.1122924</v>
      </c>
      <c r="BN100" s="257">
        <v>7.6663949999999995E-2</v>
      </c>
      <c r="BO100" s="257">
        <v>6.986585E-3</v>
      </c>
      <c r="BP100" s="257">
        <v>1.0222129999999999E-2</v>
      </c>
      <c r="BQ100" s="257">
        <v>1.15E-3</v>
      </c>
      <c r="BR100" s="257">
        <v>1.608925E-3</v>
      </c>
      <c r="BS100" s="257">
        <v>1.2873600000000001</v>
      </c>
      <c r="BT100" s="257">
        <v>9.5009833333333198</v>
      </c>
      <c r="BU100" s="257">
        <v>0.57311999999999796</v>
      </c>
      <c r="BV100" s="257">
        <v>21.6613333333333</v>
      </c>
      <c r="BW100" s="257">
        <v>1.67302666666666</v>
      </c>
      <c r="BX100" s="257">
        <v>17.303830000000001</v>
      </c>
      <c r="BY100" s="257">
        <v>2.6330040000000001</v>
      </c>
      <c r="BZ100" s="257">
        <v>9.3187733333333505</v>
      </c>
      <c r="CA100" s="257">
        <v>0.91086</v>
      </c>
      <c r="CB100" s="257">
        <v>1.69644666666667</v>
      </c>
      <c r="CC100" s="257">
        <v>0.462233333333333</v>
      </c>
      <c r="CD100" s="257">
        <v>1.9342933333333301</v>
      </c>
      <c r="CE100" s="257">
        <v>0.485526666666667</v>
      </c>
      <c r="CF100" s="257">
        <v>0.1542</v>
      </c>
      <c r="CG100" s="257">
        <v>0.72348666666666706</v>
      </c>
      <c r="CH100" s="257">
        <v>8.1822000000000006E-2</v>
      </c>
      <c r="CI100" s="257">
        <v>0.49113000000000001</v>
      </c>
      <c r="CJ100" s="257">
        <v>0.10410999999999999</v>
      </c>
      <c r="CK100" s="257">
        <v>0.24864</v>
      </c>
      <c r="CL100" s="257">
        <v>3.5598999999999999E-2</v>
      </c>
      <c r="CM100" s="257">
        <v>0.207116666666667</v>
      </c>
      <c r="CN100" s="257">
        <v>3.7241666666666701E-2</v>
      </c>
      <c r="CO100" s="257">
        <v>0.48660666666666702</v>
      </c>
      <c r="CP100" s="257">
        <v>0.20562</v>
      </c>
      <c r="CQ100" s="257">
        <v>0.60638999999999899</v>
      </c>
      <c r="CR100" s="257">
        <v>5.5004999999999998E-2</v>
      </c>
      <c r="CS100" s="257"/>
      <c r="CT100" s="257"/>
      <c r="CU100" s="260"/>
      <c r="CV100" s="260"/>
      <c r="CW100" s="260"/>
      <c r="CX100" s="260"/>
      <c r="CY100" s="260"/>
      <c r="CZ100" s="260"/>
      <c r="DA100" s="254"/>
      <c r="DB100" s="254"/>
      <c r="DC100" s="254"/>
      <c r="DD100" s="254"/>
      <c r="DE100" s="254"/>
      <c r="DF100" s="254"/>
      <c r="DG100" s="254"/>
      <c r="DH100" s="254"/>
      <c r="DI100" s="254"/>
      <c r="DJ100" s="254"/>
      <c r="DK100" s="254"/>
      <c r="DL100" s="254"/>
      <c r="DM100" s="254"/>
      <c r="DN100" s="254"/>
      <c r="DO100" s="254"/>
      <c r="DP100" s="254"/>
      <c r="DQ100" s="254"/>
      <c r="DR100" s="254"/>
      <c r="DS100" s="254"/>
      <c r="DT100" s="254"/>
      <c r="DU100" s="254"/>
      <c r="DV100" s="254"/>
      <c r="DW100" s="254"/>
      <c r="DX100" s="254"/>
      <c r="DY100" s="254"/>
      <c r="DZ100" s="254"/>
      <c r="EA100" s="254"/>
      <c r="EB100" s="254"/>
      <c r="EC100" s="254"/>
      <c r="ED100" s="254"/>
      <c r="EE100" s="254"/>
      <c r="EF100" s="254"/>
      <c r="EG100" s="254"/>
      <c r="EH100" s="254"/>
      <c r="EI100" s="254"/>
      <c r="EJ100" s="254"/>
      <c r="EK100" s="254"/>
      <c r="EL100" s="254"/>
      <c r="EM100" s="254"/>
      <c r="EN100" s="254"/>
      <c r="EO100" s="254"/>
      <c r="EP100" s="254"/>
      <c r="EQ100" s="254"/>
      <c r="ER100" s="254"/>
      <c r="ES100" s="254"/>
      <c r="ET100" s="254"/>
      <c r="EU100" s="254"/>
      <c r="EV100" s="254"/>
      <c r="EW100" s="254"/>
      <c r="EX100" s="254"/>
      <c r="EY100" s="254"/>
      <c r="EZ100" s="254"/>
      <c r="FA100" s="254"/>
      <c r="FB100" s="254"/>
      <c r="FC100" s="254"/>
      <c r="FD100" s="254"/>
      <c r="FE100" s="254"/>
      <c r="FF100" s="254"/>
      <c r="FG100" s="254"/>
      <c r="FH100" s="254"/>
      <c r="FI100" s="254"/>
      <c r="FJ100" s="254"/>
      <c r="FK100" s="254"/>
      <c r="FL100" s="254"/>
      <c r="FM100" s="254"/>
      <c r="FN100" s="254"/>
      <c r="FO100" s="254"/>
      <c r="FP100" s="254"/>
      <c r="FQ100" s="254"/>
      <c r="FR100" s="254"/>
      <c r="FS100" s="254"/>
      <c r="FT100" s="254"/>
      <c r="FU100" s="254"/>
      <c r="FV100" s="254"/>
      <c r="FW100" s="254"/>
      <c r="FX100" s="254"/>
      <c r="FY100" s="254"/>
      <c r="FZ100" s="254"/>
      <c r="GA100" s="254"/>
      <c r="GB100" s="254"/>
      <c r="GC100" s="254"/>
      <c r="GD100" s="254"/>
      <c r="GE100" s="254"/>
      <c r="GF100" s="254"/>
      <c r="GG100" s="254"/>
      <c r="GH100" s="254"/>
      <c r="GI100" s="254"/>
      <c r="GJ100" s="254"/>
      <c r="GK100" s="254"/>
      <c r="GL100" s="254"/>
      <c r="GM100" s="254"/>
      <c r="GN100" s="254"/>
      <c r="GO100" s="254"/>
      <c r="GP100" s="254"/>
      <c r="GQ100" s="254"/>
      <c r="GR100" s="254"/>
      <c r="GS100" s="254"/>
      <c r="GT100" s="254"/>
      <c r="GU100" s="254"/>
      <c r="GV100" s="254"/>
      <c r="GW100" s="254"/>
      <c r="GX100" s="254"/>
      <c r="GY100" s="254"/>
      <c r="GZ100" s="254"/>
      <c r="HA100" s="254"/>
      <c r="HB100" s="254"/>
      <c r="HC100" s="254"/>
      <c r="HD100" s="254"/>
      <c r="HE100" s="254"/>
      <c r="HF100" s="254"/>
      <c r="HG100" s="254"/>
      <c r="HH100" s="254"/>
      <c r="HI100" s="254"/>
      <c r="HJ100" s="254"/>
      <c r="HK100" s="254"/>
      <c r="HL100" s="254"/>
      <c r="HM100" s="254"/>
      <c r="HN100" s="254"/>
      <c r="HO100" s="254"/>
      <c r="HP100" s="254"/>
      <c r="HQ100" s="254"/>
      <c r="HR100" s="254"/>
      <c r="HS100" s="254"/>
      <c r="HT100" s="254"/>
      <c r="HU100" s="254"/>
      <c r="HV100" s="254"/>
      <c r="HW100" s="254"/>
      <c r="HX100" s="254"/>
      <c r="HY100" s="254"/>
      <c r="HZ100" s="254"/>
      <c r="IA100" s="254"/>
      <c r="IB100" s="254"/>
      <c r="IC100" s="254"/>
      <c r="ID100" s="254"/>
      <c r="IE100" s="254"/>
      <c r="IF100" s="254"/>
      <c r="IG100" s="254"/>
      <c r="IH100" s="254"/>
      <c r="II100" s="254"/>
      <c r="IJ100" s="254"/>
      <c r="IK100" s="254"/>
      <c r="IL100" s="254"/>
      <c r="IM100" s="254"/>
      <c r="IN100" s="254"/>
      <c r="IO100" s="254"/>
      <c r="IP100" s="254"/>
      <c r="IQ100" s="254"/>
      <c r="IR100" s="254"/>
      <c r="IS100" s="254"/>
      <c r="IT100" s="254"/>
      <c r="IU100" s="254"/>
      <c r="IV100" s="254"/>
      <c r="IW100" s="254"/>
      <c r="IX100" s="254"/>
      <c r="IY100" s="254"/>
      <c r="IZ100" s="254"/>
      <c r="JA100" s="254"/>
      <c r="JB100" s="254"/>
      <c r="JC100" s="254"/>
      <c r="JD100" s="254"/>
      <c r="JE100" s="254"/>
      <c r="JF100" s="254"/>
      <c r="JG100" s="254"/>
      <c r="JH100" s="254"/>
      <c r="JI100" s="254"/>
      <c r="JJ100" s="254"/>
      <c r="JK100" s="254"/>
      <c r="JL100" s="254"/>
      <c r="JM100" s="254"/>
      <c r="JN100" s="254"/>
      <c r="JO100" s="254"/>
      <c r="JP100" s="254"/>
      <c r="JQ100" s="254"/>
      <c r="JR100" s="254"/>
      <c r="JS100" s="254"/>
      <c r="JT100" s="254"/>
      <c r="JU100" s="254"/>
      <c r="JV100" s="254"/>
      <c r="JW100" s="254"/>
      <c r="JX100" s="254"/>
      <c r="JY100" s="254"/>
      <c r="JZ100" s="254"/>
      <c r="KA100" s="254"/>
      <c r="KB100" s="254"/>
      <c r="KC100" s="254"/>
      <c r="KD100" s="254"/>
      <c r="KE100" s="254"/>
      <c r="KF100" s="254"/>
      <c r="KG100" s="254"/>
      <c r="KH100" s="254"/>
      <c r="KI100" s="254"/>
      <c r="KJ100" s="254"/>
      <c r="KK100" s="254"/>
      <c r="KL100" s="254"/>
      <c r="KM100" s="254"/>
      <c r="KN100" s="254"/>
      <c r="KO100" s="254"/>
      <c r="KP100" s="254"/>
      <c r="KQ100" s="254"/>
      <c r="KR100" s="254"/>
      <c r="KS100" s="254"/>
      <c r="KT100" s="254"/>
      <c r="KU100" s="254"/>
      <c r="KV100" s="254"/>
      <c r="KW100" s="254"/>
      <c r="KX100" s="254"/>
      <c r="KY100" s="254"/>
      <c r="KZ100" s="254"/>
      <c r="LA100" s="254"/>
      <c r="LB100" s="254"/>
      <c r="LC100" s="254"/>
      <c r="LD100" s="254"/>
      <c r="LE100" s="254"/>
      <c r="LF100" s="254"/>
      <c r="LG100" s="254"/>
      <c r="LH100" s="254"/>
      <c r="LI100" s="254"/>
      <c r="LJ100" s="254"/>
      <c r="LK100" s="254"/>
      <c r="LL100" s="254"/>
      <c r="LM100" s="254"/>
      <c r="LN100" s="254"/>
      <c r="LO100" s="254"/>
      <c r="LP100" s="254"/>
      <c r="LQ100" s="254"/>
      <c r="LR100" s="254"/>
      <c r="LS100" s="254"/>
      <c r="LT100" s="254"/>
      <c r="LU100" s="254"/>
      <c r="LV100" s="254"/>
      <c r="LW100" s="254"/>
      <c r="LX100" s="254"/>
      <c r="LY100" s="254"/>
      <c r="LZ100" s="254"/>
      <c r="MA100" s="254"/>
      <c r="MB100" s="254"/>
      <c r="MC100" s="254"/>
      <c r="MD100" s="254"/>
      <c r="ME100" s="254"/>
      <c r="MF100" s="254"/>
      <c r="MG100" s="254"/>
      <c r="MH100" s="254"/>
      <c r="MI100" s="254"/>
      <c r="MJ100" s="254"/>
      <c r="MK100" s="254"/>
      <c r="ML100" s="254"/>
      <c r="MM100" s="254"/>
      <c r="MN100" s="254"/>
      <c r="MO100" s="254"/>
      <c r="MP100" s="254"/>
      <c r="MQ100" s="254"/>
      <c r="MR100" s="254"/>
      <c r="MS100" s="254"/>
      <c r="MT100" s="254"/>
      <c r="MU100" s="254"/>
      <c r="MV100" s="254"/>
      <c r="MW100" s="254"/>
      <c r="MX100" s="254"/>
      <c r="MY100" s="254"/>
      <c r="MZ100" s="254"/>
      <c r="NA100" s="254"/>
      <c r="NB100" s="254"/>
      <c r="NC100" s="254"/>
      <c r="ND100" s="254"/>
      <c r="NE100" s="254"/>
      <c r="NF100" s="254"/>
      <c r="NG100" s="254"/>
      <c r="NH100" s="254"/>
      <c r="NI100" s="254"/>
      <c r="NJ100" s="254"/>
      <c r="NK100" s="254"/>
      <c r="NL100" s="254"/>
      <c r="NM100" s="254"/>
      <c r="NN100" s="254"/>
      <c r="NO100" s="254"/>
      <c r="NP100" s="254"/>
      <c r="NQ100" s="254"/>
      <c r="NR100" s="254"/>
      <c r="NS100" s="254"/>
      <c r="NT100" s="254"/>
      <c r="NU100" s="254"/>
      <c r="NV100" s="254"/>
      <c r="NW100" s="254"/>
      <c r="NX100" s="254"/>
      <c r="NY100" s="254"/>
      <c r="NZ100" s="254"/>
      <c r="OA100" s="254"/>
      <c r="OB100" s="254"/>
      <c r="OC100" s="254"/>
      <c r="OD100" s="254"/>
      <c r="OE100" s="254"/>
      <c r="OF100" s="254"/>
      <c r="OG100" s="254"/>
      <c r="OH100" s="254"/>
      <c r="OI100" s="254"/>
      <c r="OJ100" s="254"/>
      <c r="OK100" s="254"/>
      <c r="OL100" s="254"/>
      <c r="OM100" s="254"/>
      <c r="ON100" s="254"/>
      <c r="OO100" s="254"/>
      <c r="OP100" s="254"/>
      <c r="OQ100" s="254"/>
      <c r="OR100" s="254"/>
      <c r="OS100" s="254"/>
      <c r="OT100" s="254"/>
      <c r="OU100" s="254"/>
      <c r="OV100" s="254"/>
      <c r="OW100" s="254"/>
      <c r="OX100" s="254"/>
      <c r="OY100" s="254"/>
      <c r="OZ100" s="254"/>
      <c r="PA100" s="254"/>
      <c r="PB100" s="254"/>
      <c r="PC100" s="254"/>
      <c r="PD100" s="254"/>
      <c r="PE100" s="254"/>
      <c r="PF100" s="254"/>
      <c r="PG100" s="254"/>
      <c r="PH100" s="254"/>
      <c r="PI100" s="254"/>
      <c r="PJ100" s="254"/>
      <c r="PK100" s="254"/>
      <c r="PL100" s="254"/>
      <c r="PM100" s="254"/>
      <c r="PN100" s="254"/>
      <c r="PO100" s="254"/>
      <c r="PP100" s="254"/>
      <c r="PQ100" s="254"/>
      <c r="PR100" s="254"/>
      <c r="PS100" s="254"/>
      <c r="PT100" s="254"/>
      <c r="PU100" s="254"/>
      <c r="PV100" s="254"/>
      <c r="PW100" s="254"/>
      <c r="PX100" s="254"/>
      <c r="PY100" s="254"/>
      <c r="PZ100" s="254"/>
      <c r="QA100" s="254"/>
      <c r="QB100" s="254"/>
      <c r="QC100" s="254"/>
      <c r="QD100" s="254"/>
      <c r="QE100" s="254"/>
      <c r="QF100" s="254"/>
      <c r="QG100" s="254"/>
      <c r="QH100" s="254"/>
      <c r="QI100" s="254"/>
      <c r="QJ100" s="254"/>
      <c r="QK100" s="254"/>
      <c r="QL100" s="254"/>
      <c r="QM100" s="254"/>
      <c r="QN100" s="254"/>
      <c r="QO100" s="254"/>
      <c r="QP100" s="254"/>
      <c r="QQ100" s="254"/>
      <c r="QR100" s="254"/>
      <c r="QS100" s="254"/>
      <c r="QT100" s="254"/>
      <c r="QU100" s="254"/>
      <c r="QV100" s="254"/>
      <c r="QW100" s="254"/>
      <c r="QX100" s="254"/>
      <c r="QY100" s="254"/>
      <c r="QZ100" s="254"/>
      <c r="RA100" s="254"/>
      <c r="RB100" s="254"/>
      <c r="RC100" s="254"/>
      <c r="RD100" s="254"/>
      <c r="RE100" s="254"/>
      <c r="RF100" s="254"/>
      <c r="RG100" s="254"/>
      <c r="RH100" s="254"/>
      <c r="RI100" s="254"/>
      <c r="RJ100" s="254"/>
      <c r="RK100" s="254"/>
      <c r="RL100" s="254"/>
      <c r="RM100" s="254"/>
      <c r="RN100" s="254"/>
      <c r="RO100" s="254"/>
      <c r="RP100" s="254"/>
      <c r="RQ100" s="254"/>
      <c r="RR100" s="254"/>
      <c r="RS100" s="254"/>
      <c r="RT100" s="254"/>
      <c r="RU100" s="254"/>
      <c r="RV100" s="254"/>
      <c r="RW100" s="254"/>
      <c r="RX100" s="254"/>
      <c r="RY100" s="254"/>
      <c r="RZ100" s="254"/>
      <c r="SA100" s="254"/>
      <c r="SB100" s="254"/>
      <c r="SC100" s="254"/>
      <c r="SD100" s="254"/>
      <c r="SE100" s="254"/>
      <c r="SF100" s="254"/>
      <c r="SG100" s="254"/>
      <c r="SH100" s="254"/>
      <c r="SI100" s="254"/>
      <c r="SJ100" s="254"/>
      <c r="SK100" s="254"/>
      <c r="SL100" s="254"/>
      <c r="SM100" s="254"/>
      <c r="SN100" s="254"/>
      <c r="SO100" s="254"/>
      <c r="SP100" s="254"/>
      <c r="SQ100" s="254"/>
      <c r="SR100" s="254"/>
      <c r="SS100" s="254"/>
      <c r="ST100" s="254"/>
      <c r="SU100" s="254"/>
      <c r="SV100" s="254"/>
      <c r="SW100" s="254"/>
      <c r="SX100" s="254"/>
      <c r="SY100" s="254"/>
      <c r="SZ100" s="254"/>
      <c r="TA100" s="254"/>
      <c r="TB100" s="254"/>
      <c r="TC100" s="254"/>
      <c r="TD100" s="254"/>
      <c r="TE100" s="254"/>
      <c r="TF100" s="254"/>
      <c r="TG100" s="254"/>
      <c r="TH100" s="254"/>
      <c r="TI100" s="254"/>
      <c r="TJ100" s="254"/>
      <c r="TK100" s="254"/>
      <c r="TL100" s="254"/>
      <c r="TM100" s="254"/>
      <c r="TN100" s="254"/>
      <c r="TO100" s="254"/>
      <c r="TP100" s="254"/>
      <c r="TQ100" s="254"/>
      <c r="TR100" s="254"/>
      <c r="TS100" s="254"/>
      <c r="TT100" s="254"/>
      <c r="TU100" s="254"/>
      <c r="TV100" s="254"/>
      <c r="TW100" s="254"/>
      <c r="TX100" s="254"/>
      <c r="TY100" s="254"/>
      <c r="TZ100" s="254"/>
      <c r="UA100" s="254"/>
      <c r="UB100" s="254"/>
      <c r="UC100" s="254"/>
      <c r="UD100" s="254"/>
      <c r="UE100" s="254"/>
      <c r="UF100" s="254"/>
      <c r="UG100" s="254"/>
      <c r="UH100" s="254"/>
      <c r="UI100" s="254"/>
      <c r="UJ100" s="254"/>
      <c r="UK100" s="254"/>
      <c r="UL100" s="254"/>
      <c r="UM100" s="254"/>
      <c r="UN100" s="254"/>
      <c r="UO100" s="254"/>
      <c r="UP100" s="254"/>
      <c r="UQ100" s="254"/>
      <c r="UR100" s="254"/>
      <c r="US100" s="254"/>
      <c r="UT100" s="254"/>
      <c r="UU100" s="254"/>
      <c r="UV100" s="254"/>
      <c r="UW100" s="254"/>
      <c r="UX100" s="254"/>
      <c r="UY100" s="254"/>
      <c r="UZ100" s="254"/>
      <c r="VA100" s="254"/>
      <c r="VB100" s="254"/>
      <c r="VC100" s="254"/>
      <c r="VD100" s="254"/>
      <c r="VE100" s="254"/>
      <c r="VF100" s="254"/>
      <c r="VG100" s="254"/>
      <c r="VH100" s="254"/>
      <c r="VI100" s="254"/>
      <c r="VJ100" s="254"/>
      <c r="VK100" s="254"/>
      <c r="VL100" s="254"/>
      <c r="VM100" s="254"/>
      <c r="VN100" s="254"/>
      <c r="VO100" s="254"/>
      <c r="VP100" s="254"/>
      <c r="VQ100" s="254"/>
      <c r="VR100" s="254"/>
      <c r="VS100" s="254"/>
      <c r="VT100" s="254"/>
      <c r="VU100" s="254"/>
      <c r="VV100" s="254"/>
      <c r="VW100" s="254"/>
      <c r="VX100" s="254"/>
      <c r="VY100" s="254"/>
      <c r="VZ100" s="254"/>
      <c r="WA100" s="254"/>
      <c r="WB100" s="254"/>
      <c r="WC100" s="254"/>
      <c r="WD100" s="254"/>
      <c r="WE100" s="254"/>
      <c r="WF100" s="254"/>
      <c r="WG100" s="254"/>
      <c r="WH100" s="254"/>
      <c r="WI100" s="254"/>
      <c r="WJ100" s="254"/>
      <c r="WK100" s="254"/>
      <c r="WL100" s="254"/>
      <c r="WM100" s="254"/>
      <c r="WN100" s="254"/>
      <c r="WO100" s="254"/>
      <c r="WP100" s="254"/>
      <c r="WQ100" s="254"/>
      <c r="WR100" s="254"/>
      <c r="WS100" s="254"/>
      <c r="WT100" s="254"/>
      <c r="WU100" s="254"/>
      <c r="WV100" s="254"/>
      <c r="WW100" s="254"/>
      <c r="WX100" s="254"/>
      <c r="WY100" s="254"/>
      <c r="WZ100" s="254"/>
      <c r="XA100" s="254"/>
      <c r="XB100" s="254"/>
      <c r="XC100" s="254"/>
      <c r="XD100" s="254"/>
      <c r="XE100" s="254"/>
      <c r="XF100" s="254"/>
      <c r="XG100" s="254"/>
      <c r="XH100" s="254"/>
      <c r="XI100" s="254"/>
      <c r="XJ100" s="254"/>
      <c r="XK100" s="254"/>
      <c r="XL100" s="254"/>
      <c r="XM100" s="254"/>
      <c r="XN100" s="254"/>
      <c r="XO100" s="254"/>
      <c r="XP100" s="254"/>
      <c r="XQ100" s="254"/>
      <c r="XR100" s="254"/>
      <c r="XS100" s="254"/>
      <c r="XT100" s="254"/>
      <c r="XU100" s="254"/>
      <c r="XV100" s="254"/>
      <c r="XW100" s="254"/>
      <c r="XX100" s="254"/>
      <c r="XY100" s="254"/>
      <c r="XZ100" s="254"/>
      <c r="YA100" s="254"/>
      <c r="YB100" s="254"/>
      <c r="YC100" s="254"/>
      <c r="YD100" s="254"/>
      <c r="YE100" s="254"/>
      <c r="YF100" s="254"/>
      <c r="YG100" s="254"/>
      <c r="YH100" s="254"/>
      <c r="YI100" s="254"/>
      <c r="YJ100" s="254"/>
      <c r="YK100" s="254"/>
      <c r="YL100" s="254"/>
      <c r="YM100" s="254"/>
      <c r="YN100" s="254"/>
      <c r="YO100" s="254"/>
      <c r="YP100" s="254"/>
      <c r="YQ100" s="254"/>
      <c r="YR100" s="254"/>
      <c r="YS100" s="254"/>
      <c r="YT100" s="254"/>
      <c r="YU100" s="254"/>
      <c r="YV100" s="254"/>
      <c r="YW100" s="254"/>
      <c r="YX100" s="254"/>
      <c r="YY100" s="254"/>
      <c r="YZ100" s="254"/>
      <c r="ZA100" s="254"/>
      <c r="ZB100" s="254"/>
      <c r="ZC100" s="254"/>
      <c r="ZD100" s="254"/>
      <c r="ZE100" s="254"/>
      <c r="ZF100" s="254"/>
      <c r="ZG100" s="254"/>
      <c r="ZH100" s="254"/>
      <c r="ZI100" s="254"/>
      <c r="ZJ100" s="254"/>
      <c r="ZK100" s="254"/>
      <c r="ZL100" s="254"/>
      <c r="ZM100" s="254"/>
      <c r="ZN100" s="254"/>
      <c r="ZO100" s="254"/>
      <c r="ZP100" s="254"/>
      <c r="ZQ100" s="254"/>
      <c r="ZR100" s="254"/>
      <c r="ZS100" s="254"/>
      <c r="ZT100" s="254"/>
      <c r="ZU100" s="254"/>
      <c r="ZV100" s="254"/>
      <c r="ZW100" s="254"/>
      <c r="ZX100" s="254"/>
      <c r="ZY100" s="254"/>
      <c r="ZZ100" s="254"/>
      <c r="AAA100" s="254"/>
      <c r="AAB100" s="254"/>
      <c r="AAC100" s="254"/>
      <c r="AAD100" s="254"/>
      <c r="AAE100" s="254"/>
      <c r="AAF100" s="254"/>
      <c r="AAG100" s="254"/>
      <c r="AAH100" s="254"/>
      <c r="AAI100" s="254"/>
      <c r="AAJ100" s="254"/>
      <c r="AAK100" s="254"/>
      <c r="AAL100" s="254"/>
      <c r="AAM100" s="254"/>
      <c r="AAN100" s="254"/>
      <c r="AAO100" s="254"/>
      <c r="AAP100" s="254"/>
      <c r="AAQ100" s="254"/>
      <c r="AAR100" s="254"/>
      <c r="AAS100" s="254"/>
      <c r="AAT100" s="254"/>
      <c r="AAU100" s="254"/>
      <c r="AAV100" s="254"/>
      <c r="AAW100" s="254"/>
      <c r="AAX100" s="254"/>
      <c r="AAY100" s="254"/>
      <c r="AAZ100" s="254"/>
      <c r="ABA100" s="254"/>
      <c r="ABB100" s="254"/>
      <c r="ABC100" s="254"/>
      <c r="ABD100" s="254"/>
      <c r="ABE100" s="254"/>
      <c r="ABF100" s="254"/>
      <c r="ABG100" s="254"/>
      <c r="ABH100" s="254"/>
      <c r="ABI100" s="254"/>
      <c r="ABJ100" s="254"/>
      <c r="ABK100" s="254"/>
      <c r="ABL100" s="254"/>
      <c r="ABM100" s="254"/>
      <c r="ABN100" s="254"/>
      <c r="ABO100" s="254"/>
      <c r="ABP100" s="254"/>
      <c r="ABQ100" s="254"/>
      <c r="ABR100" s="254"/>
      <c r="ABS100" s="254"/>
      <c r="ABT100" s="254"/>
      <c r="ABU100" s="254"/>
      <c r="ABV100" s="254"/>
      <c r="ABW100" s="254"/>
      <c r="ABX100" s="254"/>
      <c r="ABY100" s="254"/>
      <c r="ABZ100" s="254"/>
      <c r="ACA100" s="254"/>
      <c r="ACB100" s="254"/>
      <c r="ACC100" s="254"/>
      <c r="ACD100" s="254"/>
      <c r="ACE100" s="254"/>
      <c r="ACF100" s="254"/>
      <c r="ACG100" s="254"/>
      <c r="ACH100" s="254"/>
      <c r="ACI100" s="254"/>
      <c r="ACJ100" s="254"/>
      <c r="ACK100" s="254"/>
      <c r="ACL100" s="254"/>
      <c r="ACM100" s="254"/>
      <c r="ACN100" s="254"/>
      <c r="ACO100" s="254"/>
      <c r="ACP100" s="254"/>
      <c r="ACQ100" s="254"/>
      <c r="ACR100" s="254"/>
      <c r="ACS100" s="254"/>
      <c r="ACT100" s="254"/>
      <c r="ACU100" s="254"/>
      <c r="ACV100" s="254"/>
      <c r="ACW100" s="254"/>
      <c r="ACX100" s="254"/>
      <c r="ACY100" s="254"/>
      <c r="ACZ100" s="254"/>
      <c r="ADA100" s="254"/>
      <c r="ADB100" s="254"/>
      <c r="ADC100" s="254"/>
      <c r="ADD100" s="254"/>
      <c r="ADE100" s="254"/>
      <c r="ADF100" s="254"/>
      <c r="ADG100" s="254"/>
      <c r="ADH100" s="254"/>
      <c r="ADI100" s="254"/>
      <c r="ADJ100" s="254"/>
      <c r="ADK100" s="254"/>
      <c r="ADL100" s="254"/>
      <c r="ADM100" s="254"/>
      <c r="ADN100" s="254"/>
      <c r="ADO100" s="254"/>
      <c r="ADP100" s="254"/>
      <c r="ADQ100" s="254"/>
      <c r="ADR100" s="254"/>
      <c r="ADS100" s="254"/>
      <c r="ADT100" s="254"/>
      <c r="ADU100" s="254"/>
      <c r="ADV100" s="254"/>
      <c r="ADW100" s="254"/>
      <c r="ADX100" s="254"/>
      <c r="ADY100" s="254"/>
      <c r="ADZ100" s="254"/>
      <c r="AEA100" s="254"/>
      <c r="AEB100" s="254"/>
      <c r="AEC100" s="254"/>
      <c r="AED100" s="254"/>
      <c r="AEE100" s="254"/>
      <c r="AEF100" s="254"/>
      <c r="AEG100" s="254"/>
      <c r="AEH100" s="254"/>
      <c r="AEI100" s="254"/>
      <c r="AEJ100" s="254"/>
      <c r="AEK100" s="254"/>
      <c r="AEL100" s="254"/>
      <c r="AEM100" s="254"/>
      <c r="AEN100" s="254"/>
      <c r="AEO100" s="254"/>
      <c r="AEP100" s="254"/>
      <c r="AEQ100" s="254"/>
      <c r="AER100" s="254"/>
      <c r="AES100" s="254"/>
      <c r="AET100" s="254"/>
      <c r="AEU100" s="254"/>
      <c r="AEV100" s="254"/>
      <c r="AEW100" s="254"/>
      <c r="AEX100" s="254"/>
      <c r="AEY100" s="254"/>
      <c r="AEZ100" s="254"/>
      <c r="AFA100" s="254"/>
      <c r="AFB100" s="254"/>
      <c r="AFC100" s="254"/>
      <c r="AFD100" s="254"/>
      <c r="AFE100" s="254"/>
      <c r="AFF100" s="254"/>
      <c r="AFG100" s="254"/>
      <c r="AFH100" s="254"/>
      <c r="AFI100" s="254"/>
      <c r="AFJ100" s="254"/>
      <c r="AFK100" s="254"/>
      <c r="AFL100" s="254"/>
      <c r="AFM100" s="254"/>
      <c r="AFN100" s="254"/>
      <c r="AFO100" s="254"/>
      <c r="AFP100" s="254"/>
      <c r="AFQ100" s="254"/>
      <c r="AFR100" s="254"/>
      <c r="AFS100" s="254"/>
      <c r="AFT100" s="254"/>
      <c r="AFU100" s="254"/>
      <c r="AFV100" s="254"/>
      <c r="AFW100" s="254"/>
      <c r="AFX100" s="254"/>
      <c r="AFY100" s="254"/>
      <c r="AFZ100" s="254"/>
      <c r="AGA100" s="254"/>
      <c r="AGB100" s="254"/>
      <c r="AGC100" s="254"/>
      <c r="AGD100" s="254"/>
      <c r="AGE100" s="254"/>
      <c r="AGF100" s="254"/>
      <c r="AGG100" s="254"/>
      <c r="AGH100" s="254"/>
      <c r="AGI100" s="254"/>
      <c r="AGJ100" s="254"/>
      <c r="AGK100" s="254"/>
      <c r="AGL100" s="254"/>
      <c r="AGM100" s="254"/>
      <c r="AGN100" s="254"/>
      <c r="AGO100" s="254"/>
      <c r="AGP100" s="254"/>
      <c r="AGQ100" s="254"/>
      <c r="AGR100" s="254"/>
      <c r="AGS100" s="254"/>
      <c r="AGT100" s="254"/>
      <c r="AGU100" s="254"/>
      <c r="AGV100" s="254"/>
      <c r="AGW100" s="254"/>
      <c r="AGX100" s="254"/>
      <c r="AGY100" s="254"/>
      <c r="AGZ100" s="254"/>
      <c r="AHA100" s="254"/>
      <c r="AHB100" s="254"/>
      <c r="AHC100" s="254"/>
      <c r="AHD100" s="254"/>
      <c r="AHE100" s="254"/>
      <c r="AHF100" s="254"/>
      <c r="AHG100" s="254"/>
      <c r="AHH100" s="254"/>
      <c r="AHI100" s="254"/>
      <c r="AHJ100" s="254"/>
      <c r="AHK100" s="254"/>
      <c r="AHL100" s="254"/>
      <c r="AHM100" s="254"/>
      <c r="AHN100" s="254"/>
      <c r="AHO100" s="254"/>
      <c r="AHP100" s="254"/>
      <c r="AHQ100" s="254"/>
      <c r="AHR100" s="254"/>
      <c r="AHS100" s="254"/>
      <c r="AHT100" s="254"/>
      <c r="AHU100" s="254"/>
      <c r="AHV100" s="254"/>
      <c r="AHW100" s="254"/>
      <c r="AHX100" s="254"/>
      <c r="AHY100" s="254"/>
      <c r="AHZ100" s="254"/>
      <c r="AIA100" s="254"/>
      <c r="AIB100" s="254"/>
      <c r="AIC100" s="254"/>
      <c r="AID100" s="254"/>
      <c r="AIE100" s="254"/>
      <c r="AIF100" s="254"/>
      <c r="AIG100" s="254"/>
      <c r="AIH100" s="254"/>
      <c r="AII100" s="254"/>
      <c r="AIJ100" s="254"/>
      <c r="AIK100" s="254"/>
      <c r="AIL100" s="254"/>
      <c r="AIM100" s="254"/>
      <c r="AIN100" s="254"/>
      <c r="AIO100" s="254"/>
      <c r="AIP100" s="254"/>
      <c r="AIQ100" s="254"/>
      <c r="AIR100" s="254"/>
      <c r="AIS100" s="254"/>
      <c r="AIT100" s="254"/>
      <c r="AIU100" s="254"/>
      <c r="AIV100" s="254"/>
      <c r="AIW100" s="254"/>
      <c r="AIX100" s="254"/>
      <c r="AIY100" s="254"/>
      <c r="AIZ100" s="254"/>
      <c r="AJA100" s="254"/>
      <c r="AJB100" s="254"/>
      <c r="AJC100" s="254"/>
      <c r="AJD100" s="254"/>
      <c r="AJE100" s="254"/>
      <c r="AJF100" s="254"/>
      <c r="AJG100" s="254"/>
      <c r="AJH100" s="254"/>
      <c r="AJI100" s="254"/>
      <c r="AJJ100" s="254"/>
      <c r="AJK100" s="254"/>
      <c r="AJL100" s="254"/>
      <c r="AJM100" s="254"/>
      <c r="AJN100" s="254"/>
      <c r="AJO100" s="254"/>
      <c r="AJP100" s="254"/>
      <c r="AJQ100" s="254"/>
      <c r="AJR100" s="254"/>
      <c r="AJS100" s="254"/>
      <c r="AJT100" s="254"/>
      <c r="AJU100" s="254"/>
      <c r="AJV100" s="254"/>
      <c r="AJW100" s="254"/>
      <c r="AJX100" s="254"/>
      <c r="AJY100" s="254"/>
      <c r="AJZ100" s="254"/>
      <c r="AKA100" s="254"/>
      <c r="AKB100" s="254"/>
      <c r="AKC100" s="254"/>
      <c r="AKD100" s="254"/>
      <c r="AKE100" s="254"/>
      <c r="AKF100" s="254"/>
      <c r="AKG100" s="254"/>
      <c r="AKH100" s="254"/>
      <c r="AKI100" s="254"/>
      <c r="AKJ100" s="254"/>
      <c r="AKK100" s="254"/>
      <c r="AKL100" s="254"/>
      <c r="AKM100" s="254"/>
      <c r="AKN100" s="254"/>
      <c r="AKO100" s="254"/>
      <c r="AKP100" s="254"/>
      <c r="AKQ100" s="254"/>
      <c r="AKR100" s="254"/>
      <c r="AKS100" s="254"/>
      <c r="AKT100" s="254"/>
      <c r="AKU100" s="254"/>
      <c r="AKV100" s="254"/>
      <c r="AKW100" s="254"/>
      <c r="AKX100" s="254"/>
      <c r="AKY100" s="254"/>
      <c r="AKZ100" s="254"/>
      <c r="ALA100" s="254"/>
      <c r="ALB100" s="254"/>
      <c r="ALC100" s="254"/>
      <c r="ALD100" s="254"/>
      <c r="ALE100" s="254"/>
      <c r="ALF100" s="254"/>
      <c r="ALG100" s="254"/>
      <c r="ALH100" s="254"/>
      <c r="ALI100" s="254"/>
      <c r="ALJ100" s="254"/>
      <c r="ALK100" s="254"/>
      <c r="ALL100" s="254"/>
      <c r="ALM100" s="254"/>
      <c r="ALN100" s="254"/>
      <c r="ALO100" s="254"/>
      <c r="ALP100" s="254"/>
      <c r="ALQ100" s="254"/>
      <c r="ALR100" s="254"/>
      <c r="ALS100" s="254"/>
      <c r="ALT100" s="254"/>
      <c r="ALU100" s="254"/>
      <c r="ALV100" s="254"/>
    </row>
    <row r="101" spans="1:1010" s="261" customFormat="1" ht="15" customHeight="1" x14ac:dyDescent="0.35">
      <c r="A101">
        <v>101</v>
      </c>
      <c r="B101">
        <v>1969.36</v>
      </c>
      <c r="C101" s="214" t="s">
        <v>1334</v>
      </c>
      <c r="D101">
        <v>1969.36</v>
      </c>
      <c r="E101" s="254">
        <v>390</v>
      </c>
      <c r="F101" s="255">
        <v>49.853949999999998</v>
      </c>
      <c r="G101" s="256">
        <v>2.49655</v>
      </c>
      <c r="H101" s="257">
        <v>12.36495</v>
      </c>
      <c r="I101" s="257">
        <v>8.8200000000000001E-2</v>
      </c>
      <c r="J101" s="257">
        <v>11.267950000000001</v>
      </c>
      <c r="K101" s="258">
        <v>0.1547</v>
      </c>
      <c r="L101" s="257">
        <v>9.7859499999999997</v>
      </c>
      <c r="M101" s="258">
        <v>10.52575</v>
      </c>
      <c r="N101" s="257">
        <v>2.1930999999999998</v>
      </c>
      <c r="O101" s="257">
        <v>3.3849999999999998E-2</v>
      </c>
      <c r="P101" s="257">
        <v>0.50014999999999998</v>
      </c>
      <c r="Q101" s="258">
        <v>0.22005</v>
      </c>
      <c r="R101" s="257">
        <v>4.2500000000000003E-2</v>
      </c>
      <c r="S101" s="258">
        <v>1.12E-2</v>
      </c>
      <c r="T101" s="258">
        <v>3.9949999999999999E-2</v>
      </c>
      <c r="U101" s="258">
        <v>99.578649999999996</v>
      </c>
      <c r="V101" s="258"/>
      <c r="W101" s="257">
        <v>0.110391056907245</v>
      </c>
      <c r="X101" s="259">
        <v>4.6687696759452102</v>
      </c>
      <c r="Y101" s="258">
        <v>2.57045184888712</v>
      </c>
      <c r="Z101" s="257">
        <v>26.1466666666667</v>
      </c>
      <c r="AA101" s="257">
        <v>298.04333333333301</v>
      </c>
      <c r="AB101" s="257">
        <v>9.44</v>
      </c>
      <c r="AC101" s="257">
        <v>397.08666666666699</v>
      </c>
      <c r="AD101" s="257">
        <v>22.696666666666701</v>
      </c>
      <c r="AE101" s="257">
        <v>150.99666666666701</v>
      </c>
      <c r="AF101" s="257">
        <v>17.77</v>
      </c>
      <c r="AG101" s="257">
        <v>140.40333333333299</v>
      </c>
      <c r="AH101" s="257">
        <v>14.86</v>
      </c>
      <c r="AI101" s="257">
        <v>37.603333333333303</v>
      </c>
      <c r="AJ101" s="257">
        <v>5.5233333333333299</v>
      </c>
      <c r="AK101" s="257">
        <v>24.516666666666701</v>
      </c>
      <c r="AL101" s="257">
        <v>5.89</v>
      </c>
      <c r="AM101" s="257">
        <v>2.0299999999999998</v>
      </c>
      <c r="AN101" s="257">
        <v>5.94</v>
      </c>
      <c r="AO101" s="257">
        <v>0.86299999999999999</v>
      </c>
      <c r="AP101" s="257">
        <v>5.2133333333333303</v>
      </c>
      <c r="AQ101" s="257">
        <v>0.99833333333333296</v>
      </c>
      <c r="AR101" s="257">
        <v>2.4666666666666699</v>
      </c>
      <c r="AS101" s="257">
        <v>0.31733333333333302</v>
      </c>
      <c r="AT101" s="257">
        <v>2.2333333333333298</v>
      </c>
      <c r="AU101" s="257">
        <v>0.30066666666666703</v>
      </c>
      <c r="AV101" s="257">
        <v>4.24</v>
      </c>
      <c r="AW101" s="257">
        <v>1.19333333333333</v>
      </c>
      <c r="AX101" s="257">
        <v>1.4166666666666701</v>
      </c>
      <c r="AY101" s="257">
        <v>0.42666666666666703</v>
      </c>
      <c r="AZ101" s="257">
        <v>1210.6975950000001</v>
      </c>
      <c r="BA101" s="257">
        <v>63.248449999999998</v>
      </c>
      <c r="BB101" s="259"/>
      <c r="BC101" s="259">
        <v>5.5195528453622503E-3</v>
      </c>
      <c r="BD101" s="258">
        <v>8.9173500810553502E-2</v>
      </c>
      <c r="BE101" s="258">
        <v>0.27580948338558797</v>
      </c>
      <c r="BF101" s="258">
        <v>0.60323279500000004</v>
      </c>
      <c r="BG101" s="258">
        <v>6.3911679999999998E-2</v>
      </c>
      <c r="BH101" s="257">
        <v>0.251008485</v>
      </c>
      <c r="BI101" s="257">
        <v>0.372969145</v>
      </c>
      <c r="BJ101" s="257">
        <v>2.4690119999999999E-2</v>
      </c>
      <c r="BK101" s="257">
        <v>0.28574973999999997</v>
      </c>
      <c r="BL101" s="257">
        <v>0.24630255000000001</v>
      </c>
      <c r="BM101" s="257">
        <v>0.15461354999999999</v>
      </c>
      <c r="BN101" s="257">
        <v>7.2771824999999998E-2</v>
      </c>
      <c r="BO101" s="257">
        <v>6.4474650000000003E-3</v>
      </c>
      <c r="BP101" s="257">
        <v>8.9207499999999999E-3</v>
      </c>
      <c r="BQ101" s="257">
        <v>1.4E-3</v>
      </c>
      <c r="BR101" s="257">
        <v>1.849685E-3</v>
      </c>
      <c r="BS101" s="257">
        <v>1.2550399999999999</v>
      </c>
      <c r="BT101" s="257">
        <v>9.2393433333333199</v>
      </c>
      <c r="BU101" s="257">
        <v>0.50975999999999999</v>
      </c>
      <c r="BV101" s="257">
        <v>19.8543333333334</v>
      </c>
      <c r="BW101" s="257">
        <v>1.5433733333333399</v>
      </c>
      <c r="BX101" s="257">
        <v>14.6466766666667</v>
      </c>
      <c r="BY101" s="257">
        <v>2.324316</v>
      </c>
      <c r="BZ101" s="257">
        <v>7.8625866666666502</v>
      </c>
      <c r="CA101" s="257">
        <v>0.75785999999999998</v>
      </c>
      <c r="CB101" s="257">
        <v>1.42892666666667</v>
      </c>
      <c r="CC101" s="257">
        <v>0.386633333333333</v>
      </c>
      <c r="CD101" s="257">
        <v>1.5690666666666699</v>
      </c>
      <c r="CE101" s="257">
        <v>0.39462999999999998</v>
      </c>
      <c r="CF101" s="257">
        <v>0.12180000000000001</v>
      </c>
      <c r="CG101" s="257">
        <v>0.55835999999999997</v>
      </c>
      <c r="CH101" s="257">
        <v>6.7313999999999999E-2</v>
      </c>
      <c r="CI101" s="257">
        <v>0.42227999999999999</v>
      </c>
      <c r="CJ101" s="257">
        <v>8.6855000000000002E-2</v>
      </c>
      <c r="CK101" s="257">
        <v>0.2072</v>
      </c>
      <c r="CL101" s="257">
        <v>3.0781333333333299E-2</v>
      </c>
      <c r="CM101" s="257">
        <v>0.18983333333333299</v>
      </c>
      <c r="CN101" s="257">
        <v>3.27726666666667E-2</v>
      </c>
      <c r="CO101" s="257">
        <v>0.39856000000000003</v>
      </c>
      <c r="CP101" s="257">
        <v>0.177806666666666</v>
      </c>
      <c r="CQ101" s="257">
        <v>0.52275000000000105</v>
      </c>
      <c r="CR101" s="257">
        <v>4.05333333333334E-2</v>
      </c>
      <c r="CS101" s="257"/>
      <c r="CT101" s="257"/>
      <c r="CU101" s="260"/>
      <c r="CV101" s="260"/>
      <c r="CW101" s="260"/>
      <c r="CX101" s="260"/>
      <c r="CY101" s="260"/>
      <c r="CZ101" s="260"/>
      <c r="DA101" s="254"/>
      <c r="DB101" s="254"/>
      <c r="DC101" s="254"/>
      <c r="DD101" s="254"/>
      <c r="DE101" s="254"/>
      <c r="DF101" s="254"/>
      <c r="DG101" s="254"/>
      <c r="DH101" s="254"/>
      <c r="DI101" s="254"/>
      <c r="DJ101" s="254"/>
      <c r="DK101" s="254"/>
      <c r="DL101" s="254"/>
      <c r="DM101" s="254"/>
      <c r="DN101" s="254"/>
      <c r="DO101" s="254"/>
      <c r="DP101" s="254"/>
      <c r="DQ101" s="254"/>
      <c r="DR101" s="254"/>
      <c r="DS101" s="254"/>
      <c r="DT101" s="254"/>
      <c r="DU101" s="254"/>
      <c r="DV101" s="254"/>
      <c r="DW101" s="254"/>
      <c r="DX101" s="254"/>
      <c r="DY101" s="254"/>
      <c r="DZ101" s="254"/>
      <c r="EA101" s="254"/>
      <c r="EB101" s="254"/>
      <c r="EC101" s="254"/>
      <c r="ED101" s="254"/>
      <c r="EE101" s="254"/>
      <c r="EF101" s="254"/>
      <c r="EG101" s="254"/>
      <c r="EH101" s="254"/>
      <c r="EI101" s="254"/>
      <c r="EJ101" s="254"/>
      <c r="EK101" s="254"/>
      <c r="EL101" s="254"/>
      <c r="EM101" s="254"/>
      <c r="EN101" s="254"/>
      <c r="EO101" s="254"/>
      <c r="EP101" s="254"/>
      <c r="EQ101" s="254"/>
      <c r="ER101" s="254"/>
      <c r="ES101" s="254"/>
      <c r="ET101" s="254"/>
      <c r="EU101" s="254"/>
      <c r="EV101" s="254"/>
      <c r="EW101" s="254"/>
      <c r="EX101" s="254"/>
      <c r="EY101" s="254"/>
      <c r="EZ101" s="254"/>
      <c r="FA101" s="254"/>
      <c r="FB101" s="254"/>
      <c r="FC101" s="254"/>
      <c r="FD101" s="254"/>
      <c r="FE101" s="254"/>
      <c r="FF101" s="254"/>
      <c r="FG101" s="254"/>
      <c r="FH101" s="254"/>
      <c r="FI101" s="254"/>
      <c r="FJ101" s="254"/>
      <c r="FK101" s="254"/>
      <c r="FL101" s="254"/>
      <c r="FM101" s="254"/>
      <c r="FN101" s="254"/>
      <c r="FO101" s="254"/>
      <c r="FP101" s="254"/>
      <c r="FQ101" s="254"/>
      <c r="FR101" s="254"/>
      <c r="FS101" s="254"/>
      <c r="FT101" s="254"/>
      <c r="FU101" s="254"/>
      <c r="FV101" s="254"/>
      <c r="FW101" s="254"/>
      <c r="FX101" s="254"/>
      <c r="FY101" s="254"/>
      <c r="FZ101" s="254"/>
      <c r="GA101" s="254"/>
      <c r="GB101" s="254"/>
      <c r="GC101" s="254"/>
      <c r="GD101" s="254"/>
      <c r="GE101" s="254"/>
      <c r="GF101" s="254"/>
      <c r="GG101" s="254"/>
      <c r="GH101" s="254"/>
      <c r="GI101" s="254"/>
      <c r="GJ101" s="254"/>
      <c r="GK101" s="254"/>
      <c r="GL101" s="254"/>
      <c r="GM101" s="254"/>
      <c r="GN101" s="254"/>
      <c r="GO101" s="254"/>
      <c r="GP101" s="254"/>
      <c r="GQ101" s="254"/>
      <c r="GR101" s="254"/>
      <c r="GS101" s="254"/>
      <c r="GT101" s="254"/>
      <c r="GU101" s="254"/>
      <c r="GV101" s="254"/>
      <c r="GW101" s="254"/>
      <c r="GX101" s="254"/>
      <c r="GY101" s="254"/>
      <c r="GZ101" s="254"/>
      <c r="HA101" s="254"/>
      <c r="HB101" s="254"/>
      <c r="HC101" s="254"/>
      <c r="HD101" s="254"/>
      <c r="HE101" s="254"/>
      <c r="HF101" s="254"/>
      <c r="HG101" s="254"/>
      <c r="HH101" s="254"/>
      <c r="HI101" s="254"/>
      <c r="HJ101" s="254"/>
      <c r="HK101" s="254"/>
      <c r="HL101" s="254"/>
      <c r="HM101" s="254"/>
      <c r="HN101" s="254"/>
      <c r="HO101" s="254"/>
      <c r="HP101" s="254"/>
      <c r="HQ101" s="254"/>
      <c r="HR101" s="254"/>
      <c r="HS101" s="254"/>
      <c r="HT101" s="254"/>
      <c r="HU101" s="254"/>
      <c r="HV101" s="254"/>
      <c r="HW101" s="254"/>
      <c r="HX101" s="254"/>
      <c r="HY101" s="254"/>
      <c r="HZ101" s="254"/>
      <c r="IA101" s="254"/>
      <c r="IB101" s="254"/>
      <c r="IC101" s="254"/>
      <c r="ID101" s="254"/>
      <c r="IE101" s="254"/>
      <c r="IF101" s="254"/>
      <c r="IG101" s="254"/>
      <c r="IH101" s="254"/>
      <c r="II101" s="254"/>
      <c r="IJ101" s="254"/>
      <c r="IK101" s="254"/>
      <c r="IL101" s="254"/>
      <c r="IM101" s="254"/>
      <c r="IN101" s="254"/>
      <c r="IO101" s="254"/>
      <c r="IP101" s="254"/>
      <c r="IQ101" s="254"/>
      <c r="IR101" s="254"/>
      <c r="IS101" s="254"/>
      <c r="IT101" s="254"/>
      <c r="IU101" s="254"/>
      <c r="IV101" s="254"/>
      <c r="IW101" s="254"/>
      <c r="IX101" s="254"/>
      <c r="IY101" s="254"/>
      <c r="IZ101" s="254"/>
      <c r="JA101" s="254"/>
      <c r="JB101" s="254"/>
      <c r="JC101" s="254"/>
      <c r="JD101" s="254"/>
      <c r="JE101" s="254"/>
      <c r="JF101" s="254"/>
      <c r="JG101" s="254"/>
      <c r="JH101" s="254"/>
      <c r="JI101" s="254"/>
      <c r="JJ101" s="254"/>
      <c r="JK101" s="254"/>
      <c r="JL101" s="254"/>
      <c r="JM101" s="254"/>
      <c r="JN101" s="254"/>
      <c r="JO101" s="254"/>
      <c r="JP101" s="254"/>
      <c r="JQ101" s="254"/>
      <c r="JR101" s="254"/>
      <c r="JS101" s="254"/>
      <c r="JT101" s="254"/>
      <c r="JU101" s="254"/>
      <c r="JV101" s="254"/>
      <c r="JW101" s="254"/>
      <c r="JX101" s="254"/>
      <c r="JY101" s="254"/>
      <c r="JZ101" s="254"/>
      <c r="KA101" s="254"/>
      <c r="KB101" s="254"/>
      <c r="KC101" s="254"/>
      <c r="KD101" s="254"/>
      <c r="KE101" s="254"/>
      <c r="KF101" s="254"/>
      <c r="KG101" s="254"/>
      <c r="KH101" s="254"/>
      <c r="KI101" s="254"/>
      <c r="KJ101" s="254"/>
      <c r="KK101" s="254"/>
      <c r="KL101" s="254"/>
      <c r="KM101" s="254"/>
      <c r="KN101" s="254"/>
      <c r="KO101" s="254"/>
      <c r="KP101" s="254"/>
      <c r="KQ101" s="254"/>
      <c r="KR101" s="254"/>
      <c r="KS101" s="254"/>
      <c r="KT101" s="254"/>
      <c r="KU101" s="254"/>
      <c r="KV101" s="254"/>
      <c r="KW101" s="254"/>
      <c r="KX101" s="254"/>
      <c r="KY101" s="254"/>
      <c r="KZ101" s="254"/>
      <c r="LA101" s="254"/>
      <c r="LB101" s="254"/>
      <c r="LC101" s="254"/>
      <c r="LD101" s="254"/>
      <c r="LE101" s="254"/>
      <c r="LF101" s="254"/>
      <c r="LG101" s="254"/>
      <c r="LH101" s="254"/>
      <c r="LI101" s="254"/>
      <c r="LJ101" s="254"/>
      <c r="LK101" s="254"/>
      <c r="LL101" s="254"/>
      <c r="LM101" s="254"/>
      <c r="LN101" s="254"/>
      <c r="LO101" s="254"/>
      <c r="LP101" s="254"/>
      <c r="LQ101" s="254"/>
      <c r="LR101" s="254"/>
      <c r="LS101" s="254"/>
      <c r="LT101" s="254"/>
      <c r="LU101" s="254"/>
      <c r="LV101" s="254"/>
      <c r="LW101" s="254"/>
      <c r="LX101" s="254"/>
      <c r="LY101" s="254"/>
      <c r="LZ101" s="254"/>
      <c r="MA101" s="254"/>
      <c r="MB101" s="254"/>
      <c r="MC101" s="254"/>
      <c r="MD101" s="254"/>
      <c r="ME101" s="254"/>
      <c r="MF101" s="254"/>
      <c r="MG101" s="254"/>
      <c r="MH101" s="254"/>
      <c r="MI101" s="254"/>
      <c r="MJ101" s="254"/>
      <c r="MK101" s="254"/>
      <c r="ML101" s="254"/>
      <c r="MM101" s="254"/>
      <c r="MN101" s="254"/>
      <c r="MO101" s="254"/>
      <c r="MP101" s="254"/>
      <c r="MQ101" s="254"/>
      <c r="MR101" s="254"/>
      <c r="MS101" s="254"/>
      <c r="MT101" s="254"/>
      <c r="MU101" s="254"/>
      <c r="MV101" s="254"/>
      <c r="MW101" s="254"/>
      <c r="MX101" s="254"/>
      <c r="MY101" s="254"/>
      <c r="MZ101" s="254"/>
      <c r="NA101" s="254"/>
      <c r="NB101" s="254"/>
      <c r="NC101" s="254"/>
      <c r="ND101" s="254"/>
      <c r="NE101" s="254"/>
      <c r="NF101" s="254"/>
      <c r="NG101" s="254"/>
      <c r="NH101" s="254"/>
      <c r="NI101" s="254"/>
      <c r="NJ101" s="254"/>
      <c r="NK101" s="254"/>
      <c r="NL101" s="254"/>
      <c r="NM101" s="254"/>
      <c r="NN101" s="254"/>
      <c r="NO101" s="254"/>
      <c r="NP101" s="254"/>
      <c r="NQ101" s="254"/>
      <c r="NR101" s="254"/>
      <c r="NS101" s="254"/>
      <c r="NT101" s="254"/>
      <c r="NU101" s="254"/>
      <c r="NV101" s="254"/>
      <c r="NW101" s="254"/>
      <c r="NX101" s="254"/>
      <c r="NY101" s="254"/>
      <c r="NZ101" s="254"/>
      <c r="OA101" s="254"/>
      <c r="OB101" s="254"/>
      <c r="OC101" s="254"/>
      <c r="OD101" s="254"/>
      <c r="OE101" s="254"/>
      <c r="OF101" s="254"/>
      <c r="OG101" s="254"/>
      <c r="OH101" s="254"/>
      <c r="OI101" s="254"/>
      <c r="OJ101" s="254"/>
      <c r="OK101" s="254"/>
      <c r="OL101" s="254"/>
      <c r="OM101" s="254"/>
      <c r="ON101" s="254"/>
      <c r="OO101" s="254"/>
      <c r="OP101" s="254"/>
      <c r="OQ101" s="254"/>
      <c r="OR101" s="254"/>
      <c r="OS101" s="254"/>
      <c r="OT101" s="254"/>
      <c r="OU101" s="254"/>
      <c r="OV101" s="254"/>
      <c r="OW101" s="254"/>
      <c r="OX101" s="254"/>
      <c r="OY101" s="254"/>
      <c r="OZ101" s="254"/>
      <c r="PA101" s="254"/>
      <c r="PB101" s="254"/>
      <c r="PC101" s="254"/>
      <c r="PD101" s="254"/>
      <c r="PE101" s="254"/>
      <c r="PF101" s="254"/>
      <c r="PG101" s="254"/>
      <c r="PH101" s="254"/>
      <c r="PI101" s="254"/>
      <c r="PJ101" s="254"/>
      <c r="PK101" s="254"/>
      <c r="PL101" s="254"/>
      <c r="PM101" s="254"/>
      <c r="PN101" s="254"/>
      <c r="PO101" s="254"/>
      <c r="PP101" s="254"/>
      <c r="PQ101" s="254"/>
      <c r="PR101" s="254"/>
      <c r="PS101" s="254"/>
      <c r="PT101" s="254"/>
      <c r="PU101" s="254"/>
      <c r="PV101" s="254"/>
      <c r="PW101" s="254"/>
      <c r="PX101" s="254"/>
      <c r="PY101" s="254"/>
      <c r="PZ101" s="254"/>
      <c r="QA101" s="254"/>
      <c r="QB101" s="254"/>
      <c r="QC101" s="254"/>
      <c r="QD101" s="254"/>
      <c r="QE101" s="254"/>
      <c r="QF101" s="254"/>
      <c r="QG101" s="254"/>
      <c r="QH101" s="254"/>
      <c r="QI101" s="254"/>
      <c r="QJ101" s="254"/>
      <c r="QK101" s="254"/>
      <c r="QL101" s="254"/>
      <c r="QM101" s="254"/>
      <c r="QN101" s="254"/>
      <c r="QO101" s="254"/>
      <c r="QP101" s="254"/>
      <c r="QQ101" s="254"/>
      <c r="QR101" s="254"/>
      <c r="QS101" s="254"/>
      <c r="QT101" s="254"/>
      <c r="QU101" s="254"/>
      <c r="QV101" s="254"/>
      <c r="QW101" s="254"/>
      <c r="QX101" s="254"/>
      <c r="QY101" s="254"/>
      <c r="QZ101" s="254"/>
      <c r="RA101" s="254"/>
      <c r="RB101" s="254"/>
      <c r="RC101" s="254"/>
      <c r="RD101" s="254"/>
      <c r="RE101" s="254"/>
      <c r="RF101" s="254"/>
      <c r="RG101" s="254"/>
      <c r="RH101" s="254"/>
      <c r="RI101" s="254"/>
      <c r="RJ101" s="254"/>
      <c r="RK101" s="254"/>
      <c r="RL101" s="254"/>
      <c r="RM101" s="254"/>
      <c r="RN101" s="254"/>
      <c r="RO101" s="254"/>
      <c r="RP101" s="254"/>
      <c r="RQ101" s="254"/>
      <c r="RR101" s="254"/>
      <c r="RS101" s="254"/>
      <c r="RT101" s="254"/>
      <c r="RU101" s="254"/>
      <c r="RV101" s="254"/>
      <c r="RW101" s="254"/>
      <c r="RX101" s="254"/>
      <c r="RY101" s="254"/>
      <c r="RZ101" s="254"/>
      <c r="SA101" s="254"/>
      <c r="SB101" s="254"/>
      <c r="SC101" s="254"/>
      <c r="SD101" s="254"/>
      <c r="SE101" s="254"/>
      <c r="SF101" s="254"/>
      <c r="SG101" s="254"/>
      <c r="SH101" s="254"/>
      <c r="SI101" s="254"/>
      <c r="SJ101" s="254"/>
      <c r="SK101" s="254"/>
      <c r="SL101" s="254"/>
      <c r="SM101" s="254"/>
      <c r="SN101" s="254"/>
      <c r="SO101" s="254"/>
      <c r="SP101" s="254"/>
      <c r="SQ101" s="254"/>
      <c r="SR101" s="254"/>
      <c r="SS101" s="254"/>
      <c r="ST101" s="254"/>
      <c r="SU101" s="254"/>
      <c r="SV101" s="254"/>
      <c r="SW101" s="254"/>
      <c r="SX101" s="254"/>
      <c r="SY101" s="254"/>
      <c r="SZ101" s="254"/>
      <c r="TA101" s="254"/>
      <c r="TB101" s="254"/>
      <c r="TC101" s="254"/>
      <c r="TD101" s="254"/>
      <c r="TE101" s="254"/>
      <c r="TF101" s="254"/>
      <c r="TG101" s="254"/>
      <c r="TH101" s="254"/>
      <c r="TI101" s="254"/>
      <c r="TJ101" s="254"/>
      <c r="TK101" s="254"/>
      <c r="TL101" s="254"/>
      <c r="TM101" s="254"/>
      <c r="TN101" s="254"/>
      <c r="TO101" s="254"/>
      <c r="TP101" s="254"/>
      <c r="TQ101" s="254"/>
      <c r="TR101" s="254"/>
      <c r="TS101" s="254"/>
      <c r="TT101" s="254"/>
      <c r="TU101" s="254"/>
      <c r="TV101" s="254"/>
      <c r="TW101" s="254"/>
      <c r="TX101" s="254"/>
      <c r="TY101" s="254"/>
      <c r="TZ101" s="254"/>
      <c r="UA101" s="254"/>
      <c r="UB101" s="254"/>
      <c r="UC101" s="254"/>
      <c r="UD101" s="254"/>
      <c r="UE101" s="254"/>
      <c r="UF101" s="254"/>
      <c r="UG101" s="254"/>
      <c r="UH101" s="254"/>
      <c r="UI101" s="254"/>
      <c r="UJ101" s="254"/>
      <c r="UK101" s="254"/>
      <c r="UL101" s="254"/>
      <c r="UM101" s="254"/>
      <c r="UN101" s="254"/>
      <c r="UO101" s="254"/>
      <c r="UP101" s="254"/>
      <c r="UQ101" s="254"/>
      <c r="UR101" s="254"/>
      <c r="US101" s="254"/>
      <c r="UT101" s="254"/>
      <c r="UU101" s="254"/>
      <c r="UV101" s="254"/>
      <c r="UW101" s="254"/>
      <c r="UX101" s="254"/>
      <c r="UY101" s="254"/>
      <c r="UZ101" s="254"/>
      <c r="VA101" s="254"/>
      <c r="VB101" s="254"/>
      <c r="VC101" s="254"/>
      <c r="VD101" s="254"/>
      <c r="VE101" s="254"/>
      <c r="VF101" s="254"/>
      <c r="VG101" s="254"/>
      <c r="VH101" s="254"/>
      <c r="VI101" s="254"/>
      <c r="VJ101" s="254"/>
      <c r="VK101" s="254"/>
      <c r="VL101" s="254"/>
      <c r="VM101" s="254"/>
      <c r="VN101" s="254"/>
      <c r="VO101" s="254"/>
      <c r="VP101" s="254"/>
      <c r="VQ101" s="254"/>
      <c r="VR101" s="254"/>
      <c r="VS101" s="254"/>
      <c r="VT101" s="254"/>
      <c r="VU101" s="254"/>
      <c r="VV101" s="254"/>
      <c r="VW101" s="254"/>
      <c r="VX101" s="254"/>
      <c r="VY101" s="254"/>
      <c r="VZ101" s="254"/>
      <c r="WA101" s="254"/>
      <c r="WB101" s="254"/>
      <c r="WC101" s="254"/>
      <c r="WD101" s="254"/>
      <c r="WE101" s="254"/>
      <c r="WF101" s="254"/>
      <c r="WG101" s="254"/>
      <c r="WH101" s="254"/>
      <c r="WI101" s="254"/>
      <c r="WJ101" s="254"/>
      <c r="WK101" s="254"/>
      <c r="WL101" s="254"/>
      <c r="WM101" s="254"/>
      <c r="WN101" s="254"/>
      <c r="WO101" s="254"/>
      <c r="WP101" s="254"/>
      <c r="WQ101" s="254"/>
      <c r="WR101" s="254"/>
      <c r="WS101" s="254"/>
      <c r="WT101" s="254"/>
      <c r="WU101" s="254"/>
      <c r="WV101" s="254"/>
      <c r="WW101" s="254"/>
      <c r="WX101" s="254"/>
      <c r="WY101" s="254"/>
      <c r="WZ101" s="254"/>
      <c r="XA101" s="254"/>
      <c r="XB101" s="254"/>
      <c r="XC101" s="254"/>
      <c r="XD101" s="254"/>
      <c r="XE101" s="254"/>
      <c r="XF101" s="254"/>
      <c r="XG101" s="254"/>
      <c r="XH101" s="254"/>
      <c r="XI101" s="254"/>
      <c r="XJ101" s="254"/>
      <c r="XK101" s="254"/>
      <c r="XL101" s="254"/>
      <c r="XM101" s="254"/>
      <c r="XN101" s="254"/>
      <c r="XO101" s="254"/>
      <c r="XP101" s="254"/>
      <c r="XQ101" s="254"/>
      <c r="XR101" s="254"/>
      <c r="XS101" s="254"/>
      <c r="XT101" s="254"/>
      <c r="XU101" s="254"/>
      <c r="XV101" s="254"/>
      <c r="XW101" s="254"/>
      <c r="XX101" s="254"/>
      <c r="XY101" s="254"/>
      <c r="XZ101" s="254"/>
      <c r="YA101" s="254"/>
      <c r="YB101" s="254"/>
      <c r="YC101" s="254"/>
      <c r="YD101" s="254"/>
      <c r="YE101" s="254"/>
      <c r="YF101" s="254"/>
      <c r="YG101" s="254"/>
      <c r="YH101" s="254"/>
      <c r="YI101" s="254"/>
      <c r="YJ101" s="254"/>
      <c r="YK101" s="254"/>
      <c r="YL101" s="254"/>
      <c r="YM101" s="254"/>
      <c r="YN101" s="254"/>
      <c r="YO101" s="254"/>
      <c r="YP101" s="254"/>
      <c r="YQ101" s="254"/>
      <c r="YR101" s="254"/>
      <c r="YS101" s="254"/>
      <c r="YT101" s="254"/>
      <c r="YU101" s="254"/>
      <c r="YV101" s="254"/>
      <c r="YW101" s="254"/>
      <c r="YX101" s="254"/>
      <c r="YY101" s="254"/>
      <c r="YZ101" s="254"/>
      <c r="ZA101" s="254"/>
      <c r="ZB101" s="254"/>
      <c r="ZC101" s="254"/>
      <c r="ZD101" s="254"/>
      <c r="ZE101" s="254"/>
      <c r="ZF101" s="254"/>
      <c r="ZG101" s="254"/>
      <c r="ZH101" s="254"/>
      <c r="ZI101" s="254"/>
      <c r="ZJ101" s="254"/>
      <c r="ZK101" s="254"/>
      <c r="ZL101" s="254"/>
      <c r="ZM101" s="254"/>
      <c r="ZN101" s="254"/>
      <c r="ZO101" s="254"/>
      <c r="ZP101" s="254"/>
      <c r="ZQ101" s="254"/>
      <c r="ZR101" s="254"/>
      <c r="ZS101" s="254"/>
      <c r="ZT101" s="254"/>
      <c r="ZU101" s="254"/>
      <c r="ZV101" s="254"/>
      <c r="ZW101" s="254"/>
      <c r="ZX101" s="254"/>
      <c r="ZY101" s="254"/>
      <c r="ZZ101" s="254"/>
      <c r="AAA101" s="254"/>
      <c r="AAB101" s="254"/>
      <c r="AAC101" s="254"/>
      <c r="AAD101" s="254"/>
      <c r="AAE101" s="254"/>
      <c r="AAF101" s="254"/>
      <c r="AAG101" s="254"/>
      <c r="AAH101" s="254"/>
      <c r="AAI101" s="254"/>
      <c r="AAJ101" s="254"/>
      <c r="AAK101" s="254"/>
      <c r="AAL101" s="254"/>
      <c r="AAM101" s="254"/>
      <c r="AAN101" s="254"/>
      <c r="AAO101" s="254"/>
      <c r="AAP101" s="254"/>
      <c r="AAQ101" s="254"/>
      <c r="AAR101" s="254"/>
      <c r="AAS101" s="254"/>
      <c r="AAT101" s="254"/>
      <c r="AAU101" s="254"/>
      <c r="AAV101" s="254"/>
      <c r="AAW101" s="254"/>
      <c r="AAX101" s="254"/>
      <c r="AAY101" s="254"/>
      <c r="AAZ101" s="254"/>
      <c r="ABA101" s="254"/>
      <c r="ABB101" s="254"/>
      <c r="ABC101" s="254"/>
      <c r="ABD101" s="254"/>
      <c r="ABE101" s="254"/>
      <c r="ABF101" s="254"/>
      <c r="ABG101" s="254"/>
      <c r="ABH101" s="254"/>
      <c r="ABI101" s="254"/>
      <c r="ABJ101" s="254"/>
      <c r="ABK101" s="254"/>
      <c r="ABL101" s="254"/>
      <c r="ABM101" s="254"/>
      <c r="ABN101" s="254"/>
      <c r="ABO101" s="254"/>
      <c r="ABP101" s="254"/>
      <c r="ABQ101" s="254"/>
      <c r="ABR101" s="254"/>
      <c r="ABS101" s="254"/>
      <c r="ABT101" s="254"/>
      <c r="ABU101" s="254"/>
      <c r="ABV101" s="254"/>
      <c r="ABW101" s="254"/>
      <c r="ABX101" s="254"/>
      <c r="ABY101" s="254"/>
      <c r="ABZ101" s="254"/>
      <c r="ACA101" s="254"/>
      <c r="ACB101" s="254"/>
      <c r="ACC101" s="254"/>
      <c r="ACD101" s="254"/>
      <c r="ACE101" s="254"/>
      <c r="ACF101" s="254"/>
      <c r="ACG101" s="254"/>
      <c r="ACH101" s="254"/>
      <c r="ACI101" s="254"/>
      <c r="ACJ101" s="254"/>
      <c r="ACK101" s="254"/>
      <c r="ACL101" s="254"/>
      <c r="ACM101" s="254"/>
      <c r="ACN101" s="254"/>
      <c r="ACO101" s="254"/>
      <c r="ACP101" s="254"/>
      <c r="ACQ101" s="254"/>
      <c r="ACR101" s="254"/>
      <c r="ACS101" s="254"/>
      <c r="ACT101" s="254"/>
      <c r="ACU101" s="254"/>
      <c r="ACV101" s="254"/>
      <c r="ACW101" s="254"/>
      <c r="ACX101" s="254"/>
      <c r="ACY101" s="254"/>
      <c r="ACZ101" s="254"/>
      <c r="ADA101" s="254"/>
      <c r="ADB101" s="254"/>
      <c r="ADC101" s="254"/>
      <c r="ADD101" s="254"/>
      <c r="ADE101" s="254"/>
      <c r="ADF101" s="254"/>
      <c r="ADG101" s="254"/>
      <c r="ADH101" s="254"/>
      <c r="ADI101" s="254"/>
      <c r="ADJ101" s="254"/>
      <c r="ADK101" s="254"/>
      <c r="ADL101" s="254"/>
      <c r="ADM101" s="254"/>
      <c r="ADN101" s="254"/>
      <c r="ADO101" s="254"/>
      <c r="ADP101" s="254"/>
      <c r="ADQ101" s="254"/>
      <c r="ADR101" s="254"/>
      <c r="ADS101" s="254"/>
      <c r="ADT101" s="254"/>
      <c r="ADU101" s="254"/>
      <c r="ADV101" s="254"/>
      <c r="ADW101" s="254"/>
      <c r="ADX101" s="254"/>
      <c r="ADY101" s="254"/>
      <c r="ADZ101" s="254"/>
      <c r="AEA101" s="254"/>
      <c r="AEB101" s="254"/>
      <c r="AEC101" s="254"/>
      <c r="AED101" s="254"/>
      <c r="AEE101" s="254"/>
      <c r="AEF101" s="254"/>
      <c r="AEG101" s="254"/>
      <c r="AEH101" s="254"/>
      <c r="AEI101" s="254"/>
      <c r="AEJ101" s="254"/>
      <c r="AEK101" s="254"/>
      <c r="AEL101" s="254"/>
      <c r="AEM101" s="254"/>
      <c r="AEN101" s="254"/>
      <c r="AEO101" s="254"/>
      <c r="AEP101" s="254"/>
      <c r="AEQ101" s="254"/>
      <c r="AER101" s="254"/>
      <c r="AES101" s="254"/>
      <c r="AET101" s="254"/>
      <c r="AEU101" s="254"/>
      <c r="AEV101" s="254"/>
      <c r="AEW101" s="254"/>
      <c r="AEX101" s="254"/>
      <c r="AEY101" s="254"/>
      <c r="AEZ101" s="254"/>
      <c r="AFA101" s="254"/>
      <c r="AFB101" s="254"/>
      <c r="AFC101" s="254"/>
      <c r="AFD101" s="254"/>
      <c r="AFE101" s="254"/>
      <c r="AFF101" s="254"/>
      <c r="AFG101" s="254"/>
      <c r="AFH101" s="254"/>
      <c r="AFI101" s="254"/>
      <c r="AFJ101" s="254"/>
      <c r="AFK101" s="254"/>
      <c r="AFL101" s="254"/>
      <c r="AFM101" s="254"/>
      <c r="AFN101" s="254"/>
      <c r="AFO101" s="254"/>
      <c r="AFP101" s="254"/>
      <c r="AFQ101" s="254"/>
      <c r="AFR101" s="254"/>
      <c r="AFS101" s="254"/>
      <c r="AFT101" s="254"/>
      <c r="AFU101" s="254"/>
      <c r="AFV101" s="254"/>
      <c r="AFW101" s="254"/>
      <c r="AFX101" s="254"/>
      <c r="AFY101" s="254"/>
      <c r="AFZ101" s="254"/>
      <c r="AGA101" s="254"/>
      <c r="AGB101" s="254"/>
      <c r="AGC101" s="254"/>
      <c r="AGD101" s="254"/>
      <c r="AGE101" s="254"/>
      <c r="AGF101" s="254"/>
      <c r="AGG101" s="254"/>
      <c r="AGH101" s="254"/>
      <c r="AGI101" s="254"/>
      <c r="AGJ101" s="254"/>
      <c r="AGK101" s="254"/>
      <c r="AGL101" s="254"/>
      <c r="AGM101" s="254"/>
      <c r="AGN101" s="254"/>
      <c r="AGO101" s="254"/>
      <c r="AGP101" s="254"/>
      <c r="AGQ101" s="254"/>
      <c r="AGR101" s="254"/>
      <c r="AGS101" s="254"/>
      <c r="AGT101" s="254"/>
      <c r="AGU101" s="254"/>
      <c r="AGV101" s="254"/>
      <c r="AGW101" s="254"/>
      <c r="AGX101" s="254"/>
      <c r="AGY101" s="254"/>
      <c r="AGZ101" s="254"/>
      <c r="AHA101" s="254"/>
      <c r="AHB101" s="254"/>
      <c r="AHC101" s="254"/>
      <c r="AHD101" s="254"/>
      <c r="AHE101" s="254"/>
      <c r="AHF101" s="254"/>
      <c r="AHG101" s="254"/>
      <c r="AHH101" s="254"/>
      <c r="AHI101" s="254"/>
      <c r="AHJ101" s="254"/>
      <c r="AHK101" s="254"/>
      <c r="AHL101" s="254"/>
      <c r="AHM101" s="254"/>
      <c r="AHN101" s="254"/>
      <c r="AHO101" s="254"/>
      <c r="AHP101" s="254"/>
      <c r="AHQ101" s="254"/>
      <c r="AHR101" s="254"/>
      <c r="AHS101" s="254"/>
      <c r="AHT101" s="254"/>
      <c r="AHU101" s="254"/>
      <c r="AHV101" s="254"/>
      <c r="AHW101" s="254"/>
      <c r="AHX101" s="254"/>
      <c r="AHY101" s="254"/>
      <c r="AHZ101" s="254"/>
      <c r="AIA101" s="254"/>
      <c r="AIB101" s="254"/>
      <c r="AIC101" s="254"/>
      <c r="AID101" s="254"/>
      <c r="AIE101" s="254"/>
      <c r="AIF101" s="254"/>
      <c r="AIG101" s="254"/>
      <c r="AIH101" s="254"/>
      <c r="AII101" s="254"/>
      <c r="AIJ101" s="254"/>
      <c r="AIK101" s="254"/>
      <c r="AIL101" s="254"/>
      <c r="AIM101" s="254"/>
      <c r="AIN101" s="254"/>
      <c r="AIO101" s="254"/>
      <c r="AIP101" s="254"/>
      <c r="AIQ101" s="254"/>
      <c r="AIR101" s="254"/>
      <c r="AIS101" s="254"/>
      <c r="AIT101" s="254"/>
      <c r="AIU101" s="254"/>
      <c r="AIV101" s="254"/>
      <c r="AIW101" s="254"/>
      <c r="AIX101" s="254"/>
      <c r="AIY101" s="254"/>
      <c r="AIZ101" s="254"/>
      <c r="AJA101" s="254"/>
      <c r="AJB101" s="254"/>
      <c r="AJC101" s="254"/>
      <c r="AJD101" s="254"/>
      <c r="AJE101" s="254"/>
      <c r="AJF101" s="254"/>
      <c r="AJG101" s="254"/>
      <c r="AJH101" s="254"/>
      <c r="AJI101" s="254"/>
      <c r="AJJ101" s="254"/>
      <c r="AJK101" s="254"/>
      <c r="AJL101" s="254"/>
      <c r="AJM101" s="254"/>
      <c r="AJN101" s="254"/>
      <c r="AJO101" s="254"/>
      <c r="AJP101" s="254"/>
      <c r="AJQ101" s="254"/>
      <c r="AJR101" s="254"/>
      <c r="AJS101" s="254"/>
      <c r="AJT101" s="254"/>
      <c r="AJU101" s="254"/>
      <c r="AJV101" s="254"/>
      <c r="AJW101" s="254"/>
      <c r="AJX101" s="254"/>
      <c r="AJY101" s="254"/>
      <c r="AJZ101" s="254"/>
      <c r="AKA101" s="254"/>
      <c r="AKB101" s="254"/>
      <c r="AKC101" s="254"/>
      <c r="AKD101" s="254"/>
      <c r="AKE101" s="254"/>
      <c r="AKF101" s="254"/>
      <c r="AKG101" s="254"/>
      <c r="AKH101" s="254"/>
      <c r="AKI101" s="254"/>
      <c r="AKJ101" s="254"/>
      <c r="AKK101" s="254"/>
      <c r="AKL101" s="254"/>
      <c r="AKM101" s="254"/>
      <c r="AKN101" s="254"/>
      <c r="AKO101" s="254"/>
      <c r="AKP101" s="254"/>
      <c r="AKQ101" s="254"/>
      <c r="AKR101" s="254"/>
      <c r="AKS101" s="254"/>
      <c r="AKT101" s="254"/>
      <c r="AKU101" s="254"/>
      <c r="AKV101" s="254"/>
      <c r="AKW101" s="254"/>
      <c r="AKX101" s="254"/>
      <c r="AKY101" s="254"/>
      <c r="AKZ101" s="254"/>
      <c r="ALA101" s="254"/>
      <c r="ALB101" s="254"/>
      <c r="ALC101" s="254"/>
      <c r="ALD101" s="254"/>
      <c r="ALE101" s="254"/>
      <c r="ALF101" s="254"/>
      <c r="ALG101" s="254"/>
      <c r="ALH101" s="254"/>
      <c r="ALI101" s="254"/>
      <c r="ALJ101" s="254"/>
      <c r="ALK101" s="254"/>
      <c r="ALL101" s="254"/>
      <c r="ALM101" s="254"/>
      <c r="ALN101" s="254"/>
      <c r="ALO101" s="254"/>
      <c r="ALP101" s="254"/>
      <c r="ALQ101" s="254"/>
      <c r="ALR101" s="254"/>
      <c r="ALS101" s="254"/>
      <c r="ALT101" s="254"/>
      <c r="ALU101" s="254"/>
      <c r="ALV101" s="254"/>
    </row>
    <row r="102" spans="1:1010" s="261" customFormat="1" ht="15" customHeight="1" x14ac:dyDescent="0.35">
      <c r="A102">
        <v>102</v>
      </c>
      <c r="B102">
        <v>1969.36</v>
      </c>
      <c r="C102" s="214" t="s">
        <v>1335</v>
      </c>
      <c r="D102">
        <v>1969.36</v>
      </c>
      <c r="E102" s="254">
        <v>390</v>
      </c>
      <c r="F102" s="255">
        <v>49.984549999999999</v>
      </c>
      <c r="G102" s="256">
        <v>2.4984000000000002</v>
      </c>
      <c r="H102" s="257">
        <v>12.4253</v>
      </c>
      <c r="I102" s="257">
        <v>9.0050000000000005E-2</v>
      </c>
      <c r="J102" s="257">
        <v>11.8362</v>
      </c>
      <c r="K102" s="258">
        <v>0.17724999999999999</v>
      </c>
      <c r="L102" s="257">
        <v>10.068899999999999</v>
      </c>
      <c r="M102" s="258">
        <v>10.6158</v>
      </c>
      <c r="N102" s="257">
        <v>2.1760999999999999</v>
      </c>
      <c r="O102" s="257">
        <v>3.9100000000000003E-2</v>
      </c>
      <c r="P102" s="257">
        <v>0.49349999999999999</v>
      </c>
      <c r="Q102" s="258">
        <v>0.22195000000000001</v>
      </c>
      <c r="R102" s="257">
        <v>4.5400000000000003E-2</v>
      </c>
      <c r="S102" s="258">
        <v>0.01</v>
      </c>
      <c r="T102" s="258">
        <v>4.1450000000000001E-2</v>
      </c>
      <c r="U102" s="258">
        <v>100.7239</v>
      </c>
      <c r="V102" s="258"/>
      <c r="W102" s="257"/>
      <c r="X102" s="259"/>
      <c r="Y102" s="259"/>
      <c r="Z102" s="259">
        <v>30.4233333333333</v>
      </c>
      <c r="AA102" s="259">
        <v>304.04666666666702</v>
      </c>
      <c r="AB102" s="257">
        <v>9.4066666666666698</v>
      </c>
      <c r="AC102" s="257">
        <v>387.11666666666702</v>
      </c>
      <c r="AD102" s="257">
        <v>24.25</v>
      </c>
      <c r="AE102" s="257">
        <v>175.303333333333</v>
      </c>
      <c r="AF102" s="257">
        <v>16.546666666666699</v>
      </c>
      <c r="AG102" s="257">
        <v>130.91333333333299</v>
      </c>
      <c r="AH102" s="257">
        <v>14.4333333333333</v>
      </c>
      <c r="AI102" s="257">
        <v>34.906666666666702</v>
      </c>
      <c r="AJ102" s="257">
        <v>5.10666666666667</v>
      </c>
      <c r="AK102" s="257">
        <v>24.0833333333333</v>
      </c>
      <c r="AL102" s="257">
        <v>5.9666666666666703</v>
      </c>
      <c r="AM102" s="257">
        <v>2.06666666666667</v>
      </c>
      <c r="AN102" s="257">
        <v>6.1466666666666701</v>
      </c>
      <c r="AO102" s="257">
        <v>0.913333333333333</v>
      </c>
      <c r="AP102" s="257">
        <v>4.9800000000000004</v>
      </c>
      <c r="AQ102" s="257">
        <v>0.999</v>
      </c>
      <c r="AR102" s="257">
        <v>2.4766666666666701</v>
      </c>
      <c r="AS102" s="257">
        <v>0.34866666666666701</v>
      </c>
      <c r="AT102" s="257">
        <v>2.0933333333333302</v>
      </c>
      <c r="AU102" s="257">
        <v>0.291333333333333</v>
      </c>
      <c r="AV102" s="257">
        <v>4.2466666666666697</v>
      </c>
      <c r="AW102" s="257">
        <v>1.12266666666667</v>
      </c>
      <c r="AX102" s="257">
        <v>1.2333333333333301</v>
      </c>
      <c r="AY102" s="257">
        <v>0.40899999999999997</v>
      </c>
      <c r="AZ102" s="257">
        <v>1216.38489</v>
      </c>
      <c r="BA102" s="257">
        <v>62.766249999999999</v>
      </c>
      <c r="BB102" s="259"/>
      <c r="BC102" s="259"/>
      <c r="BD102" s="258"/>
      <c r="BE102" s="258"/>
      <c r="BF102" s="258">
        <v>0.60481305500000004</v>
      </c>
      <c r="BG102" s="258">
        <v>6.3959039999999995E-2</v>
      </c>
      <c r="BH102" s="257">
        <v>0.25223359000000001</v>
      </c>
      <c r="BI102" s="257">
        <v>0.39177822000000001</v>
      </c>
      <c r="BJ102" s="257">
        <v>2.8289100000000001E-2</v>
      </c>
      <c r="BK102" s="257">
        <v>0.29401188</v>
      </c>
      <c r="BL102" s="257">
        <v>0.24840972</v>
      </c>
      <c r="BM102" s="257">
        <v>0.15341505</v>
      </c>
      <c r="BN102" s="257">
        <v>7.180425E-2</v>
      </c>
      <c r="BO102" s="257">
        <v>6.5031350000000002E-3</v>
      </c>
      <c r="BP102" s="257">
        <v>9.52946E-3</v>
      </c>
      <c r="BQ102" s="257">
        <v>1.25E-3</v>
      </c>
      <c r="BR102" s="257">
        <v>1.919135E-3</v>
      </c>
      <c r="BS102" s="257">
        <v>1.4603200000000001</v>
      </c>
      <c r="BT102" s="257">
        <v>9.4254466666666801</v>
      </c>
      <c r="BU102" s="257">
        <v>0.50795999999999997</v>
      </c>
      <c r="BV102" s="257">
        <v>19.355833333333401</v>
      </c>
      <c r="BW102" s="257">
        <v>1.649</v>
      </c>
      <c r="BX102" s="257">
        <v>17.0044233333333</v>
      </c>
      <c r="BY102" s="257">
        <v>2.164304</v>
      </c>
      <c r="BZ102" s="257">
        <v>7.3311466666666503</v>
      </c>
      <c r="CA102" s="257">
        <v>0.73609999999999798</v>
      </c>
      <c r="CB102" s="257">
        <v>1.3264533333333299</v>
      </c>
      <c r="CC102" s="257">
        <v>0.35746666666666699</v>
      </c>
      <c r="CD102" s="257">
        <v>1.5413333333333299</v>
      </c>
      <c r="CE102" s="257">
        <v>0.39976666666666699</v>
      </c>
      <c r="CF102" s="257">
        <v>0.124</v>
      </c>
      <c r="CG102" s="257">
        <v>0.577786666666667</v>
      </c>
      <c r="CH102" s="257">
        <v>7.1239999999999998E-2</v>
      </c>
      <c r="CI102" s="257">
        <v>0.40338000000000002</v>
      </c>
      <c r="CJ102" s="257">
        <v>8.6913000000000004E-2</v>
      </c>
      <c r="CK102" s="257">
        <v>0.20804</v>
      </c>
      <c r="CL102" s="257">
        <v>3.38206666666667E-2</v>
      </c>
      <c r="CM102" s="257">
        <v>0.177933333333333</v>
      </c>
      <c r="CN102" s="257">
        <v>3.1755333333333302E-2</v>
      </c>
      <c r="CO102" s="257">
        <v>0.39918666666666702</v>
      </c>
      <c r="CP102" s="257">
        <v>0.167277333333334</v>
      </c>
      <c r="CQ102" s="257">
        <v>0.45509999999999901</v>
      </c>
      <c r="CR102" s="257">
        <v>3.8855000000000001E-2</v>
      </c>
      <c r="CS102" s="257"/>
      <c r="CT102" s="257"/>
      <c r="CU102" s="260"/>
      <c r="CV102" s="260"/>
      <c r="CW102" s="260"/>
      <c r="CX102" s="260"/>
      <c r="CY102" s="260"/>
      <c r="CZ102" s="260"/>
      <c r="DA102" s="254"/>
      <c r="DB102" s="254"/>
      <c r="DC102" s="254"/>
      <c r="DD102" s="254"/>
      <c r="DE102" s="254"/>
      <c r="DF102" s="254"/>
      <c r="DG102" s="254"/>
      <c r="DH102" s="254"/>
      <c r="DI102" s="254"/>
      <c r="DJ102" s="254"/>
      <c r="DK102" s="254"/>
      <c r="DL102" s="254"/>
      <c r="DM102" s="254"/>
      <c r="DN102" s="254"/>
      <c r="DO102" s="254"/>
      <c r="DP102" s="254"/>
      <c r="DQ102" s="254"/>
      <c r="DR102" s="254"/>
      <c r="DS102" s="254"/>
      <c r="DT102" s="254"/>
      <c r="DU102" s="254"/>
      <c r="DV102" s="254"/>
      <c r="DW102" s="254"/>
      <c r="DX102" s="254"/>
      <c r="DY102" s="254"/>
      <c r="DZ102" s="254"/>
      <c r="EA102" s="254"/>
      <c r="EB102" s="254"/>
      <c r="EC102" s="254"/>
      <c r="ED102" s="254"/>
      <c r="EE102" s="254"/>
      <c r="EF102" s="254"/>
      <c r="EG102" s="254"/>
      <c r="EH102" s="254"/>
      <c r="EI102" s="254"/>
      <c r="EJ102" s="254"/>
      <c r="EK102" s="254"/>
      <c r="EL102" s="254"/>
      <c r="EM102" s="254"/>
      <c r="EN102" s="254"/>
      <c r="EO102" s="254"/>
      <c r="EP102" s="254"/>
      <c r="EQ102" s="254"/>
      <c r="ER102" s="254"/>
      <c r="ES102" s="254"/>
      <c r="ET102" s="254"/>
      <c r="EU102" s="254"/>
      <c r="EV102" s="254"/>
      <c r="EW102" s="254"/>
      <c r="EX102" s="254"/>
      <c r="EY102" s="254"/>
      <c r="EZ102" s="254"/>
      <c r="FA102" s="254"/>
      <c r="FB102" s="254"/>
      <c r="FC102" s="254"/>
      <c r="FD102" s="254"/>
      <c r="FE102" s="254"/>
      <c r="FF102" s="254"/>
      <c r="FG102" s="254"/>
      <c r="FH102" s="254"/>
      <c r="FI102" s="254"/>
      <c r="FJ102" s="254"/>
      <c r="FK102" s="254"/>
      <c r="FL102" s="254"/>
      <c r="FM102" s="254"/>
      <c r="FN102" s="254"/>
      <c r="FO102" s="254"/>
      <c r="FP102" s="254"/>
      <c r="FQ102" s="254"/>
      <c r="FR102" s="254"/>
      <c r="FS102" s="254"/>
      <c r="FT102" s="254"/>
      <c r="FU102" s="254"/>
      <c r="FV102" s="254"/>
      <c r="FW102" s="254"/>
      <c r="FX102" s="254"/>
      <c r="FY102" s="254"/>
      <c r="FZ102" s="254"/>
      <c r="GA102" s="254"/>
      <c r="GB102" s="254"/>
      <c r="GC102" s="254"/>
      <c r="GD102" s="254"/>
      <c r="GE102" s="254"/>
      <c r="GF102" s="254"/>
      <c r="GG102" s="254"/>
      <c r="GH102" s="254"/>
      <c r="GI102" s="254"/>
      <c r="GJ102" s="254"/>
      <c r="GK102" s="254"/>
      <c r="GL102" s="254"/>
      <c r="GM102" s="254"/>
      <c r="GN102" s="254"/>
      <c r="GO102" s="254"/>
      <c r="GP102" s="254"/>
      <c r="GQ102" s="254"/>
      <c r="GR102" s="254"/>
      <c r="GS102" s="254"/>
      <c r="GT102" s="254"/>
      <c r="GU102" s="254"/>
      <c r="GV102" s="254"/>
      <c r="GW102" s="254"/>
      <c r="GX102" s="254"/>
      <c r="GY102" s="254"/>
      <c r="GZ102" s="254"/>
      <c r="HA102" s="254"/>
      <c r="HB102" s="254"/>
      <c r="HC102" s="254"/>
      <c r="HD102" s="254"/>
      <c r="HE102" s="254"/>
      <c r="HF102" s="254"/>
      <c r="HG102" s="254"/>
      <c r="HH102" s="254"/>
      <c r="HI102" s="254"/>
      <c r="HJ102" s="254"/>
      <c r="HK102" s="254"/>
      <c r="HL102" s="254"/>
      <c r="HM102" s="254"/>
      <c r="HN102" s="254"/>
      <c r="HO102" s="254"/>
      <c r="HP102" s="254"/>
      <c r="HQ102" s="254"/>
      <c r="HR102" s="254"/>
      <c r="HS102" s="254"/>
      <c r="HT102" s="254"/>
      <c r="HU102" s="254"/>
      <c r="HV102" s="254"/>
      <c r="HW102" s="254"/>
      <c r="HX102" s="254"/>
      <c r="HY102" s="254"/>
      <c r="HZ102" s="254"/>
      <c r="IA102" s="254"/>
      <c r="IB102" s="254"/>
      <c r="IC102" s="254"/>
      <c r="ID102" s="254"/>
      <c r="IE102" s="254"/>
      <c r="IF102" s="254"/>
      <c r="IG102" s="254"/>
      <c r="IH102" s="254"/>
      <c r="II102" s="254"/>
      <c r="IJ102" s="254"/>
      <c r="IK102" s="254"/>
      <c r="IL102" s="254"/>
      <c r="IM102" s="254"/>
      <c r="IN102" s="254"/>
      <c r="IO102" s="254"/>
      <c r="IP102" s="254"/>
      <c r="IQ102" s="254"/>
      <c r="IR102" s="254"/>
      <c r="IS102" s="254"/>
      <c r="IT102" s="254"/>
      <c r="IU102" s="254"/>
      <c r="IV102" s="254"/>
      <c r="IW102" s="254"/>
      <c r="IX102" s="254"/>
      <c r="IY102" s="254"/>
      <c r="IZ102" s="254"/>
      <c r="JA102" s="254"/>
      <c r="JB102" s="254"/>
      <c r="JC102" s="254"/>
      <c r="JD102" s="254"/>
      <c r="JE102" s="254"/>
      <c r="JF102" s="254"/>
      <c r="JG102" s="254"/>
      <c r="JH102" s="254"/>
      <c r="JI102" s="254"/>
      <c r="JJ102" s="254"/>
      <c r="JK102" s="254"/>
      <c r="JL102" s="254"/>
      <c r="JM102" s="254"/>
      <c r="JN102" s="254"/>
      <c r="JO102" s="254"/>
      <c r="JP102" s="254"/>
      <c r="JQ102" s="254"/>
      <c r="JR102" s="254"/>
      <c r="JS102" s="254"/>
      <c r="JT102" s="254"/>
      <c r="JU102" s="254"/>
      <c r="JV102" s="254"/>
      <c r="JW102" s="254"/>
      <c r="JX102" s="254"/>
      <c r="JY102" s="254"/>
      <c r="JZ102" s="254"/>
      <c r="KA102" s="254"/>
      <c r="KB102" s="254"/>
      <c r="KC102" s="254"/>
      <c r="KD102" s="254"/>
      <c r="KE102" s="254"/>
      <c r="KF102" s="254"/>
      <c r="KG102" s="254"/>
      <c r="KH102" s="254"/>
      <c r="KI102" s="254"/>
      <c r="KJ102" s="254"/>
      <c r="KK102" s="254"/>
      <c r="KL102" s="254"/>
      <c r="KM102" s="254"/>
      <c r="KN102" s="254"/>
      <c r="KO102" s="254"/>
      <c r="KP102" s="254"/>
      <c r="KQ102" s="254"/>
      <c r="KR102" s="254"/>
      <c r="KS102" s="254"/>
      <c r="KT102" s="254"/>
      <c r="KU102" s="254"/>
      <c r="KV102" s="254"/>
      <c r="KW102" s="254"/>
      <c r="KX102" s="254"/>
      <c r="KY102" s="254"/>
      <c r="KZ102" s="254"/>
      <c r="LA102" s="254"/>
      <c r="LB102" s="254"/>
      <c r="LC102" s="254"/>
      <c r="LD102" s="254"/>
      <c r="LE102" s="254"/>
      <c r="LF102" s="254"/>
      <c r="LG102" s="254"/>
      <c r="LH102" s="254"/>
      <c r="LI102" s="254"/>
      <c r="LJ102" s="254"/>
      <c r="LK102" s="254"/>
      <c r="LL102" s="254"/>
      <c r="LM102" s="254"/>
      <c r="LN102" s="254"/>
      <c r="LO102" s="254"/>
      <c r="LP102" s="254"/>
      <c r="LQ102" s="254"/>
      <c r="LR102" s="254"/>
      <c r="LS102" s="254"/>
      <c r="LT102" s="254"/>
      <c r="LU102" s="254"/>
      <c r="LV102" s="254"/>
      <c r="LW102" s="254"/>
      <c r="LX102" s="254"/>
      <c r="LY102" s="254"/>
      <c r="LZ102" s="254"/>
      <c r="MA102" s="254"/>
      <c r="MB102" s="254"/>
      <c r="MC102" s="254"/>
      <c r="MD102" s="254"/>
      <c r="ME102" s="254"/>
      <c r="MF102" s="254"/>
      <c r="MG102" s="254"/>
      <c r="MH102" s="254"/>
      <c r="MI102" s="254"/>
      <c r="MJ102" s="254"/>
      <c r="MK102" s="254"/>
      <c r="ML102" s="254"/>
      <c r="MM102" s="254"/>
      <c r="MN102" s="254"/>
      <c r="MO102" s="254"/>
      <c r="MP102" s="254"/>
      <c r="MQ102" s="254"/>
      <c r="MR102" s="254"/>
      <c r="MS102" s="254"/>
      <c r="MT102" s="254"/>
      <c r="MU102" s="254"/>
      <c r="MV102" s="254"/>
      <c r="MW102" s="254"/>
      <c r="MX102" s="254"/>
      <c r="MY102" s="254"/>
      <c r="MZ102" s="254"/>
      <c r="NA102" s="254"/>
      <c r="NB102" s="254"/>
      <c r="NC102" s="254"/>
      <c r="ND102" s="254"/>
      <c r="NE102" s="254"/>
      <c r="NF102" s="254"/>
      <c r="NG102" s="254"/>
      <c r="NH102" s="254"/>
      <c r="NI102" s="254"/>
      <c r="NJ102" s="254"/>
      <c r="NK102" s="254"/>
      <c r="NL102" s="254"/>
      <c r="NM102" s="254"/>
      <c r="NN102" s="254"/>
      <c r="NO102" s="254"/>
      <c r="NP102" s="254"/>
      <c r="NQ102" s="254"/>
      <c r="NR102" s="254"/>
      <c r="NS102" s="254"/>
      <c r="NT102" s="254"/>
      <c r="NU102" s="254"/>
      <c r="NV102" s="254"/>
      <c r="NW102" s="254"/>
      <c r="NX102" s="254"/>
      <c r="NY102" s="254"/>
      <c r="NZ102" s="254"/>
      <c r="OA102" s="254"/>
      <c r="OB102" s="254"/>
      <c r="OC102" s="254"/>
      <c r="OD102" s="254"/>
      <c r="OE102" s="254"/>
      <c r="OF102" s="254"/>
      <c r="OG102" s="254"/>
      <c r="OH102" s="254"/>
      <c r="OI102" s="254"/>
      <c r="OJ102" s="254"/>
      <c r="OK102" s="254"/>
      <c r="OL102" s="254"/>
      <c r="OM102" s="254"/>
      <c r="ON102" s="254"/>
      <c r="OO102" s="254"/>
      <c r="OP102" s="254"/>
      <c r="OQ102" s="254"/>
      <c r="OR102" s="254"/>
      <c r="OS102" s="254"/>
      <c r="OT102" s="254"/>
      <c r="OU102" s="254"/>
      <c r="OV102" s="254"/>
      <c r="OW102" s="254"/>
      <c r="OX102" s="254"/>
      <c r="OY102" s="254"/>
      <c r="OZ102" s="254"/>
      <c r="PA102" s="254"/>
      <c r="PB102" s="254"/>
      <c r="PC102" s="254"/>
      <c r="PD102" s="254"/>
      <c r="PE102" s="254"/>
      <c r="PF102" s="254"/>
      <c r="PG102" s="254"/>
      <c r="PH102" s="254"/>
      <c r="PI102" s="254"/>
      <c r="PJ102" s="254"/>
      <c r="PK102" s="254"/>
      <c r="PL102" s="254"/>
      <c r="PM102" s="254"/>
      <c r="PN102" s="254"/>
      <c r="PO102" s="254"/>
      <c r="PP102" s="254"/>
      <c r="PQ102" s="254"/>
      <c r="PR102" s="254"/>
      <c r="PS102" s="254"/>
      <c r="PT102" s="254"/>
      <c r="PU102" s="254"/>
      <c r="PV102" s="254"/>
      <c r="PW102" s="254"/>
      <c r="PX102" s="254"/>
      <c r="PY102" s="254"/>
      <c r="PZ102" s="254"/>
      <c r="QA102" s="254"/>
      <c r="QB102" s="254"/>
      <c r="QC102" s="254"/>
      <c r="QD102" s="254"/>
      <c r="QE102" s="254"/>
      <c r="QF102" s="254"/>
      <c r="QG102" s="254"/>
      <c r="QH102" s="254"/>
      <c r="QI102" s="254"/>
      <c r="QJ102" s="254"/>
      <c r="QK102" s="254"/>
      <c r="QL102" s="254"/>
      <c r="QM102" s="254"/>
      <c r="QN102" s="254"/>
      <c r="QO102" s="254"/>
      <c r="QP102" s="254"/>
      <c r="QQ102" s="254"/>
      <c r="QR102" s="254"/>
      <c r="QS102" s="254"/>
      <c r="QT102" s="254"/>
      <c r="QU102" s="254"/>
      <c r="QV102" s="254"/>
      <c r="QW102" s="254"/>
      <c r="QX102" s="254"/>
      <c r="QY102" s="254"/>
      <c r="QZ102" s="254"/>
      <c r="RA102" s="254"/>
      <c r="RB102" s="254"/>
      <c r="RC102" s="254"/>
      <c r="RD102" s="254"/>
      <c r="RE102" s="254"/>
      <c r="RF102" s="254"/>
      <c r="RG102" s="254"/>
      <c r="RH102" s="254"/>
      <c r="RI102" s="254"/>
      <c r="RJ102" s="254"/>
      <c r="RK102" s="254"/>
      <c r="RL102" s="254"/>
      <c r="RM102" s="254"/>
      <c r="RN102" s="254"/>
      <c r="RO102" s="254"/>
      <c r="RP102" s="254"/>
      <c r="RQ102" s="254"/>
      <c r="RR102" s="254"/>
      <c r="RS102" s="254"/>
      <c r="RT102" s="254"/>
      <c r="RU102" s="254"/>
      <c r="RV102" s="254"/>
      <c r="RW102" s="254"/>
      <c r="RX102" s="254"/>
      <c r="RY102" s="254"/>
      <c r="RZ102" s="254"/>
      <c r="SA102" s="254"/>
      <c r="SB102" s="254"/>
      <c r="SC102" s="254"/>
      <c r="SD102" s="254"/>
      <c r="SE102" s="254"/>
      <c r="SF102" s="254"/>
      <c r="SG102" s="254"/>
      <c r="SH102" s="254"/>
      <c r="SI102" s="254"/>
      <c r="SJ102" s="254"/>
      <c r="SK102" s="254"/>
      <c r="SL102" s="254"/>
      <c r="SM102" s="254"/>
      <c r="SN102" s="254"/>
      <c r="SO102" s="254"/>
      <c r="SP102" s="254"/>
      <c r="SQ102" s="254"/>
      <c r="SR102" s="254"/>
      <c r="SS102" s="254"/>
      <c r="ST102" s="254"/>
      <c r="SU102" s="254"/>
      <c r="SV102" s="254"/>
      <c r="SW102" s="254"/>
      <c r="SX102" s="254"/>
      <c r="SY102" s="254"/>
      <c r="SZ102" s="254"/>
      <c r="TA102" s="254"/>
      <c r="TB102" s="254"/>
      <c r="TC102" s="254"/>
      <c r="TD102" s="254"/>
      <c r="TE102" s="254"/>
      <c r="TF102" s="254"/>
      <c r="TG102" s="254"/>
      <c r="TH102" s="254"/>
      <c r="TI102" s="254"/>
      <c r="TJ102" s="254"/>
      <c r="TK102" s="254"/>
      <c r="TL102" s="254"/>
      <c r="TM102" s="254"/>
      <c r="TN102" s="254"/>
      <c r="TO102" s="254"/>
      <c r="TP102" s="254"/>
      <c r="TQ102" s="254"/>
      <c r="TR102" s="254"/>
      <c r="TS102" s="254"/>
      <c r="TT102" s="254"/>
      <c r="TU102" s="254"/>
      <c r="TV102" s="254"/>
      <c r="TW102" s="254"/>
      <c r="TX102" s="254"/>
      <c r="TY102" s="254"/>
      <c r="TZ102" s="254"/>
      <c r="UA102" s="254"/>
      <c r="UB102" s="254"/>
      <c r="UC102" s="254"/>
      <c r="UD102" s="254"/>
      <c r="UE102" s="254"/>
      <c r="UF102" s="254"/>
      <c r="UG102" s="254"/>
      <c r="UH102" s="254"/>
      <c r="UI102" s="254"/>
      <c r="UJ102" s="254"/>
      <c r="UK102" s="254"/>
      <c r="UL102" s="254"/>
      <c r="UM102" s="254"/>
      <c r="UN102" s="254"/>
      <c r="UO102" s="254"/>
      <c r="UP102" s="254"/>
      <c r="UQ102" s="254"/>
      <c r="UR102" s="254"/>
      <c r="US102" s="254"/>
      <c r="UT102" s="254"/>
      <c r="UU102" s="254"/>
      <c r="UV102" s="254"/>
      <c r="UW102" s="254"/>
      <c r="UX102" s="254"/>
      <c r="UY102" s="254"/>
      <c r="UZ102" s="254"/>
      <c r="VA102" s="254"/>
      <c r="VB102" s="254"/>
      <c r="VC102" s="254"/>
      <c r="VD102" s="254"/>
      <c r="VE102" s="254"/>
      <c r="VF102" s="254"/>
      <c r="VG102" s="254"/>
      <c r="VH102" s="254"/>
      <c r="VI102" s="254"/>
      <c r="VJ102" s="254"/>
      <c r="VK102" s="254"/>
      <c r="VL102" s="254"/>
      <c r="VM102" s="254"/>
      <c r="VN102" s="254"/>
      <c r="VO102" s="254"/>
      <c r="VP102" s="254"/>
      <c r="VQ102" s="254"/>
      <c r="VR102" s="254"/>
      <c r="VS102" s="254"/>
      <c r="VT102" s="254"/>
      <c r="VU102" s="254"/>
      <c r="VV102" s="254"/>
      <c r="VW102" s="254"/>
      <c r="VX102" s="254"/>
      <c r="VY102" s="254"/>
      <c r="VZ102" s="254"/>
      <c r="WA102" s="254"/>
      <c r="WB102" s="254"/>
      <c r="WC102" s="254"/>
      <c r="WD102" s="254"/>
      <c r="WE102" s="254"/>
      <c r="WF102" s="254"/>
      <c r="WG102" s="254"/>
      <c r="WH102" s="254"/>
      <c r="WI102" s="254"/>
      <c r="WJ102" s="254"/>
      <c r="WK102" s="254"/>
      <c r="WL102" s="254"/>
      <c r="WM102" s="254"/>
      <c r="WN102" s="254"/>
      <c r="WO102" s="254"/>
      <c r="WP102" s="254"/>
      <c r="WQ102" s="254"/>
      <c r="WR102" s="254"/>
      <c r="WS102" s="254"/>
      <c r="WT102" s="254"/>
      <c r="WU102" s="254"/>
      <c r="WV102" s="254"/>
      <c r="WW102" s="254"/>
      <c r="WX102" s="254"/>
      <c r="WY102" s="254"/>
      <c r="WZ102" s="254"/>
      <c r="XA102" s="254"/>
      <c r="XB102" s="254"/>
      <c r="XC102" s="254"/>
      <c r="XD102" s="254"/>
      <c r="XE102" s="254"/>
      <c r="XF102" s="254"/>
      <c r="XG102" s="254"/>
      <c r="XH102" s="254"/>
      <c r="XI102" s="254"/>
      <c r="XJ102" s="254"/>
      <c r="XK102" s="254"/>
      <c r="XL102" s="254"/>
      <c r="XM102" s="254"/>
      <c r="XN102" s="254"/>
      <c r="XO102" s="254"/>
      <c r="XP102" s="254"/>
      <c r="XQ102" s="254"/>
      <c r="XR102" s="254"/>
      <c r="XS102" s="254"/>
      <c r="XT102" s="254"/>
      <c r="XU102" s="254"/>
      <c r="XV102" s="254"/>
      <c r="XW102" s="254"/>
      <c r="XX102" s="254"/>
      <c r="XY102" s="254"/>
      <c r="XZ102" s="254"/>
      <c r="YA102" s="254"/>
      <c r="YB102" s="254"/>
      <c r="YC102" s="254"/>
      <c r="YD102" s="254"/>
      <c r="YE102" s="254"/>
      <c r="YF102" s="254"/>
      <c r="YG102" s="254"/>
      <c r="YH102" s="254"/>
      <c r="YI102" s="254"/>
      <c r="YJ102" s="254"/>
      <c r="YK102" s="254"/>
      <c r="YL102" s="254"/>
      <c r="YM102" s="254"/>
      <c r="YN102" s="254"/>
      <c r="YO102" s="254"/>
      <c r="YP102" s="254"/>
      <c r="YQ102" s="254"/>
      <c r="YR102" s="254"/>
      <c r="YS102" s="254"/>
      <c r="YT102" s="254"/>
      <c r="YU102" s="254"/>
      <c r="YV102" s="254"/>
      <c r="YW102" s="254"/>
      <c r="YX102" s="254"/>
      <c r="YY102" s="254"/>
      <c r="YZ102" s="254"/>
      <c r="ZA102" s="254"/>
      <c r="ZB102" s="254"/>
      <c r="ZC102" s="254"/>
      <c r="ZD102" s="254"/>
      <c r="ZE102" s="254"/>
      <c r="ZF102" s="254"/>
      <c r="ZG102" s="254"/>
      <c r="ZH102" s="254"/>
      <c r="ZI102" s="254"/>
      <c r="ZJ102" s="254"/>
      <c r="ZK102" s="254"/>
      <c r="ZL102" s="254"/>
      <c r="ZM102" s="254"/>
      <c r="ZN102" s="254"/>
      <c r="ZO102" s="254"/>
      <c r="ZP102" s="254"/>
      <c r="ZQ102" s="254"/>
      <c r="ZR102" s="254"/>
      <c r="ZS102" s="254"/>
      <c r="ZT102" s="254"/>
      <c r="ZU102" s="254"/>
      <c r="ZV102" s="254"/>
      <c r="ZW102" s="254"/>
      <c r="ZX102" s="254"/>
      <c r="ZY102" s="254"/>
      <c r="ZZ102" s="254"/>
      <c r="AAA102" s="254"/>
      <c r="AAB102" s="254"/>
      <c r="AAC102" s="254"/>
      <c r="AAD102" s="254"/>
      <c r="AAE102" s="254"/>
      <c r="AAF102" s="254"/>
      <c r="AAG102" s="254"/>
      <c r="AAH102" s="254"/>
      <c r="AAI102" s="254"/>
      <c r="AAJ102" s="254"/>
      <c r="AAK102" s="254"/>
      <c r="AAL102" s="254"/>
      <c r="AAM102" s="254"/>
      <c r="AAN102" s="254"/>
      <c r="AAO102" s="254"/>
      <c r="AAP102" s="254"/>
      <c r="AAQ102" s="254"/>
      <c r="AAR102" s="254"/>
      <c r="AAS102" s="254"/>
      <c r="AAT102" s="254"/>
      <c r="AAU102" s="254"/>
      <c r="AAV102" s="254"/>
      <c r="AAW102" s="254"/>
      <c r="AAX102" s="254"/>
      <c r="AAY102" s="254"/>
      <c r="AAZ102" s="254"/>
      <c r="ABA102" s="254"/>
      <c r="ABB102" s="254"/>
      <c r="ABC102" s="254"/>
      <c r="ABD102" s="254"/>
      <c r="ABE102" s="254"/>
      <c r="ABF102" s="254"/>
      <c r="ABG102" s="254"/>
      <c r="ABH102" s="254"/>
      <c r="ABI102" s="254"/>
      <c r="ABJ102" s="254"/>
      <c r="ABK102" s="254"/>
      <c r="ABL102" s="254"/>
      <c r="ABM102" s="254"/>
      <c r="ABN102" s="254"/>
      <c r="ABO102" s="254"/>
      <c r="ABP102" s="254"/>
      <c r="ABQ102" s="254"/>
      <c r="ABR102" s="254"/>
      <c r="ABS102" s="254"/>
      <c r="ABT102" s="254"/>
      <c r="ABU102" s="254"/>
      <c r="ABV102" s="254"/>
      <c r="ABW102" s="254"/>
      <c r="ABX102" s="254"/>
      <c r="ABY102" s="254"/>
      <c r="ABZ102" s="254"/>
      <c r="ACA102" s="254"/>
      <c r="ACB102" s="254"/>
      <c r="ACC102" s="254"/>
      <c r="ACD102" s="254"/>
      <c r="ACE102" s="254"/>
      <c r="ACF102" s="254"/>
      <c r="ACG102" s="254"/>
      <c r="ACH102" s="254"/>
      <c r="ACI102" s="254"/>
      <c r="ACJ102" s="254"/>
      <c r="ACK102" s="254"/>
      <c r="ACL102" s="254"/>
      <c r="ACM102" s="254"/>
      <c r="ACN102" s="254"/>
      <c r="ACO102" s="254"/>
      <c r="ACP102" s="254"/>
      <c r="ACQ102" s="254"/>
      <c r="ACR102" s="254"/>
      <c r="ACS102" s="254"/>
      <c r="ACT102" s="254"/>
      <c r="ACU102" s="254"/>
      <c r="ACV102" s="254"/>
      <c r="ACW102" s="254"/>
      <c r="ACX102" s="254"/>
      <c r="ACY102" s="254"/>
      <c r="ACZ102" s="254"/>
      <c r="ADA102" s="254"/>
      <c r="ADB102" s="254"/>
      <c r="ADC102" s="254"/>
      <c r="ADD102" s="254"/>
      <c r="ADE102" s="254"/>
      <c r="ADF102" s="254"/>
      <c r="ADG102" s="254"/>
      <c r="ADH102" s="254"/>
      <c r="ADI102" s="254"/>
      <c r="ADJ102" s="254"/>
      <c r="ADK102" s="254"/>
      <c r="ADL102" s="254"/>
      <c r="ADM102" s="254"/>
      <c r="ADN102" s="254"/>
      <c r="ADO102" s="254"/>
      <c r="ADP102" s="254"/>
      <c r="ADQ102" s="254"/>
      <c r="ADR102" s="254"/>
      <c r="ADS102" s="254"/>
      <c r="ADT102" s="254"/>
      <c r="ADU102" s="254"/>
      <c r="ADV102" s="254"/>
      <c r="ADW102" s="254"/>
      <c r="ADX102" s="254"/>
      <c r="ADY102" s="254"/>
      <c r="ADZ102" s="254"/>
      <c r="AEA102" s="254"/>
      <c r="AEB102" s="254"/>
      <c r="AEC102" s="254"/>
      <c r="AED102" s="254"/>
      <c r="AEE102" s="254"/>
      <c r="AEF102" s="254"/>
      <c r="AEG102" s="254"/>
      <c r="AEH102" s="254"/>
      <c r="AEI102" s="254"/>
      <c r="AEJ102" s="254"/>
      <c r="AEK102" s="254"/>
      <c r="AEL102" s="254"/>
      <c r="AEM102" s="254"/>
      <c r="AEN102" s="254"/>
      <c r="AEO102" s="254"/>
      <c r="AEP102" s="254"/>
      <c r="AEQ102" s="254"/>
      <c r="AER102" s="254"/>
      <c r="AES102" s="254"/>
      <c r="AET102" s="254"/>
      <c r="AEU102" s="254"/>
      <c r="AEV102" s="254"/>
      <c r="AEW102" s="254"/>
      <c r="AEX102" s="254"/>
      <c r="AEY102" s="254"/>
      <c r="AEZ102" s="254"/>
      <c r="AFA102" s="254"/>
      <c r="AFB102" s="254"/>
      <c r="AFC102" s="254"/>
      <c r="AFD102" s="254"/>
      <c r="AFE102" s="254"/>
      <c r="AFF102" s="254"/>
      <c r="AFG102" s="254"/>
      <c r="AFH102" s="254"/>
      <c r="AFI102" s="254"/>
      <c r="AFJ102" s="254"/>
      <c r="AFK102" s="254"/>
      <c r="AFL102" s="254"/>
      <c r="AFM102" s="254"/>
      <c r="AFN102" s="254"/>
      <c r="AFO102" s="254"/>
      <c r="AFP102" s="254"/>
      <c r="AFQ102" s="254"/>
      <c r="AFR102" s="254"/>
      <c r="AFS102" s="254"/>
      <c r="AFT102" s="254"/>
      <c r="AFU102" s="254"/>
      <c r="AFV102" s="254"/>
      <c r="AFW102" s="254"/>
      <c r="AFX102" s="254"/>
      <c r="AFY102" s="254"/>
      <c r="AFZ102" s="254"/>
      <c r="AGA102" s="254"/>
      <c r="AGB102" s="254"/>
      <c r="AGC102" s="254"/>
      <c r="AGD102" s="254"/>
      <c r="AGE102" s="254"/>
      <c r="AGF102" s="254"/>
      <c r="AGG102" s="254"/>
      <c r="AGH102" s="254"/>
      <c r="AGI102" s="254"/>
      <c r="AGJ102" s="254"/>
      <c r="AGK102" s="254"/>
      <c r="AGL102" s="254"/>
      <c r="AGM102" s="254"/>
      <c r="AGN102" s="254"/>
      <c r="AGO102" s="254"/>
      <c r="AGP102" s="254"/>
      <c r="AGQ102" s="254"/>
      <c r="AGR102" s="254"/>
      <c r="AGS102" s="254"/>
      <c r="AGT102" s="254"/>
      <c r="AGU102" s="254"/>
      <c r="AGV102" s="254"/>
      <c r="AGW102" s="254"/>
      <c r="AGX102" s="254"/>
      <c r="AGY102" s="254"/>
      <c r="AGZ102" s="254"/>
      <c r="AHA102" s="254"/>
      <c r="AHB102" s="254"/>
      <c r="AHC102" s="254"/>
      <c r="AHD102" s="254"/>
      <c r="AHE102" s="254"/>
      <c r="AHF102" s="254"/>
      <c r="AHG102" s="254"/>
      <c r="AHH102" s="254"/>
      <c r="AHI102" s="254"/>
      <c r="AHJ102" s="254"/>
      <c r="AHK102" s="254"/>
      <c r="AHL102" s="254"/>
      <c r="AHM102" s="254"/>
      <c r="AHN102" s="254"/>
      <c r="AHO102" s="254"/>
      <c r="AHP102" s="254"/>
      <c r="AHQ102" s="254"/>
      <c r="AHR102" s="254"/>
      <c r="AHS102" s="254"/>
      <c r="AHT102" s="254"/>
      <c r="AHU102" s="254"/>
      <c r="AHV102" s="254"/>
      <c r="AHW102" s="254"/>
      <c r="AHX102" s="254"/>
      <c r="AHY102" s="254"/>
      <c r="AHZ102" s="254"/>
      <c r="AIA102" s="254"/>
      <c r="AIB102" s="254"/>
      <c r="AIC102" s="254"/>
      <c r="AID102" s="254"/>
      <c r="AIE102" s="254"/>
      <c r="AIF102" s="254"/>
      <c r="AIG102" s="254"/>
      <c r="AIH102" s="254"/>
      <c r="AII102" s="254"/>
      <c r="AIJ102" s="254"/>
      <c r="AIK102" s="254"/>
      <c r="AIL102" s="254"/>
      <c r="AIM102" s="254"/>
      <c r="AIN102" s="254"/>
      <c r="AIO102" s="254"/>
      <c r="AIP102" s="254"/>
      <c r="AIQ102" s="254"/>
      <c r="AIR102" s="254"/>
      <c r="AIS102" s="254"/>
      <c r="AIT102" s="254"/>
      <c r="AIU102" s="254"/>
      <c r="AIV102" s="254"/>
      <c r="AIW102" s="254"/>
      <c r="AIX102" s="254"/>
      <c r="AIY102" s="254"/>
      <c r="AIZ102" s="254"/>
      <c r="AJA102" s="254"/>
      <c r="AJB102" s="254"/>
      <c r="AJC102" s="254"/>
      <c r="AJD102" s="254"/>
      <c r="AJE102" s="254"/>
      <c r="AJF102" s="254"/>
      <c r="AJG102" s="254"/>
      <c r="AJH102" s="254"/>
      <c r="AJI102" s="254"/>
      <c r="AJJ102" s="254"/>
      <c r="AJK102" s="254"/>
      <c r="AJL102" s="254"/>
      <c r="AJM102" s="254"/>
      <c r="AJN102" s="254"/>
      <c r="AJO102" s="254"/>
      <c r="AJP102" s="254"/>
      <c r="AJQ102" s="254"/>
      <c r="AJR102" s="254"/>
      <c r="AJS102" s="254"/>
      <c r="AJT102" s="254"/>
      <c r="AJU102" s="254"/>
      <c r="AJV102" s="254"/>
      <c r="AJW102" s="254"/>
      <c r="AJX102" s="254"/>
      <c r="AJY102" s="254"/>
      <c r="AJZ102" s="254"/>
      <c r="AKA102" s="254"/>
      <c r="AKB102" s="254"/>
      <c r="AKC102" s="254"/>
      <c r="AKD102" s="254"/>
      <c r="AKE102" s="254"/>
      <c r="AKF102" s="254"/>
      <c r="AKG102" s="254"/>
      <c r="AKH102" s="254"/>
      <c r="AKI102" s="254"/>
      <c r="AKJ102" s="254"/>
      <c r="AKK102" s="254"/>
      <c r="AKL102" s="254"/>
      <c r="AKM102" s="254"/>
      <c r="AKN102" s="254"/>
      <c r="AKO102" s="254"/>
      <c r="AKP102" s="254"/>
      <c r="AKQ102" s="254"/>
      <c r="AKR102" s="254"/>
      <c r="AKS102" s="254"/>
      <c r="AKT102" s="254"/>
      <c r="AKU102" s="254"/>
      <c r="AKV102" s="254"/>
      <c r="AKW102" s="254"/>
      <c r="AKX102" s="254"/>
      <c r="AKY102" s="254"/>
      <c r="AKZ102" s="254"/>
      <c r="ALA102" s="254"/>
      <c r="ALB102" s="254"/>
      <c r="ALC102" s="254"/>
      <c r="ALD102" s="254"/>
      <c r="ALE102" s="254"/>
      <c r="ALF102" s="254"/>
      <c r="ALG102" s="254"/>
      <c r="ALH102" s="254"/>
      <c r="ALI102" s="254"/>
      <c r="ALJ102" s="254"/>
      <c r="ALK102" s="254"/>
      <c r="ALL102" s="254"/>
      <c r="ALM102" s="254"/>
      <c r="ALN102" s="254"/>
      <c r="ALO102" s="254"/>
      <c r="ALP102" s="254"/>
      <c r="ALQ102" s="254"/>
      <c r="ALR102" s="254"/>
      <c r="ALS102" s="254"/>
      <c r="ALT102" s="254"/>
      <c r="ALU102" s="254"/>
      <c r="ALV102" s="254"/>
    </row>
    <row r="103" spans="1:1010" s="261" customFormat="1" ht="15" customHeight="1" x14ac:dyDescent="0.35">
      <c r="A103" s="214">
        <v>103</v>
      </c>
      <c r="B103">
        <v>1969.36</v>
      </c>
      <c r="C103" s="214" t="s">
        <v>1336</v>
      </c>
      <c r="D103">
        <v>1969.36</v>
      </c>
      <c r="E103" s="254">
        <v>390</v>
      </c>
      <c r="F103" s="255">
        <v>50.227049999999998</v>
      </c>
      <c r="G103" s="256">
        <v>2.5742500000000001</v>
      </c>
      <c r="H103" s="257">
        <v>12.53185</v>
      </c>
      <c r="I103" s="257">
        <v>7.3849999999999999E-2</v>
      </c>
      <c r="J103" s="257">
        <v>11.6599</v>
      </c>
      <c r="K103" s="258">
        <v>0.17165</v>
      </c>
      <c r="L103" s="257">
        <v>9.7085000000000008</v>
      </c>
      <c r="M103" s="258">
        <v>10.56465</v>
      </c>
      <c r="N103" s="257">
        <v>2.2524000000000002</v>
      </c>
      <c r="O103" s="257">
        <v>3.2800000000000003E-2</v>
      </c>
      <c r="P103" s="257">
        <v>0.49199999999999999</v>
      </c>
      <c r="Q103" s="258">
        <v>0.26945000000000002</v>
      </c>
      <c r="R103" s="257">
        <v>3.0599999999999999E-2</v>
      </c>
      <c r="S103" s="258">
        <v>1.0999999999999999E-2</v>
      </c>
      <c r="T103" s="258">
        <v>9.6447000000000008E-3</v>
      </c>
      <c r="U103" s="258">
        <v>100.6066</v>
      </c>
      <c r="V103" s="258"/>
      <c r="W103" s="257"/>
      <c r="X103" s="259"/>
      <c r="Y103" s="259"/>
      <c r="Z103" s="259">
        <v>26.14</v>
      </c>
      <c r="AA103" s="259">
        <v>277.05</v>
      </c>
      <c r="AB103" s="257">
        <v>7.86</v>
      </c>
      <c r="AC103" s="257">
        <v>332.85</v>
      </c>
      <c r="AD103" s="257">
        <v>19.41</v>
      </c>
      <c r="AE103" s="257">
        <v>121.71</v>
      </c>
      <c r="AF103" s="257">
        <v>11.83</v>
      </c>
      <c r="AG103" s="257">
        <v>109.13</v>
      </c>
      <c r="AH103" s="257">
        <v>12.09</v>
      </c>
      <c r="AI103" s="257">
        <v>30.51</v>
      </c>
      <c r="AJ103" s="257">
        <v>3.78</v>
      </c>
      <c r="AK103" s="257">
        <v>18.82</v>
      </c>
      <c r="AL103" s="257">
        <v>5.25</v>
      </c>
      <c r="AM103" s="257">
        <v>1.74</v>
      </c>
      <c r="AN103" s="257">
        <v>4.22</v>
      </c>
      <c r="AO103" s="257">
        <v>0.66500000000000004</v>
      </c>
      <c r="AP103" s="257">
        <v>4.01</v>
      </c>
      <c r="AQ103" s="257">
        <v>0.84399999999999997</v>
      </c>
      <c r="AR103" s="257">
        <v>1.96</v>
      </c>
      <c r="AS103" s="257">
        <v>0.24199999999999999</v>
      </c>
      <c r="AT103" s="257">
        <v>1.81</v>
      </c>
      <c r="AU103" s="257">
        <v>0.20899999999999999</v>
      </c>
      <c r="AV103" s="257">
        <v>3.26</v>
      </c>
      <c r="AW103" s="257">
        <v>0.70299999999999996</v>
      </c>
      <c r="AX103" s="257">
        <v>1</v>
      </c>
      <c r="AY103" s="257">
        <v>0.317</v>
      </c>
      <c r="AZ103" s="257">
        <v>1209.14085</v>
      </c>
      <c r="BA103" s="257">
        <v>62.253149999999998</v>
      </c>
      <c r="BB103" s="259"/>
      <c r="BC103" s="259"/>
      <c r="BD103" s="258"/>
      <c r="BE103" s="258"/>
      <c r="BF103" s="258">
        <v>0.60774730499999996</v>
      </c>
      <c r="BG103" s="258">
        <v>6.5900799999999995E-2</v>
      </c>
      <c r="BH103" s="257">
        <v>0.25439655500000002</v>
      </c>
      <c r="BI103" s="257">
        <v>0.38594268999999998</v>
      </c>
      <c r="BJ103" s="257">
        <v>2.7395340000000001E-2</v>
      </c>
      <c r="BK103" s="257">
        <v>0.28348820000000002</v>
      </c>
      <c r="BL103" s="257">
        <v>0.24721281000000001</v>
      </c>
      <c r="BM103" s="257">
        <v>0.1587942</v>
      </c>
      <c r="BN103" s="257">
        <v>7.1585999999999997E-2</v>
      </c>
      <c r="BO103" s="257">
        <v>7.8948850000000008E-3</v>
      </c>
      <c r="BP103" s="257">
        <v>6.4229400000000002E-3</v>
      </c>
      <c r="BQ103" s="257">
        <v>1.3749999999999999E-3</v>
      </c>
      <c r="BR103" s="257">
        <v>4.4654961000000003E-4</v>
      </c>
      <c r="BS103" s="257">
        <v>1.2547200000000001</v>
      </c>
      <c r="BT103" s="257">
        <v>8.5885499999999997</v>
      </c>
      <c r="BU103" s="257">
        <v>0.42443999999999998</v>
      </c>
      <c r="BV103" s="257">
        <v>16.642499999999998</v>
      </c>
      <c r="BW103" s="257">
        <v>1.3198799999999999</v>
      </c>
      <c r="BX103" s="257">
        <v>11.805870000000001</v>
      </c>
      <c r="BY103" s="257">
        <v>1.547364</v>
      </c>
      <c r="BZ103" s="257">
        <v>6.1112799999999998</v>
      </c>
      <c r="CA103" s="257">
        <v>0.61658999999999997</v>
      </c>
      <c r="CB103" s="257">
        <v>1.1593800000000001</v>
      </c>
      <c r="CC103" s="257">
        <v>0.2646</v>
      </c>
      <c r="CD103" s="257">
        <v>1.20448</v>
      </c>
      <c r="CE103" s="257">
        <v>0.35175000000000001</v>
      </c>
      <c r="CF103" s="257">
        <v>0.10440000000000001</v>
      </c>
      <c r="CG103" s="257">
        <v>0.39667999999999998</v>
      </c>
      <c r="CH103" s="257">
        <v>5.1869999999999999E-2</v>
      </c>
      <c r="CI103" s="257">
        <v>0.32480999999999999</v>
      </c>
      <c r="CJ103" s="257">
        <v>7.3427999999999993E-2</v>
      </c>
      <c r="CK103" s="257">
        <v>0.16464000000000001</v>
      </c>
      <c r="CL103" s="257">
        <v>2.3473999999999998E-2</v>
      </c>
      <c r="CM103" s="257">
        <v>0.15384999999999999</v>
      </c>
      <c r="CN103" s="257">
        <v>2.2780999999999999E-2</v>
      </c>
      <c r="CO103" s="257">
        <v>0.30643999999999999</v>
      </c>
      <c r="CP103" s="257">
        <v>0.10474700000000001</v>
      </c>
      <c r="CQ103" s="257">
        <v>0.36899999999999999</v>
      </c>
      <c r="CR103" s="257">
        <v>3.0114999999999999E-2</v>
      </c>
      <c r="CS103" s="257"/>
      <c r="CT103" s="257"/>
      <c r="CU103" s="260"/>
      <c r="CV103" s="260"/>
      <c r="CW103" s="260"/>
      <c r="CX103" s="260"/>
      <c r="CY103" s="260"/>
      <c r="CZ103" s="260"/>
      <c r="DA103" s="254"/>
      <c r="DB103" s="254"/>
      <c r="DC103" s="254"/>
      <c r="DD103" s="254"/>
      <c r="DE103" s="254"/>
      <c r="DF103" s="254"/>
      <c r="DG103" s="254"/>
      <c r="DH103" s="254"/>
      <c r="DI103" s="254"/>
      <c r="DJ103" s="254"/>
      <c r="DK103" s="254"/>
      <c r="DL103" s="254"/>
      <c r="DM103" s="254"/>
      <c r="DN103" s="254"/>
      <c r="DO103" s="254"/>
      <c r="DP103" s="254"/>
      <c r="DQ103" s="254"/>
      <c r="DR103" s="254"/>
      <c r="DS103" s="254"/>
      <c r="DT103" s="254"/>
      <c r="DU103" s="254"/>
      <c r="DV103" s="254"/>
      <c r="DW103" s="254"/>
      <c r="DX103" s="254"/>
      <c r="DY103" s="254"/>
      <c r="DZ103" s="254"/>
      <c r="EA103" s="254"/>
      <c r="EB103" s="254"/>
      <c r="EC103" s="254"/>
      <c r="ED103" s="254"/>
      <c r="EE103" s="254"/>
      <c r="EF103" s="254"/>
      <c r="EG103" s="254"/>
      <c r="EH103" s="254"/>
      <c r="EI103" s="254"/>
      <c r="EJ103" s="254"/>
      <c r="EK103" s="254"/>
      <c r="EL103" s="254"/>
      <c r="EM103" s="254"/>
      <c r="EN103" s="254"/>
      <c r="EO103" s="254"/>
      <c r="EP103" s="254"/>
      <c r="EQ103" s="254"/>
      <c r="ER103" s="254"/>
      <c r="ES103" s="254"/>
      <c r="ET103" s="254"/>
      <c r="EU103" s="254"/>
      <c r="EV103" s="254"/>
      <c r="EW103" s="254"/>
      <c r="EX103" s="254"/>
      <c r="EY103" s="254"/>
      <c r="EZ103" s="254"/>
      <c r="FA103" s="254"/>
      <c r="FB103" s="254"/>
      <c r="FC103" s="254"/>
      <c r="FD103" s="254"/>
      <c r="FE103" s="254"/>
      <c r="FF103" s="254"/>
      <c r="FG103" s="254"/>
      <c r="FH103" s="254"/>
      <c r="FI103" s="254"/>
      <c r="FJ103" s="254"/>
      <c r="FK103" s="254"/>
      <c r="FL103" s="254"/>
      <c r="FM103" s="254"/>
      <c r="FN103" s="254"/>
      <c r="FO103" s="254"/>
      <c r="FP103" s="254"/>
      <c r="FQ103" s="254"/>
      <c r="FR103" s="254"/>
      <c r="FS103" s="254"/>
      <c r="FT103" s="254"/>
      <c r="FU103" s="254"/>
      <c r="FV103" s="254"/>
      <c r="FW103" s="254"/>
      <c r="FX103" s="254"/>
      <c r="FY103" s="254"/>
      <c r="FZ103" s="254"/>
      <c r="GA103" s="254"/>
      <c r="GB103" s="254"/>
      <c r="GC103" s="254"/>
      <c r="GD103" s="254"/>
      <c r="GE103" s="254"/>
      <c r="GF103" s="254"/>
      <c r="GG103" s="254"/>
      <c r="GH103" s="254"/>
      <c r="GI103" s="254"/>
      <c r="GJ103" s="254"/>
      <c r="GK103" s="254"/>
      <c r="GL103" s="254"/>
      <c r="GM103" s="254"/>
      <c r="GN103" s="254"/>
      <c r="GO103" s="254"/>
      <c r="GP103" s="254"/>
      <c r="GQ103" s="254"/>
      <c r="GR103" s="254"/>
      <c r="GS103" s="254"/>
      <c r="GT103" s="254"/>
      <c r="GU103" s="254"/>
      <c r="GV103" s="254"/>
      <c r="GW103" s="254"/>
      <c r="GX103" s="254"/>
      <c r="GY103" s="254"/>
      <c r="GZ103" s="254"/>
      <c r="HA103" s="254"/>
      <c r="HB103" s="254"/>
      <c r="HC103" s="254"/>
      <c r="HD103" s="254"/>
      <c r="HE103" s="254"/>
      <c r="HF103" s="254"/>
      <c r="HG103" s="254"/>
      <c r="HH103" s="254"/>
      <c r="HI103" s="254"/>
      <c r="HJ103" s="254"/>
      <c r="HK103" s="254"/>
      <c r="HL103" s="254"/>
      <c r="HM103" s="254"/>
      <c r="HN103" s="254"/>
      <c r="HO103" s="254"/>
      <c r="HP103" s="254"/>
      <c r="HQ103" s="254"/>
      <c r="HR103" s="254"/>
      <c r="HS103" s="254"/>
      <c r="HT103" s="254"/>
      <c r="HU103" s="254"/>
      <c r="HV103" s="254"/>
      <c r="HW103" s="254"/>
      <c r="HX103" s="254"/>
      <c r="HY103" s="254"/>
      <c r="HZ103" s="254"/>
      <c r="IA103" s="254"/>
      <c r="IB103" s="254"/>
      <c r="IC103" s="254"/>
      <c r="ID103" s="254"/>
      <c r="IE103" s="254"/>
      <c r="IF103" s="254"/>
      <c r="IG103" s="254"/>
      <c r="IH103" s="254"/>
      <c r="II103" s="254"/>
      <c r="IJ103" s="254"/>
      <c r="IK103" s="254"/>
      <c r="IL103" s="254"/>
      <c r="IM103" s="254"/>
      <c r="IN103" s="254"/>
      <c r="IO103" s="254"/>
      <c r="IP103" s="254"/>
      <c r="IQ103" s="254"/>
      <c r="IR103" s="254"/>
      <c r="IS103" s="254"/>
      <c r="IT103" s="254"/>
      <c r="IU103" s="254"/>
      <c r="IV103" s="254"/>
      <c r="IW103" s="254"/>
      <c r="IX103" s="254"/>
      <c r="IY103" s="254"/>
      <c r="IZ103" s="254"/>
      <c r="JA103" s="254"/>
      <c r="JB103" s="254"/>
      <c r="JC103" s="254"/>
      <c r="JD103" s="254"/>
      <c r="JE103" s="254"/>
      <c r="JF103" s="254"/>
      <c r="JG103" s="254"/>
      <c r="JH103" s="254"/>
      <c r="JI103" s="254"/>
      <c r="JJ103" s="254"/>
      <c r="JK103" s="254"/>
      <c r="JL103" s="254"/>
      <c r="JM103" s="254"/>
      <c r="JN103" s="254"/>
      <c r="JO103" s="254"/>
      <c r="JP103" s="254"/>
      <c r="JQ103" s="254"/>
      <c r="JR103" s="254"/>
      <c r="JS103" s="254"/>
      <c r="JT103" s="254"/>
      <c r="JU103" s="254"/>
      <c r="JV103" s="254"/>
      <c r="JW103" s="254"/>
      <c r="JX103" s="254"/>
      <c r="JY103" s="254"/>
      <c r="JZ103" s="254"/>
      <c r="KA103" s="254"/>
      <c r="KB103" s="254"/>
      <c r="KC103" s="254"/>
      <c r="KD103" s="254"/>
      <c r="KE103" s="254"/>
      <c r="KF103" s="254"/>
      <c r="KG103" s="254"/>
      <c r="KH103" s="254"/>
      <c r="KI103" s="254"/>
      <c r="KJ103" s="254"/>
      <c r="KK103" s="254"/>
      <c r="KL103" s="254"/>
      <c r="KM103" s="254"/>
      <c r="KN103" s="254"/>
      <c r="KO103" s="254"/>
      <c r="KP103" s="254"/>
      <c r="KQ103" s="254"/>
      <c r="KR103" s="254"/>
      <c r="KS103" s="254"/>
      <c r="KT103" s="254"/>
      <c r="KU103" s="254"/>
      <c r="KV103" s="254"/>
      <c r="KW103" s="254"/>
      <c r="KX103" s="254"/>
      <c r="KY103" s="254"/>
      <c r="KZ103" s="254"/>
      <c r="LA103" s="254"/>
      <c r="LB103" s="254"/>
      <c r="LC103" s="254"/>
      <c r="LD103" s="254"/>
      <c r="LE103" s="254"/>
      <c r="LF103" s="254"/>
      <c r="LG103" s="254"/>
      <c r="LH103" s="254"/>
      <c r="LI103" s="254"/>
      <c r="LJ103" s="254"/>
      <c r="LK103" s="254"/>
      <c r="LL103" s="254"/>
      <c r="LM103" s="254"/>
      <c r="LN103" s="254"/>
      <c r="LO103" s="254"/>
      <c r="LP103" s="254"/>
      <c r="LQ103" s="254"/>
      <c r="LR103" s="254"/>
      <c r="LS103" s="254"/>
      <c r="LT103" s="254"/>
      <c r="LU103" s="254"/>
      <c r="LV103" s="254"/>
      <c r="LW103" s="254"/>
      <c r="LX103" s="254"/>
      <c r="LY103" s="254"/>
      <c r="LZ103" s="254"/>
      <c r="MA103" s="254"/>
      <c r="MB103" s="254"/>
      <c r="MC103" s="254"/>
      <c r="MD103" s="254"/>
      <c r="ME103" s="254"/>
      <c r="MF103" s="254"/>
      <c r="MG103" s="254"/>
      <c r="MH103" s="254"/>
      <c r="MI103" s="254"/>
      <c r="MJ103" s="254"/>
      <c r="MK103" s="254"/>
      <c r="ML103" s="254"/>
      <c r="MM103" s="254"/>
      <c r="MN103" s="254"/>
      <c r="MO103" s="254"/>
      <c r="MP103" s="254"/>
      <c r="MQ103" s="254"/>
      <c r="MR103" s="254"/>
      <c r="MS103" s="254"/>
      <c r="MT103" s="254"/>
      <c r="MU103" s="254"/>
      <c r="MV103" s="254"/>
      <c r="MW103" s="254"/>
      <c r="MX103" s="254"/>
      <c r="MY103" s="254"/>
      <c r="MZ103" s="254"/>
      <c r="NA103" s="254"/>
      <c r="NB103" s="254"/>
      <c r="NC103" s="254"/>
      <c r="ND103" s="254"/>
      <c r="NE103" s="254"/>
      <c r="NF103" s="254"/>
      <c r="NG103" s="254"/>
      <c r="NH103" s="254"/>
      <c r="NI103" s="254"/>
      <c r="NJ103" s="254"/>
      <c r="NK103" s="254"/>
      <c r="NL103" s="254"/>
      <c r="NM103" s="254"/>
      <c r="NN103" s="254"/>
      <c r="NO103" s="254"/>
      <c r="NP103" s="254"/>
      <c r="NQ103" s="254"/>
      <c r="NR103" s="254"/>
      <c r="NS103" s="254"/>
      <c r="NT103" s="254"/>
      <c r="NU103" s="254"/>
      <c r="NV103" s="254"/>
      <c r="NW103" s="254"/>
      <c r="NX103" s="254"/>
      <c r="NY103" s="254"/>
      <c r="NZ103" s="254"/>
      <c r="OA103" s="254"/>
      <c r="OB103" s="254"/>
      <c r="OC103" s="254"/>
      <c r="OD103" s="254"/>
      <c r="OE103" s="254"/>
      <c r="OF103" s="254"/>
      <c r="OG103" s="254"/>
      <c r="OH103" s="254"/>
      <c r="OI103" s="254"/>
      <c r="OJ103" s="254"/>
      <c r="OK103" s="254"/>
      <c r="OL103" s="254"/>
      <c r="OM103" s="254"/>
      <c r="ON103" s="254"/>
      <c r="OO103" s="254"/>
      <c r="OP103" s="254"/>
      <c r="OQ103" s="254"/>
      <c r="OR103" s="254"/>
      <c r="OS103" s="254"/>
      <c r="OT103" s="254"/>
      <c r="OU103" s="254"/>
      <c r="OV103" s="254"/>
      <c r="OW103" s="254"/>
      <c r="OX103" s="254"/>
      <c r="OY103" s="254"/>
      <c r="OZ103" s="254"/>
      <c r="PA103" s="254"/>
      <c r="PB103" s="254"/>
      <c r="PC103" s="254"/>
      <c r="PD103" s="254"/>
      <c r="PE103" s="254"/>
      <c r="PF103" s="254"/>
      <c r="PG103" s="254"/>
      <c r="PH103" s="254"/>
      <c r="PI103" s="254"/>
      <c r="PJ103" s="254"/>
      <c r="PK103" s="254"/>
      <c r="PL103" s="254"/>
      <c r="PM103" s="254"/>
      <c r="PN103" s="254"/>
      <c r="PO103" s="254"/>
      <c r="PP103" s="254"/>
      <c r="PQ103" s="254"/>
      <c r="PR103" s="254"/>
      <c r="PS103" s="254"/>
      <c r="PT103" s="254"/>
      <c r="PU103" s="254"/>
      <c r="PV103" s="254"/>
      <c r="PW103" s="254"/>
      <c r="PX103" s="254"/>
      <c r="PY103" s="254"/>
      <c r="PZ103" s="254"/>
      <c r="QA103" s="254"/>
      <c r="QB103" s="254"/>
      <c r="QC103" s="254"/>
      <c r="QD103" s="254"/>
      <c r="QE103" s="254"/>
      <c r="QF103" s="254"/>
      <c r="QG103" s="254"/>
      <c r="QH103" s="254"/>
      <c r="QI103" s="254"/>
      <c r="QJ103" s="254"/>
      <c r="QK103" s="254"/>
      <c r="QL103" s="254"/>
      <c r="QM103" s="254"/>
      <c r="QN103" s="254"/>
      <c r="QO103" s="254"/>
      <c r="QP103" s="254"/>
      <c r="QQ103" s="254"/>
      <c r="QR103" s="254"/>
      <c r="QS103" s="254"/>
      <c r="QT103" s="254"/>
      <c r="QU103" s="254"/>
      <c r="QV103" s="254"/>
      <c r="QW103" s="254"/>
      <c r="QX103" s="254"/>
      <c r="QY103" s="254"/>
      <c r="QZ103" s="254"/>
      <c r="RA103" s="254"/>
      <c r="RB103" s="254"/>
      <c r="RC103" s="254"/>
      <c r="RD103" s="254"/>
      <c r="RE103" s="254"/>
      <c r="RF103" s="254"/>
      <c r="RG103" s="254"/>
      <c r="RH103" s="254"/>
      <c r="RI103" s="254"/>
      <c r="RJ103" s="254"/>
      <c r="RK103" s="254"/>
      <c r="RL103" s="254"/>
      <c r="RM103" s="254"/>
      <c r="RN103" s="254"/>
      <c r="RO103" s="254"/>
      <c r="RP103" s="254"/>
      <c r="RQ103" s="254"/>
      <c r="RR103" s="254"/>
      <c r="RS103" s="254"/>
      <c r="RT103" s="254"/>
      <c r="RU103" s="254"/>
      <c r="RV103" s="254"/>
      <c r="RW103" s="254"/>
      <c r="RX103" s="254"/>
      <c r="RY103" s="254"/>
      <c r="RZ103" s="254"/>
      <c r="SA103" s="254"/>
      <c r="SB103" s="254"/>
      <c r="SC103" s="254"/>
      <c r="SD103" s="254"/>
      <c r="SE103" s="254"/>
      <c r="SF103" s="254"/>
      <c r="SG103" s="254"/>
      <c r="SH103" s="254"/>
      <c r="SI103" s="254"/>
      <c r="SJ103" s="254"/>
      <c r="SK103" s="254"/>
      <c r="SL103" s="254"/>
      <c r="SM103" s="254"/>
      <c r="SN103" s="254"/>
      <c r="SO103" s="254"/>
      <c r="SP103" s="254"/>
      <c r="SQ103" s="254"/>
      <c r="SR103" s="254"/>
      <c r="SS103" s="254"/>
      <c r="ST103" s="254"/>
      <c r="SU103" s="254"/>
      <c r="SV103" s="254"/>
      <c r="SW103" s="254"/>
      <c r="SX103" s="254"/>
      <c r="SY103" s="254"/>
      <c r="SZ103" s="254"/>
      <c r="TA103" s="254"/>
      <c r="TB103" s="254"/>
      <c r="TC103" s="254"/>
      <c r="TD103" s="254"/>
      <c r="TE103" s="254"/>
      <c r="TF103" s="254"/>
      <c r="TG103" s="254"/>
      <c r="TH103" s="254"/>
      <c r="TI103" s="254"/>
      <c r="TJ103" s="254"/>
      <c r="TK103" s="254"/>
      <c r="TL103" s="254"/>
      <c r="TM103" s="254"/>
      <c r="TN103" s="254"/>
      <c r="TO103" s="254"/>
      <c r="TP103" s="254"/>
      <c r="TQ103" s="254"/>
      <c r="TR103" s="254"/>
      <c r="TS103" s="254"/>
      <c r="TT103" s="254"/>
      <c r="TU103" s="254"/>
      <c r="TV103" s="254"/>
      <c r="TW103" s="254"/>
      <c r="TX103" s="254"/>
      <c r="TY103" s="254"/>
      <c r="TZ103" s="254"/>
      <c r="UA103" s="254"/>
      <c r="UB103" s="254"/>
      <c r="UC103" s="254"/>
      <c r="UD103" s="254"/>
      <c r="UE103" s="254"/>
      <c r="UF103" s="254"/>
      <c r="UG103" s="254"/>
      <c r="UH103" s="254"/>
      <c r="UI103" s="254"/>
      <c r="UJ103" s="254"/>
      <c r="UK103" s="254"/>
      <c r="UL103" s="254"/>
      <c r="UM103" s="254"/>
      <c r="UN103" s="254"/>
      <c r="UO103" s="254"/>
      <c r="UP103" s="254"/>
      <c r="UQ103" s="254"/>
      <c r="UR103" s="254"/>
      <c r="US103" s="254"/>
      <c r="UT103" s="254"/>
      <c r="UU103" s="254"/>
      <c r="UV103" s="254"/>
      <c r="UW103" s="254"/>
      <c r="UX103" s="254"/>
      <c r="UY103" s="254"/>
      <c r="UZ103" s="254"/>
      <c r="VA103" s="254"/>
      <c r="VB103" s="254"/>
      <c r="VC103" s="254"/>
      <c r="VD103" s="254"/>
      <c r="VE103" s="254"/>
      <c r="VF103" s="254"/>
      <c r="VG103" s="254"/>
      <c r="VH103" s="254"/>
      <c r="VI103" s="254"/>
      <c r="VJ103" s="254"/>
      <c r="VK103" s="254"/>
      <c r="VL103" s="254"/>
      <c r="VM103" s="254"/>
      <c r="VN103" s="254"/>
      <c r="VO103" s="254"/>
      <c r="VP103" s="254"/>
      <c r="VQ103" s="254"/>
      <c r="VR103" s="254"/>
      <c r="VS103" s="254"/>
      <c r="VT103" s="254"/>
      <c r="VU103" s="254"/>
      <c r="VV103" s="254"/>
      <c r="VW103" s="254"/>
      <c r="VX103" s="254"/>
      <c r="VY103" s="254"/>
      <c r="VZ103" s="254"/>
      <c r="WA103" s="254"/>
      <c r="WB103" s="254"/>
      <c r="WC103" s="254"/>
      <c r="WD103" s="254"/>
      <c r="WE103" s="254"/>
      <c r="WF103" s="254"/>
      <c r="WG103" s="254"/>
      <c r="WH103" s="254"/>
      <c r="WI103" s="254"/>
      <c r="WJ103" s="254"/>
      <c r="WK103" s="254"/>
      <c r="WL103" s="254"/>
      <c r="WM103" s="254"/>
      <c r="WN103" s="254"/>
      <c r="WO103" s="254"/>
      <c r="WP103" s="254"/>
      <c r="WQ103" s="254"/>
      <c r="WR103" s="254"/>
      <c r="WS103" s="254"/>
      <c r="WT103" s="254"/>
      <c r="WU103" s="254"/>
      <c r="WV103" s="254"/>
      <c r="WW103" s="254"/>
      <c r="WX103" s="254"/>
      <c r="WY103" s="254"/>
      <c r="WZ103" s="254"/>
      <c r="XA103" s="254"/>
      <c r="XB103" s="254"/>
      <c r="XC103" s="254"/>
      <c r="XD103" s="254"/>
      <c r="XE103" s="254"/>
      <c r="XF103" s="254"/>
      <c r="XG103" s="254"/>
      <c r="XH103" s="254"/>
      <c r="XI103" s="254"/>
      <c r="XJ103" s="254"/>
      <c r="XK103" s="254"/>
      <c r="XL103" s="254"/>
      <c r="XM103" s="254"/>
      <c r="XN103" s="254"/>
      <c r="XO103" s="254"/>
      <c r="XP103" s="254"/>
      <c r="XQ103" s="254"/>
      <c r="XR103" s="254"/>
      <c r="XS103" s="254"/>
      <c r="XT103" s="254"/>
      <c r="XU103" s="254"/>
      <c r="XV103" s="254"/>
      <c r="XW103" s="254"/>
      <c r="XX103" s="254"/>
      <c r="XY103" s="254"/>
      <c r="XZ103" s="254"/>
      <c r="YA103" s="254"/>
      <c r="YB103" s="254"/>
      <c r="YC103" s="254"/>
      <c r="YD103" s="254"/>
      <c r="YE103" s="254"/>
      <c r="YF103" s="254"/>
      <c r="YG103" s="254"/>
      <c r="YH103" s="254"/>
      <c r="YI103" s="254"/>
      <c r="YJ103" s="254"/>
      <c r="YK103" s="254"/>
      <c r="YL103" s="254"/>
      <c r="YM103" s="254"/>
      <c r="YN103" s="254"/>
      <c r="YO103" s="254"/>
      <c r="YP103" s="254"/>
      <c r="YQ103" s="254"/>
      <c r="YR103" s="254"/>
      <c r="YS103" s="254"/>
      <c r="YT103" s="254"/>
      <c r="YU103" s="254"/>
      <c r="YV103" s="254"/>
      <c r="YW103" s="254"/>
      <c r="YX103" s="254"/>
      <c r="YY103" s="254"/>
      <c r="YZ103" s="254"/>
      <c r="ZA103" s="254"/>
      <c r="ZB103" s="254"/>
      <c r="ZC103" s="254"/>
      <c r="ZD103" s="254"/>
      <c r="ZE103" s="254"/>
      <c r="ZF103" s="254"/>
      <c r="ZG103" s="254"/>
      <c r="ZH103" s="254"/>
      <c r="ZI103" s="254"/>
      <c r="ZJ103" s="254"/>
      <c r="ZK103" s="254"/>
      <c r="ZL103" s="254"/>
      <c r="ZM103" s="254"/>
      <c r="ZN103" s="254"/>
      <c r="ZO103" s="254"/>
      <c r="ZP103" s="254"/>
      <c r="ZQ103" s="254"/>
      <c r="ZR103" s="254"/>
      <c r="ZS103" s="254"/>
      <c r="ZT103" s="254"/>
      <c r="ZU103" s="254"/>
      <c r="ZV103" s="254"/>
      <c r="ZW103" s="254"/>
      <c r="ZX103" s="254"/>
      <c r="ZY103" s="254"/>
      <c r="ZZ103" s="254"/>
      <c r="AAA103" s="254"/>
      <c r="AAB103" s="254"/>
      <c r="AAC103" s="254"/>
      <c r="AAD103" s="254"/>
      <c r="AAE103" s="254"/>
      <c r="AAF103" s="254"/>
      <c r="AAG103" s="254"/>
      <c r="AAH103" s="254"/>
      <c r="AAI103" s="254"/>
      <c r="AAJ103" s="254"/>
      <c r="AAK103" s="254"/>
      <c r="AAL103" s="254"/>
      <c r="AAM103" s="254"/>
      <c r="AAN103" s="254"/>
      <c r="AAO103" s="254"/>
      <c r="AAP103" s="254"/>
      <c r="AAQ103" s="254"/>
      <c r="AAR103" s="254"/>
      <c r="AAS103" s="254"/>
      <c r="AAT103" s="254"/>
      <c r="AAU103" s="254"/>
      <c r="AAV103" s="254"/>
      <c r="AAW103" s="254"/>
      <c r="AAX103" s="254"/>
      <c r="AAY103" s="254"/>
      <c r="AAZ103" s="254"/>
      <c r="ABA103" s="254"/>
      <c r="ABB103" s="254"/>
      <c r="ABC103" s="254"/>
      <c r="ABD103" s="254"/>
      <c r="ABE103" s="254"/>
      <c r="ABF103" s="254"/>
      <c r="ABG103" s="254"/>
      <c r="ABH103" s="254"/>
      <c r="ABI103" s="254"/>
      <c r="ABJ103" s="254"/>
      <c r="ABK103" s="254"/>
      <c r="ABL103" s="254"/>
      <c r="ABM103" s="254"/>
      <c r="ABN103" s="254"/>
      <c r="ABO103" s="254"/>
      <c r="ABP103" s="254"/>
      <c r="ABQ103" s="254"/>
      <c r="ABR103" s="254"/>
      <c r="ABS103" s="254"/>
      <c r="ABT103" s="254"/>
      <c r="ABU103" s="254"/>
      <c r="ABV103" s="254"/>
      <c r="ABW103" s="254"/>
      <c r="ABX103" s="254"/>
      <c r="ABY103" s="254"/>
      <c r="ABZ103" s="254"/>
      <c r="ACA103" s="254"/>
      <c r="ACB103" s="254"/>
      <c r="ACC103" s="254"/>
      <c r="ACD103" s="254"/>
      <c r="ACE103" s="254"/>
      <c r="ACF103" s="254"/>
      <c r="ACG103" s="254"/>
      <c r="ACH103" s="254"/>
      <c r="ACI103" s="254"/>
      <c r="ACJ103" s="254"/>
      <c r="ACK103" s="254"/>
      <c r="ACL103" s="254"/>
      <c r="ACM103" s="254"/>
      <c r="ACN103" s="254"/>
      <c r="ACO103" s="254"/>
      <c r="ACP103" s="254"/>
      <c r="ACQ103" s="254"/>
      <c r="ACR103" s="254"/>
      <c r="ACS103" s="254"/>
      <c r="ACT103" s="254"/>
      <c r="ACU103" s="254"/>
      <c r="ACV103" s="254"/>
      <c r="ACW103" s="254"/>
      <c r="ACX103" s="254"/>
      <c r="ACY103" s="254"/>
      <c r="ACZ103" s="254"/>
      <c r="ADA103" s="254"/>
      <c r="ADB103" s="254"/>
      <c r="ADC103" s="254"/>
      <c r="ADD103" s="254"/>
      <c r="ADE103" s="254"/>
      <c r="ADF103" s="254"/>
      <c r="ADG103" s="254"/>
      <c r="ADH103" s="254"/>
      <c r="ADI103" s="254"/>
      <c r="ADJ103" s="254"/>
      <c r="ADK103" s="254"/>
      <c r="ADL103" s="254"/>
      <c r="ADM103" s="254"/>
      <c r="ADN103" s="254"/>
      <c r="ADO103" s="254"/>
      <c r="ADP103" s="254"/>
      <c r="ADQ103" s="254"/>
      <c r="ADR103" s="254"/>
      <c r="ADS103" s="254"/>
      <c r="ADT103" s="254"/>
      <c r="ADU103" s="254"/>
      <c r="ADV103" s="254"/>
      <c r="ADW103" s="254"/>
      <c r="ADX103" s="254"/>
      <c r="ADY103" s="254"/>
      <c r="ADZ103" s="254"/>
      <c r="AEA103" s="254"/>
      <c r="AEB103" s="254"/>
      <c r="AEC103" s="254"/>
      <c r="AED103" s="254"/>
      <c r="AEE103" s="254"/>
      <c r="AEF103" s="254"/>
      <c r="AEG103" s="254"/>
      <c r="AEH103" s="254"/>
      <c r="AEI103" s="254"/>
      <c r="AEJ103" s="254"/>
      <c r="AEK103" s="254"/>
      <c r="AEL103" s="254"/>
      <c r="AEM103" s="254"/>
      <c r="AEN103" s="254"/>
      <c r="AEO103" s="254"/>
      <c r="AEP103" s="254"/>
      <c r="AEQ103" s="254"/>
      <c r="AER103" s="254"/>
      <c r="AES103" s="254"/>
      <c r="AET103" s="254"/>
      <c r="AEU103" s="254"/>
      <c r="AEV103" s="254"/>
      <c r="AEW103" s="254"/>
      <c r="AEX103" s="254"/>
      <c r="AEY103" s="254"/>
      <c r="AEZ103" s="254"/>
      <c r="AFA103" s="254"/>
      <c r="AFB103" s="254"/>
      <c r="AFC103" s="254"/>
      <c r="AFD103" s="254"/>
      <c r="AFE103" s="254"/>
      <c r="AFF103" s="254"/>
      <c r="AFG103" s="254"/>
      <c r="AFH103" s="254"/>
      <c r="AFI103" s="254"/>
      <c r="AFJ103" s="254"/>
      <c r="AFK103" s="254"/>
      <c r="AFL103" s="254"/>
      <c r="AFM103" s="254"/>
      <c r="AFN103" s="254"/>
      <c r="AFO103" s="254"/>
      <c r="AFP103" s="254"/>
      <c r="AFQ103" s="254"/>
      <c r="AFR103" s="254"/>
      <c r="AFS103" s="254"/>
      <c r="AFT103" s="254"/>
      <c r="AFU103" s="254"/>
      <c r="AFV103" s="254"/>
      <c r="AFW103" s="254"/>
      <c r="AFX103" s="254"/>
      <c r="AFY103" s="254"/>
      <c r="AFZ103" s="254"/>
      <c r="AGA103" s="254"/>
      <c r="AGB103" s="254"/>
      <c r="AGC103" s="254"/>
      <c r="AGD103" s="254"/>
      <c r="AGE103" s="254"/>
      <c r="AGF103" s="254"/>
      <c r="AGG103" s="254"/>
      <c r="AGH103" s="254"/>
      <c r="AGI103" s="254"/>
      <c r="AGJ103" s="254"/>
      <c r="AGK103" s="254"/>
      <c r="AGL103" s="254"/>
      <c r="AGM103" s="254"/>
      <c r="AGN103" s="254"/>
      <c r="AGO103" s="254"/>
      <c r="AGP103" s="254"/>
      <c r="AGQ103" s="254"/>
      <c r="AGR103" s="254"/>
      <c r="AGS103" s="254"/>
      <c r="AGT103" s="254"/>
      <c r="AGU103" s="254"/>
      <c r="AGV103" s="254"/>
      <c r="AGW103" s="254"/>
      <c r="AGX103" s="254"/>
      <c r="AGY103" s="254"/>
      <c r="AGZ103" s="254"/>
      <c r="AHA103" s="254"/>
      <c r="AHB103" s="254"/>
      <c r="AHC103" s="254"/>
      <c r="AHD103" s="254"/>
      <c r="AHE103" s="254"/>
      <c r="AHF103" s="254"/>
      <c r="AHG103" s="254"/>
      <c r="AHH103" s="254"/>
      <c r="AHI103" s="254"/>
      <c r="AHJ103" s="254"/>
      <c r="AHK103" s="254"/>
      <c r="AHL103" s="254"/>
      <c r="AHM103" s="254"/>
      <c r="AHN103" s="254"/>
      <c r="AHO103" s="254"/>
      <c r="AHP103" s="254"/>
      <c r="AHQ103" s="254"/>
      <c r="AHR103" s="254"/>
      <c r="AHS103" s="254"/>
      <c r="AHT103" s="254"/>
      <c r="AHU103" s="254"/>
      <c r="AHV103" s="254"/>
      <c r="AHW103" s="254"/>
      <c r="AHX103" s="254"/>
      <c r="AHY103" s="254"/>
      <c r="AHZ103" s="254"/>
      <c r="AIA103" s="254"/>
      <c r="AIB103" s="254"/>
      <c r="AIC103" s="254"/>
      <c r="AID103" s="254"/>
      <c r="AIE103" s="254"/>
      <c r="AIF103" s="254"/>
      <c r="AIG103" s="254"/>
      <c r="AIH103" s="254"/>
      <c r="AII103" s="254"/>
      <c r="AIJ103" s="254"/>
      <c r="AIK103" s="254"/>
      <c r="AIL103" s="254"/>
      <c r="AIM103" s="254"/>
      <c r="AIN103" s="254"/>
      <c r="AIO103" s="254"/>
      <c r="AIP103" s="254"/>
      <c r="AIQ103" s="254"/>
      <c r="AIR103" s="254"/>
      <c r="AIS103" s="254"/>
      <c r="AIT103" s="254"/>
      <c r="AIU103" s="254"/>
      <c r="AIV103" s="254"/>
      <c r="AIW103" s="254"/>
      <c r="AIX103" s="254"/>
      <c r="AIY103" s="254"/>
      <c r="AIZ103" s="254"/>
      <c r="AJA103" s="254"/>
      <c r="AJB103" s="254"/>
      <c r="AJC103" s="254"/>
      <c r="AJD103" s="254"/>
      <c r="AJE103" s="254"/>
      <c r="AJF103" s="254"/>
      <c r="AJG103" s="254"/>
      <c r="AJH103" s="254"/>
      <c r="AJI103" s="254"/>
      <c r="AJJ103" s="254"/>
      <c r="AJK103" s="254"/>
      <c r="AJL103" s="254"/>
      <c r="AJM103" s="254"/>
      <c r="AJN103" s="254"/>
      <c r="AJO103" s="254"/>
      <c r="AJP103" s="254"/>
      <c r="AJQ103" s="254"/>
      <c r="AJR103" s="254"/>
      <c r="AJS103" s="254"/>
      <c r="AJT103" s="254"/>
      <c r="AJU103" s="254"/>
      <c r="AJV103" s="254"/>
      <c r="AJW103" s="254"/>
      <c r="AJX103" s="254"/>
      <c r="AJY103" s="254"/>
      <c r="AJZ103" s="254"/>
      <c r="AKA103" s="254"/>
      <c r="AKB103" s="254"/>
      <c r="AKC103" s="254"/>
      <c r="AKD103" s="254"/>
      <c r="AKE103" s="254"/>
      <c r="AKF103" s="254"/>
      <c r="AKG103" s="254"/>
      <c r="AKH103" s="254"/>
      <c r="AKI103" s="254"/>
      <c r="AKJ103" s="254"/>
      <c r="AKK103" s="254"/>
      <c r="AKL103" s="254"/>
      <c r="AKM103" s="254"/>
      <c r="AKN103" s="254"/>
      <c r="AKO103" s="254"/>
      <c r="AKP103" s="254"/>
      <c r="AKQ103" s="254"/>
      <c r="AKR103" s="254"/>
      <c r="AKS103" s="254"/>
      <c r="AKT103" s="254"/>
      <c r="AKU103" s="254"/>
      <c r="AKV103" s="254"/>
      <c r="AKW103" s="254"/>
      <c r="AKX103" s="254"/>
      <c r="AKY103" s="254"/>
      <c r="AKZ103" s="254"/>
      <c r="ALA103" s="254"/>
      <c r="ALB103" s="254"/>
      <c r="ALC103" s="254"/>
      <c r="ALD103" s="254"/>
      <c r="ALE103" s="254"/>
      <c r="ALF103" s="254"/>
      <c r="ALG103" s="254"/>
      <c r="ALH103" s="254"/>
      <c r="ALI103" s="254"/>
      <c r="ALJ103" s="254"/>
      <c r="ALK103" s="254"/>
      <c r="ALL103" s="254"/>
      <c r="ALM103" s="254"/>
      <c r="ALN103" s="254"/>
      <c r="ALO103" s="254"/>
      <c r="ALP103" s="254"/>
      <c r="ALQ103" s="254"/>
      <c r="ALR103" s="254"/>
      <c r="ALS103" s="254"/>
      <c r="ALT103" s="254"/>
      <c r="ALU103" s="254"/>
      <c r="ALV103" s="254"/>
    </row>
    <row r="104" spans="1:1010" s="261" customFormat="1" ht="15" customHeight="1" x14ac:dyDescent="0.35">
      <c r="A104">
        <v>104</v>
      </c>
      <c r="B104">
        <v>1969.36</v>
      </c>
      <c r="C104" s="214" t="s">
        <v>1337</v>
      </c>
      <c r="D104">
        <v>1969.36</v>
      </c>
      <c r="E104" s="254">
        <v>390</v>
      </c>
      <c r="F104" s="255">
        <v>50.365099999999998</v>
      </c>
      <c r="G104" s="256">
        <v>2.6100500000000002</v>
      </c>
      <c r="H104" s="257">
        <v>12.43685</v>
      </c>
      <c r="I104" s="257">
        <v>9.8350000000000007E-2</v>
      </c>
      <c r="J104" s="257">
        <v>12.116149999999999</v>
      </c>
      <c r="K104" s="258">
        <v>0.17530000000000001</v>
      </c>
      <c r="L104" s="257">
        <v>9.8499499999999998</v>
      </c>
      <c r="M104" s="258">
        <v>10.47105</v>
      </c>
      <c r="N104" s="257">
        <v>2.3209499999999998</v>
      </c>
      <c r="O104" s="257">
        <v>8.9999999999999993E-3</v>
      </c>
      <c r="P104" s="257">
        <v>0.45169999999999999</v>
      </c>
      <c r="Q104" s="258">
        <v>0.26169999999999999</v>
      </c>
      <c r="R104" s="257">
        <v>4.0300000000000002E-2</v>
      </c>
      <c r="S104" s="258">
        <v>1.11E-2</v>
      </c>
      <c r="T104" s="258">
        <v>2.8266389999999999E-2</v>
      </c>
      <c r="U104" s="258">
        <v>101.24305</v>
      </c>
      <c r="V104" s="258"/>
      <c r="W104" s="257"/>
      <c r="X104" s="259"/>
      <c r="Y104" s="259"/>
      <c r="Z104" s="259">
        <v>26.4</v>
      </c>
      <c r="AA104" s="259">
        <v>277.2</v>
      </c>
      <c r="AB104" s="257">
        <v>9.41</v>
      </c>
      <c r="AC104" s="257">
        <v>335.55</v>
      </c>
      <c r="AD104" s="257">
        <v>20.74</v>
      </c>
      <c r="AE104" s="257">
        <v>138.30000000000001</v>
      </c>
      <c r="AF104" s="257">
        <v>10.98</v>
      </c>
      <c r="AG104" s="257">
        <v>101.05</v>
      </c>
      <c r="AH104" s="257">
        <v>12.21</v>
      </c>
      <c r="AI104" s="257">
        <v>28.93</v>
      </c>
      <c r="AJ104" s="257">
        <v>3.75</v>
      </c>
      <c r="AK104" s="257">
        <v>19.86</v>
      </c>
      <c r="AL104" s="257">
        <v>4.4800000000000004</v>
      </c>
      <c r="AM104" s="257">
        <v>1.52</v>
      </c>
      <c r="AN104" s="257">
        <v>3.98</v>
      </c>
      <c r="AO104" s="257">
        <v>0.68899999999999995</v>
      </c>
      <c r="AP104" s="257">
        <v>4.95</v>
      </c>
      <c r="AQ104" s="257">
        <v>0.82799999999999996</v>
      </c>
      <c r="AR104" s="257">
        <v>1.92</v>
      </c>
      <c r="AS104" s="257">
        <v>0.25700000000000001</v>
      </c>
      <c r="AT104" s="257">
        <v>1.72</v>
      </c>
      <c r="AU104" s="257">
        <v>0.159</v>
      </c>
      <c r="AV104" s="257">
        <v>3.35</v>
      </c>
      <c r="AW104" s="257">
        <v>0.77800000000000002</v>
      </c>
      <c r="AX104" s="257">
        <v>0.75</v>
      </c>
      <c r="AY104" s="257">
        <v>0.28899999999999998</v>
      </c>
      <c r="AZ104" s="257">
        <v>1211.983995</v>
      </c>
      <c r="BA104" s="257">
        <v>61.6999</v>
      </c>
      <c r="BB104" s="259"/>
      <c r="BC104" s="259"/>
      <c r="BD104" s="258"/>
      <c r="BE104" s="258"/>
      <c r="BF104" s="258">
        <v>0.60941771</v>
      </c>
      <c r="BG104" s="258">
        <v>6.6817280000000007E-2</v>
      </c>
      <c r="BH104" s="257">
        <v>0.25246805500000002</v>
      </c>
      <c r="BI104" s="257">
        <v>0.40104456500000002</v>
      </c>
      <c r="BJ104" s="257">
        <v>2.797788E-2</v>
      </c>
      <c r="BK104" s="257">
        <v>0.28761853999999998</v>
      </c>
      <c r="BL104" s="257">
        <v>0.24502257</v>
      </c>
      <c r="BM104" s="257">
        <v>0.16362697500000001</v>
      </c>
      <c r="BN104" s="257">
        <v>6.5722349999999999E-2</v>
      </c>
      <c r="BO104" s="257">
        <v>7.6678099999999997E-3</v>
      </c>
      <c r="BP104" s="257">
        <v>8.4589699999999997E-3</v>
      </c>
      <c r="BQ104" s="257">
        <v>1.3875000000000001E-3</v>
      </c>
      <c r="BR104" s="257">
        <v>1.3087338569999999E-3</v>
      </c>
      <c r="BS104" s="257">
        <v>1.2672000000000001</v>
      </c>
      <c r="BT104" s="257">
        <v>8.5931999999999995</v>
      </c>
      <c r="BU104" s="257">
        <v>0.50814000000000004</v>
      </c>
      <c r="BV104" s="257">
        <v>16.7775</v>
      </c>
      <c r="BW104" s="257">
        <v>1.41032</v>
      </c>
      <c r="BX104" s="257">
        <v>13.415100000000001</v>
      </c>
      <c r="BY104" s="257">
        <v>1.4361839999999999</v>
      </c>
      <c r="BZ104" s="257">
        <v>5.6588000000000003</v>
      </c>
      <c r="CA104" s="257">
        <v>0.62270999999999999</v>
      </c>
      <c r="CB104" s="257">
        <v>1.09934</v>
      </c>
      <c r="CC104" s="257">
        <v>0.26250000000000001</v>
      </c>
      <c r="CD104" s="257">
        <v>1.2710399999999999</v>
      </c>
      <c r="CE104" s="257">
        <v>0.30015999999999998</v>
      </c>
      <c r="CF104" s="257">
        <v>9.1200000000000003E-2</v>
      </c>
      <c r="CG104" s="257">
        <v>0.37412000000000001</v>
      </c>
      <c r="CH104" s="257">
        <v>5.3741999999999998E-2</v>
      </c>
      <c r="CI104" s="257">
        <v>0.40094999999999997</v>
      </c>
      <c r="CJ104" s="257">
        <v>7.2036000000000003E-2</v>
      </c>
      <c r="CK104" s="257">
        <v>0.16128000000000001</v>
      </c>
      <c r="CL104" s="257">
        <v>2.4929E-2</v>
      </c>
      <c r="CM104" s="257">
        <v>0.1462</v>
      </c>
      <c r="CN104" s="257">
        <v>1.7330999999999999E-2</v>
      </c>
      <c r="CO104" s="257">
        <v>0.31490000000000001</v>
      </c>
      <c r="CP104" s="257">
        <v>0.115922</v>
      </c>
      <c r="CQ104" s="257">
        <v>0.27675</v>
      </c>
      <c r="CR104" s="257">
        <v>2.7455E-2</v>
      </c>
      <c r="CS104" s="257"/>
      <c r="CT104" s="257"/>
      <c r="CU104" s="260"/>
      <c r="CV104" s="260"/>
      <c r="CW104" s="260"/>
      <c r="CX104" s="260"/>
      <c r="CY104" s="260"/>
      <c r="CZ104" s="260"/>
      <c r="DA104" s="254"/>
      <c r="DB104" s="254"/>
      <c r="DC104" s="254"/>
      <c r="DD104" s="254"/>
      <c r="DE104" s="254"/>
      <c r="DF104" s="254"/>
      <c r="DG104" s="254"/>
      <c r="DH104" s="254"/>
      <c r="DI104" s="254"/>
      <c r="DJ104" s="254"/>
      <c r="DK104" s="254"/>
      <c r="DL104" s="254"/>
      <c r="DM104" s="254"/>
      <c r="DN104" s="254"/>
      <c r="DO104" s="254"/>
      <c r="DP104" s="254"/>
      <c r="DQ104" s="254"/>
      <c r="DR104" s="254"/>
      <c r="DS104" s="254"/>
      <c r="DT104" s="254"/>
      <c r="DU104" s="254"/>
      <c r="DV104" s="254"/>
      <c r="DW104" s="254"/>
      <c r="DX104" s="254"/>
      <c r="DY104" s="254"/>
      <c r="DZ104" s="254"/>
      <c r="EA104" s="254"/>
      <c r="EB104" s="254"/>
      <c r="EC104" s="254"/>
      <c r="ED104" s="254"/>
      <c r="EE104" s="254"/>
      <c r="EF104" s="254"/>
      <c r="EG104" s="254"/>
      <c r="EH104" s="254"/>
      <c r="EI104" s="254"/>
      <c r="EJ104" s="254"/>
      <c r="EK104" s="254"/>
      <c r="EL104" s="254"/>
      <c r="EM104" s="254"/>
      <c r="EN104" s="254"/>
      <c r="EO104" s="254"/>
      <c r="EP104" s="254"/>
      <c r="EQ104" s="254"/>
      <c r="ER104" s="254"/>
      <c r="ES104" s="254"/>
      <c r="ET104" s="254"/>
      <c r="EU104" s="254"/>
      <c r="EV104" s="254"/>
      <c r="EW104" s="254"/>
      <c r="EX104" s="254"/>
      <c r="EY104" s="254"/>
      <c r="EZ104" s="254"/>
      <c r="FA104" s="254"/>
      <c r="FB104" s="254"/>
      <c r="FC104" s="254"/>
      <c r="FD104" s="254"/>
      <c r="FE104" s="254"/>
      <c r="FF104" s="254"/>
      <c r="FG104" s="254"/>
      <c r="FH104" s="254"/>
      <c r="FI104" s="254"/>
      <c r="FJ104" s="254"/>
      <c r="FK104" s="254"/>
      <c r="FL104" s="254"/>
      <c r="FM104" s="254"/>
      <c r="FN104" s="254"/>
      <c r="FO104" s="254"/>
      <c r="FP104" s="254"/>
      <c r="FQ104" s="254"/>
      <c r="FR104" s="254"/>
      <c r="FS104" s="254"/>
      <c r="FT104" s="254"/>
      <c r="FU104" s="254"/>
      <c r="FV104" s="254"/>
      <c r="FW104" s="254"/>
      <c r="FX104" s="254"/>
      <c r="FY104" s="254"/>
      <c r="FZ104" s="254"/>
      <c r="GA104" s="254"/>
      <c r="GB104" s="254"/>
      <c r="GC104" s="254"/>
      <c r="GD104" s="254"/>
      <c r="GE104" s="254"/>
      <c r="GF104" s="254"/>
      <c r="GG104" s="254"/>
      <c r="GH104" s="254"/>
      <c r="GI104" s="254"/>
      <c r="GJ104" s="254"/>
      <c r="GK104" s="254"/>
      <c r="GL104" s="254"/>
      <c r="GM104" s="254"/>
      <c r="GN104" s="254"/>
      <c r="GO104" s="254"/>
      <c r="GP104" s="254"/>
      <c r="GQ104" s="254"/>
      <c r="GR104" s="254"/>
      <c r="GS104" s="254"/>
      <c r="GT104" s="254"/>
      <c r="GU104" s="254"/>
      <c r="GV104" s="254"/>
      <c r="GW104" s="254"/>
      <c r="GX104" s="254"/>
      <c r="GY104" s="254"/>
      <c r="GZ104" s="254"/>
      <c r="HA104" s="254"/>
      <c r="HB104" s="254"/>
      <c r="HC104" s="254"/>
      <c r="HD104" s="254"/>
      <c r="HE104" s="254"/>
      <c r="HF104" s="254"/>
      <c r="HG104" s="254"/>
      <c r="HH104" s="254"/>
      <c r="HI104" s="254"/>
      <c r="HJ104" s="254"/>
      <c r="HK104" s="254"/>
      <c r="HL104" s="254"/>
      <c r="HM104" s="254"/>
      <c r="HN104" s="254"/>
      <c r="HO104" s="254"/>
      <c r="HP104" s="254"/>
      <c r="HQ104" s="254"/>
      <c r="HR104" s="254"/>
      <c r="HS104" s="254"/>
      <c r="HT104" s="254"/>
      <c r="HU104" s="254"/>
      <c r="HV104" s="254"/>
      <c r="HW104" s="254"/>
      <c r="HX104" s="254"/>
      <c r="HY104" s="254"/>
      <c r="HZ104" s="254"/>
      <c r="IA104" s="254"/>
      <c r="IB104" s="254"/>
      <c r="IC104" s="254"/>
      <c r="ID104" s="254"/>
      <c r="IE104" s="254"/>
      <c r="IF104" s="254"/>
      <c r="IG104" s="254"/>
      <c r="IH104" s="254"/>
      <c r="II104" s="254"/>
      <c r="IJ104" s="254"/>
      <c r="IK104" s="254"/>
      <c r="IL104" s="254"/>
      <c r="IM104" s="254"/>
      <c r="IN104" s="254"/>
      <c r="IO104" s="254"/>
      <c r="IP104" s="254"/>
      <c r="IQ104" s="254"/>
      <c r="IR104" s="254"/>
      <c r="IS104" s="254"/>
      <c r="IT104" s="254"/>
      <c r="IU104" s="254"/>
      <c r="IV104" s="254"/>
      <c r="IW104" s="254"/>
      <c r="IX104" s="254"/>
      <c r="IY104" s="254"/>
      <c r="IZ104" s="254"/>
      <c r="JA104" s="254"/>
      <c r="JB104" s="254"/>
      <c r="JC104" s="254"/>
      <c r="JD104" s="254"/>
      <c r="JE104" s="254"/>
      <c r="JF104" s="254"/>
      <c r="JG104" s="254"/>
      <c r="JH104" s="254"/>
      <c r="JI104" s="254"/>
      <c r="JJ104" s="254"/>
      <c r="JK104" s="254"/>
      <c r="JL104" s="254"/>
      <c r="JM104" s="254"/>
      <c r="JN104" s="254"/>
      <c r="JO104" s="254"/>
      <c r="JP104" s="254"/>
      <c r="JQ104" s="254"/>
      <c r="JR104" s="254"/>
      <c r="JS104" s="254"/>
      <c r="JT104" s="254"/>
      <c r="JU104" s="254"/>
      <c r="JV104" s="254"/>
      <c r="JW104" s="254"/>
      <c r="JX104" s="254"/>
      <c r="JY104" s="254"/>
      <c r="JZ104" s="254"/>
      <c r="KA104" s="254"/>
      <c r="KB104" s="254"/>
      <c r="KC104" s="254"/>
      <c r="KD104" s="254"/>
      <c r="KE104" s="254"/>
      <c r="KF104" s="254"/>
      <c r="KG104" s="254"/>
      <c r="KH104" s="254"/>
      <c r="KI104" s="254"/>
      <c r="KJ104" s="254"/>
      <c r="KK104" s="254"/>
      <c r="KL104" s="254"/>
      <c r="KM104" s="254"/>
      <c r="KN104" s="254"/>
      <c r="KO104" s="254"/>
      <c r="KP104" s="254"/>
      <c r="KQ104" s="254"/>
      <c r="KR104" s="254"/>
      <c r="KS104" s="254"/>
      <c r="KT104" s="254"/>
      <c r="KU104" s="254"/>
      <c r="KV104" s="254"/>
      <c r="KW104" s="254"/>
      <c r="KX104" s="254"/>
      <c r="KY104" s="254"/>
      <c r="KZ104" s="254"/>
      <c r="LA104" s="254"/>
      <c r="LB104" s="254"/>
      <c r="LC104" s="254"/>
      <c r="LD104" s="254"/>
      <c r="LE104" s="254"/>
      <c r="LF104" s="254"/>
      <c r="LG104" s="254"/>
      <c r="LH104" s="254"/>
      <c r="LI104" s="254"/>
      <c r="LJ104" s="254"/>
      <c r="LK104" s="254"/>
      <c r="LL104" s="254"/>
      <c r="LM104" s="254"/>
      <c r="LN104" s="254"/>
      <c r="LO104" s="254"/>
      <c r="LP104" s="254"/>
      <c r="LQ104" s="254"/>
      <c r="LR104" s="254"/>
      <c r="LS104" s="254"/>
      <c r="LT104" s="254"/>
      <c r="LU104" s="254"/>
      <c r="LV104" s="254"/>
      <c r="LW104" s="254"/>
      <c r="LX104" s="254"/>
      <c r="LY104" s="254"/>
      <c r="LZ104" s="254"/>
      <c r="MA104" s="254"/>
      <c r="MB104" s="254"/>
      <c r="MC104" s="254"/>
      <c r="MD104" s="254"/>
      <c r="ME104" s="254"/>
      <c r="MF104" s="254"/>
      <c r="MG104" s="254"/>
      <c r="MH104" s="254"/>
      <c r="MI104" s="254"/>
      <c r="MJ104" s="254"/>
      <c r="MK104" s="254"/>
      <c r="ML104" s="254"/>
      <c r="MM104" s="254"/>
      <c r="MN104" s="254"/>
      <c r="MO104" s="254"/>
      <c r="MP104" s="254"/>
      <c r="MQ104" s="254"/>
      <c r="MR104" s="254"/>
      <c r="MS104" s="254"/>
      <c r="MT104" s="254"/>
      <c r="MU104" s="254"/>
      <c r="MV104" s="254"/>
      <c r="MW104" s="254"/>
      <c r="MX104" s="254"/>
      <c r="MY104" s="254"/>
      <c r="MZ104" s="254"/>
      <c r="NA104" s="254"/>
      <c r="NB104" s="254"/>
      <c r="NC104" s="254"/>
      <c r="ND104" s="254"/>
      <c r="NE104" s="254"/>
      <c r="NF104" s="254"/>
      <c r="NG104" s="254"/>
      <c r="NH104" s="254"/>
      <c r="NI104" s="254"/>
      <c r="NJ104" s="254"/>
      <c r="NK104" s="254"/>
      <c r="NL104" s="254"/>
      <c r="NM104" s="254"/>
      <c r="NN104" s="254"/>
      <c r="NO104" s="254"/>
      <c r="NP104" s="254"/>
      <c r="NQ104" s="254"/>
      <c r="NR104" s="254"/>
      <c r="NS104" s="254"/>
      <c r="NT104" s="254"/>
      <c r="NU104" s="254"/>
      <c r="NV104" s="254"/>
      <c r="NW104" s="254"/>
      <c r="NX104" s="254"/>
      <c r="NY104" s="254"/>
      <c r="NZ104" s="254"/>
      <c r="OA104" s="254"/>
      <c r="OB104" s="254"/>
      <c r="OC104" s="254"/>
      <c r="OD104" s="254"/>
      <c r="OE104" s="254"/>
      <c r="OF104" s="254"/>
      <c r="OG104" s="254"/>
      <c r="OH104" s="254"/>
      <c r="OI104" s="254"/>
      <c r="OJ104" s="254"/>
      <c r="OK104" s="254"/>
      <c r="OL104" s="254"/>
      <c r="OM104" s="254"/>
      <c r="ON104" s="254"/>
      <c r="OO104" s="254"/>
      <c r="OP104" s="254"/>
      <c r="OQ104" s="254"/>
      <c r="OR104" s="254"/>
      <c r="OS104" s="254"/>
      <c r="OT104" s="254"/>
      <c r="OU104" s="254"/>
      <c r="OV104" s="254"/>
      <c r="OW104" s="254"/>
      <c r="OX104" s="254"/>
      <c r="OY104" s="254"/>
      <c r="OZ104" s="254"/>
      <c r="PA104" s="254"/>
      <c r="PB104" s="254"/>
      <c r="PC104" s="254"/>
      <c r="PD104" s="254"/>
      <c r="PE104" s="254"/>
      <c r="PF104" s="254"/>
      <c r="PG104" s="254"/>
      <c r="PH104" s="254"/>
      <c r="PI104" s="254"/>
      <c r="PJ104" s="254"/>
      <c r="PK104" s="254"/>
      <c r="PL104" s="254"/>
      <c r="PM104" s="254"/>
      <c r="PN104" s="254"/>
      <c r="PO104" s="254"/>
      <c r="PP104" s="254"/>
      <c r="PQ104" s="254"/>
      <c r="PR104" s="254"/>
      <c r="PS104" s="254"/>
      <c r="PT104" s="254"/>
      <c r="PU104" s="254"/>
      <c r="PV104" s="254"/>
      <c r="PW104" s="254"/>
      <c r="PX104" s="254"/>
      <c r="PY104" s="254"/>
      <c r="PZ104" s="254"/>
      <c r="QA104" s="254"/>
      <c r="QB104" s="254"/>
      <c r="QC104" s="254"/>
      <c r="QD104" s="254"/>
      <c r="QE104" s="254"/>
      <c r="QF104" s="254"/>
      <c r="QG104" s="254"/>
      <c r="QH104" s="254"/>
      <c r="QI104" s="254"/>
      <c r="QJ104" s="254"/>
      <c r="QK104" s="254"/>
      <c r="QL104" s="254"/>
      <c r="QM104" s="254"/>
      <c r="QN104" s="254"/>
      <c r="QO104" s="254"/>
      <c r="QP104" s="254"/>
      <c r="QQ104" s="254"/>
      <c r="QR104" s="254"/>
      <c r="QS104" s="254"/>
      <c r="QT104" s="254"/>
      <c r="QU104" s="254"/>
      <c r="QV104" s="254"/>
      <c r="QW104" s="254"/>
      <c r="QX104" s="254"/>
      <c r="QY104" s="254"/>
      <c r="QZ104" s="254"/>
      <c r="RA104" s="254"/>
      <c r="RB104" s="254"/>
      <c r="RC104" s="254"/>
      <c r="RD104" s="254"/>
      <c r="RE104" s="254"/>
      <c r="RF104" s="254"/>
      <c r="RG104" s="254"/>
      <c r="RH104" s="254"/>
      <c r="RI104" s="254"/>
      <c r="RJ104" s="254"/>
      <c r="RK104" s="254"/>
      <c r="RL104" s="254"/>
      <c r="RM104" s="254"/>
      <c r="RN104" s="254"/>
      <c r="RO104" s="254"/>
      <c r="RP104" s="254"/>
      <c r="RQ104" s="254"/>
      <c r="RR104" s="254"/>
      <c r="RS104" s="254"/>
      <c r="RT104" s="254"/>
      <c r="RU104" s="254"/>
      <c r="RV104" s="254"/>
      <c r="RW104" s="254"/>
      <c r="RX104" s="254"/>
      <c r="RY104" s="254"/>
      <c r="RZ104" s="254"/>
      <c r="SA104" s="254"/>
      <c r="SB104" s="254"/>
      <c r="SC104" s="254"/>
      <c r="SD104" s="254"/>
      <c r="SE104" s="254"/>
      <c r="SF104" s="254"/>
      <c r="SG104" s="254"/>
      <c r="SH104" s="254"/>
      <c r="SI104" s="254"/>
      <c r="SJ104" s="254"/>
      <c r="SK104" s="254"/>
      <c r="SL104" s="254"/>
      <c r="SM104" s="254"/>
      <c r="SN104" s="254"/>
      <c r="SO104" s="254"/>
      <c r="SP104" s="254"/>
      <c r="SQ104" s="254"/>
      <c r="SR104" s="254"/>
      <c r="SS104" s="254"/>
      <c r="ST104" s="254"/>
      <c r="SU104" s="254"/>
      <c r="SV104" s="254"/>
      <c r="SW104" s="254"/>
      <c r="SX104" s="254"/>
      <c r="SY104" s="254"/>
      <c r="SZ104" s="254"/>
      <c r="TA104" s="254"/>
      <c r="TB104" s="254"/>
      <c r="TC104" s="254"/>
      <c r="TD104" s="254"/>
      <c r="TE104" s="254"/>
      <c r="TF104" s="254"/>
      <c r="TG104" s="254"/>
      <c r="TH104" s="254"/>
      <c r="TI104" s="254"/>
      <c r="TJ104" s="254"/>
      <c r="TK104" s="254"/>
      <c r="TL104" s="254"/>
      <c r="TM104" s="254"/>
      <c r="TN104" s="254"/>
      <c r="TO104" s="254"/>
      <c r="TP104" s="254"/>
      <c r="TQ104" s="254"/>
      <c r="TR104" s="254"/>
      <c r="TS104" s="254"/>
      <c r="TT104" s="254"/>
      <c r="TU104" s="254"/>
      <c r="TV104" s="254"/>
      <c r="TW104" s="254"/>
      <c r="TX104" s="254"/>
      <c r="TY104" s="254"/>
      <c r="TZ104" s="254"/>
      <c r="UA104" s="254"/>
      <c r="UB104" s="254"/>
      <c r="UC104" s="254"/>
      <c r="UD104" s="254"/>
      <c r="UE104" s="254"/>
      <c r="UF104" s="254"/>
      <c r="UG104" s="254"/>
      <c r="UH104" s="254"/>
      <c r="UI104" s="254"/>
      <c r="UJ104" s="254"/>
      <c r="UK104" s="254"/>
      <c r="UL104" s="254"/>
      <c r="UM104" s="254"/>
      <c r="UN104" s="254"/>
      <c r="UO104" s="254"/>
      <c r="UP104" s="254"/>
      <c r="UQ104" s="254"/>
      <c r="UR104" s="254"/>
      <c r="US104" s="254"/>
      <c r="UT104" s="254"/>
      <c r="UU104" s="254"/>
      <c r="UV104" s="254"/>
      <c r="UW104" s="254"/>
      <c r="UX104" s="254"/>
      <c r="UY104" s="254"/>
      <c r="UZ104" s="254"/>
      <c r="VA104" s="254"/>
      <c r="VB104" s="254"/>
      <c r="VC104" s="254"/>
      <c r="VD104" s="254"/>
      <c r="VE104" s="254"/>
      <c r="VF104" s="254"/>
      <c r="VG104" s="254"/>
      <c r="VH104" s="254"/>
      <c r="VI104" s="254"/>
      <c r="VJ104" s="254"/>
      <c r="VK104" s="254"/>
      <c r="VL104" s="254"/>
      <c r="VM104" s="254"/>
      <c r="VN104" s="254"/>
      <c r="VO104" s="254"/>
      <c r="VP104" s="254"/>
      <c r="VQ104" s="254"/>
      <c r="VR104" s="254"/>
      <c r="VS104" s="254"/>
      <c r="VT104" s="254"/>
      <c r="VU104" s="254"/>
      <c r="VV104" s="254"/>
      <c r="VW104" s="254"/>
      <c r="VX104" s="254"/>
      <c r="VY104" s="254"/>
      <c r="VZ104" s="254"/>
      <c r="WA104" s="254"/>
      <c r="WB104" s="254"/>
      <c r="WC104" s="254"/>
      <c r="WD104" s="254"/>
      <c r="WE104" s="254"/>
      <c r="WF104" s="254"/>
      <c r="WG104" s="254"/>
      <c r="WH104" s="254"/>
      <c r="WI104" s="254"/>
      <c r="WJ104" s="254"/>
      <c r="WK104" s="254"/>
      <c r="WL104" s="254"/>
      <c r="WM104" s="254"/>
      <c r="WN104" s="254"/>
      <c r="WO104" s="254"/>
      <c r="WP104" s="254"/>
      <c r="WQ104" s="254"/>
      <c r="WR104" s="254"/>
      <c r="WS104" s="254"/>
      <c r="WT104" s="254"/>
      <c r="WU104" s="254"/>
      <c r="WV104" s="254"/>
      <c r="WW104" s="254"/>
      <c r="WX104" s="254"/>
      <c r="WY104" s="254"/>
      <c r="WZ104" s="254"/>
      <c r="XA104" s="254"/>
      <c r="XB104" s="254"/>
      <c r="XC104" s="254"/>
      <c r="XD104" s="254"/>
      <c r="XE104" s="254"/>
      <c r="XF104" s="254"/>
      <c r="XG104" s="254"/>
      <c r="XH104" s="254"/>
      <c r="XI104" s="254"/>
      <c r="XJ104" s="254"/>
      <c r="XK104" s="254"/>
      <c r="XL104" s="254"/>
      <c r="XM104" s="254"/>
      <c r="XN104" s="254"/>
      <c r="XO104" s="254"/>
      <c r="XP104" s="254"/>
      <c r="XQ104" s="254"/>
      <c r="XR104" s="254"/>
      <c r="XS104" s="254"/>
      <c r="XT104" s="254"/>
      <c r="XU104" s="254"/>
      <c r="XV104" s="254"/>
      <c r="XW104" s="254"/>
      <c r="XX104" s="254"/>
      <c r="XY104" s="254"/>
      <c r="XZ104" s="254"/>
      <c r="YA104" s="254"/>
      <c r="YB104" s="254"/>
      <c r="YC104" s="254"/>
      <c r="YD104" s="254"/>
      <c r="YE104" s="254"/>
      <c r="YF104" s="254"/>
      <c r="YG104" s="254"/>
      <c r="YH104" s="254"/>
      <c r="YI104" s="254"/>
      <c r="YJ104" s="254"/>
      <c r="YK104" s="254"/>
      <c r="YL104" s="254"/>
      <c r="YM104" s="254"/>
      <c r="YN104" s="254"/>
      <c r="YO104" s="254"/>
      <c r="YP104" s="254"/>
      <c r="YQ104" s="254"/>
      <c r="YR104" s="254"/>
      <c r="YS104" s="254"/>
      <c r="YT104" s="254"/>
      <c r="YU104" s="254"/>
      <c r="YV104" s="254"/>
      <c r="YW104" s="254"/>
      <c r="YX104" s="254"/>
      <c r="YY104" s="254"/>
      <c r="YZ104" s="254"/>
      <c r="ZA104" s="254"/>
      <c r="ZB104" s="254"/>
      <c r="ZC104" s="254"/>
      <c r="ZD104" s="254"/>
      <c r="ZE104" s="254"/>
      <c r="ZF104" s="254"/>
      <c r="ZG104" s="254"/>
      <c r="ZH104" s="254"/>
      <c r="ZI104" s="254"/>
      <c r="ZJ104" s="254"/>
      <c r="ZK104" s="254"/>
      <c r="ZL104" s="254"/>
      <c r="ZM104" s="254"/>
      <c r="ZN104" s="254"/>
      <c r="ZO104" s="254"/>
      <c r="ZP104" s="254"/>
      <c r="ZQ104" s="254"/>
      <c r="ZR104" s="254"/>
      <c r="ZS104" s="254"/>
      <c r="ZT104" s="254"/>
      <c r="ZU104" s="254"/>
      <c r="ZV104" s="254"/>
      <c r="ZW104" s="254"/>
      <c r="ZX104" s="254"/>
      <c r="ZY104" s="254"/>
      <c r="ZZ104" s="254"/>
      <c r="AAA104" s="254"/>
      <c r="AAB104" s="254"/>
      <c r="AAC104" s="254"/>
      <c r="AAD104" s="254"/>
      <c r="AAE104" s="254"/>
      <c r="AAF104" s="254"/>
      <c r="AAG104" s="254"/>
      <c r="AAH104" s="254"/>
      <c r="AAI104" s="254"/>
      <c r="AAJ104" s="254"/>
      <c r="AAK104" s="254"/>
      <c r="AAL104" s="254"/>
      <c r="AAM104" s="254"/>
      <c r="AAN104" s="254"/>
      <c r="AAO104" s="254"/>
      <c r="AAP104" s="254"/>
      <c r="AAQ104" s="254"/>
      <c r="AAR104" s="254"/>
      <c r="AAS104" s="254"/>
      <c r="AAT104" s="254"/>
      <c r="AAU104" s="254"/>
      <c r="AAV104" s="254"/>
      <c r="AAW104" s="254"/>
      <c r="AAX104" s="254"/>
      <c r="AAY104" s="254"/>
      <c r="AAZ104" s="254"/>
      <c r="ABA104" s="254"/>
      <c r="ABB104" s="254"/>
      <c r="ABC104" s="254"/>
      <c r="ABD104" s="254"/>
      <c r="ABE104" s="254"/>
      <c r="ABF104" s="254"/>
      <c r="ABG104" s="254"/>
      <c r="ABH104" s="254"/>
      <c r="ABI104" s="254"/>
      <c r="ABJ104" s="254"/>
      <c r="ABK104" s="254"/>
      <c r="ABL104" s="254"/>
      <c r="ABM104" s="254"/>
      <c r="ABN104" s="254"/>
      <c r="ABO104" s="254"/>
      <c r="ABP104" s="254"/>
      <c r="ABQ104" s="254"/>
      <c r="ABR104" s="254"/>
      <c r="ABS104" s="254"/>
      <c r="ABT104" s="254"/>
      <c r="ABU104" s="254"/>
      <c r="ABV104" s="254"/>
      <c r="ABW104" s="254"/>
      <c r="ABX104" s="254"/>
      <c r="ABY104" s="254"/>
      <c r="ABZ104" s="254"/>
      <c r="ACA104" s="254"/>
      <c r="ACB104" s="254"/>
      <c r="ACC104" s="254"/>
      <c r="ACD104" s="254"/>
      <c r="ACE104" s="254"/>
      <c r="ACF104" s="254"/>
      <c r="ACG104" s="254"/>
      <c r="ACH104" s="254"/>
      <c r="ACI104" s="254"/>
      <c r="ACJ104" s="254"/>
      <c r="ACK104" s="254"/>
      <c r="ACL104" s="254"/>
      <c r="ACM104" s="254"/>
      <c r="ACN104" s="254"/>
      <c r="ACO104" s="254"/>
      <c r="ACP104" s="254"/>
      <c r="ACQ104" s="254"/>
      <c r="ACR104" s="254"/>
      <c r="ACS104" s="254"/>
      <c r="ACT104" s="254"/>
      <c r="ACU104" s="254"/>
      <c r="ACV104" s="254"/>
      <c r="ACW104" s="254"/>
      <c r="ACX104" s="254"/>
      <c r="ACY104" s="254"/>
      <c r="ACZ104" s="254"/>
      <c r="ADA104" s="254"/>
      <c r="ADB104" s="254"/>
      <c r="ADC104" s="254"/>
      <c r="ADD104" s="254"/>
      <c r="ADE104" s="254"/>
      <c r="ADF104" s="254"/>
      <c r="ADG104" s="254"/>
      <c r="ADH104" s="254"/>
      <c r="ADI104" s="254"/>
      <c r="ADJ104" s="254"/>
      <c r="ADK104" s="254"/>
      <c r="ADL104" s="254"/>
      <c r="ADM104" s="254"/>
      <c r="ADN104" s="254"/>
      <c r="ADO104" s="254"/>
      <c r="ADP104" s="254"/>
      <c r="ADQ104" s="254"/>
      <c r="ADR104" s="254"/>
      <c r="ADS104" s="254"/>
      <c r="ADT104" s="254"/>
      <c r="ADU104" s="254"/>
      <c r="ADV104" s="254"/>
      <c r="ADW104" s="254"/>
      <c r="ADX104" s="254"/>
      <c r="ADY104" s="254"/>
      <c r="ADZ104" s="254"/>
      <c r="AEA104" s="254"/>
      <c r="AEB104" s="254"/>
      <c r="AEC104" s="254"/>
      <c r="AED104" s="254"/>
      <c r="AEE104" s="254"/>
      <c r="AEF104" s="254"/>
      <c r="AEG104" s="254"/>
      <c r="AEH104" s="254"/>
      <c r="AEI104" s="254"/>
      <c r="AEJ104" s="254"/>
      <c r="AEK104" s="254"/>
      <c r="AEL104" s="254"/>
      <c r="AEM104" s="254"/>
      <c r="AEN104" s="254"/>
      <c r="AEO104" s="254"/>
      <c r="AEP104" s="254"/>
      <c r="AEQ104" s="254"/>
      <c r="AER104" s="254"/>
      <c r="AES104" s="254"/>
      <c r="AET104" s="254"/>
      <c r="AEU104" s="254"/>
      <c r="AEV104" s="254"/>
      <c r="AEW104" s="254"/>
      <c r="AEX104" s="254"/>
      <c r="AEY104" s="254"/>
      <c r="AEZ104" s="254"/>
      <c r="AFA104" s="254"/>
      <c r="AFB104" s="254"/>
      <c r="AFC104" s="254"/>
      <c r="AFD104" s="254"/>
      <c r="AFE104" s="254"/>
      <c r="AFF104" s="254"/>
      <c r="AFG104" s="254"/>
      <c r="AFH104" s="254"/>
      <c r="AFI104" s="254"/>
      <c r="AFJ104" s="254"/>
      <c r="AFK104" s="254"/>
      <c r="AFL104" s="254"/>
      <c r="AFM104" s="254"/>
      <c r="AFN104" s="254"/>
      <c r="AFO104" s="254"/>
      <c r="AFP104" s="254"/>
      <c r="AFQ104" s="254"/>
      <c r="AFR104" s="254"/>
      <c r="AFS104" s="254"/>
      <c r="AFT104" s="254"/>
      <c r="AFU104" s="254"/>
      <c r="AFV104" s="254"/>
      <c r="AFW104" s="254"/>
      <c r="AFX104" s="254"/>
      <c r="AFY104" s="254"/>
      <c r="AFZ104" s="254"/>
      <c r="AGA104" s="254"/>
      <c r="AGB104" s="254"/>
      <c r="AGC104" s="254"/>
      <c r="AGD104" s="254"/>
      <c r="AGE104" s="254"/>
      <c r="AGF104" s="254"/>
      <c r="AGG104" s="254"/>
      <c r="AGH104" s="254"/>
      <c r="AGI104" s="254"/>
      <c r="AGJ104" s="254"/>
      <c r="AGK104" s="254"/>
      <c r="AGL104" s="254"/>
      <c r="AGM104" s="254"/>
      <c r="AGN104" s="254"/>
      <c r="AGO104" s="254"/>
      <c r="AGP104" s="254"/>
      <c r="AGQ104" s="254"/>
      <c r="AGR104" s="254"/>
      <c r="AGS104" s="254"/>
      <c r="AGT104" s="254"/>
      <c r="AGU104" s="254"/>
      <c r="AGV104" s="254"/>
      <c r="AGW104" s="254"/>
      <c r="AGX104" s="254"/>
      <c r="AGY104" s="254"/>
      <c r="AGZ104" s="254"/>
      <c r="AHA104" s="254"/>
      <c r="AHB104" s="254"/>
      <c r="AHC104" s="254"/>
      <c r="AHD104" s="254"/>
      <c r="AHE104" s="254"/>
      <c r="AHF104" s="254"/>
      <c r="AHG104" s="254"/>
      <c r="AHH104" s="254"/>
      <c r="AHI104" s="254"/>
      <c r="AHJ104" s="254"/>
      <c r="AHK104" s="254"/>
      <c r="AHL104" s="254"/>
      <c r="AHM104" s="254"/>
      <c r="AHN104" s="254"/>
      <c r="AHO104" s="254"/>
      <c r="AHP104" s="254"/>
      <c r="AHQ104" s="254"/>
      <c r="AHR104" s="254"/>
      <c r="AHS104" s="254"/>
      <c r="AHT104" s="254"/>
      <c r="AHU104" s="254"/>
      <c r="AHV104" s="254"/>
      <c r="AHW104" s="254"/>
      <c r="AHX104" s="254"/>
      <c r="AHY104" s="254"/>
      <c r="AHZ104" s="254"/>
      <c r="AIA104" s="254"/>
      <c r="AIB104" s="254"/>
      <c r="AIC104" s="254"/>
      <c r="AID104" s="254"/>
      <c r="AIE104" s="254"/>
      <c r="AIF104" s="254"/>
      <c r="AIG104" s="254"/>
      <c r="AIH104" s="254"/>
      <c r="AII104" s="254"/>
      <c r="AIJ104" s="254"/>
      <c r="AIK104" s="254"/>
      <c r="AIL104" s="254"/>
      <c r="AIM104" s="254"/>
      <c r="AIN104" s="254"/>
      <c r="AIO104" s="254"/>
      <c r="AIP104" s="254"/>
      <c r="AIQ104" s="254"/>
      <c r="AIR104" s="254"/>
      <c r="AIS104" s="254"/>
      <c r="AIT104" s="254"/>
      <c r="AIU104" s="254"/>
      <c r="AIV104" s="254"/>
      <c r="AIW104" s="254"/>
      <c r="AIX104" s="254"/>
      <c r="AIY104" s="254"/>
      <c r="AIZ104" s="254"/>
      <c r="AJA104" s="254"/>
      <c r="AJB104" s="254"/>
      <c r="AJC104" s="254"/>
      <c r="AJD104" s="254"/>
      <c r="AJE104" s="254"/>
      <c r="AJF104" s="254"/>
      <c r="AJG104" s="254"/>
      <c r="AJH104" s="254"/>
      <c r="AJI104" s="254"/>
      <c r="AJJ104" s="254"/>
      <c r="AJK104" s="254"/>
      <c r="AJL104" s="254"/>
      <c r="AJM104" s="254"/>
      <c r="AJN104" s="254"/>
      <c r="AJO104" s="254"/>
      <c r="AJP104" s="254"/>
      <c r="AJQ104" s="254"/>
      <c r="AJR104" s="254"/>
      <c r="AJS104" s="254"/>
      <c r="AJT104" s="254"/>
      <c r="AJU104" s="254"/>
      <c r="AJV104" s="254"/>
      <c r="AJW104" s="254"/>
      <c r="AJX104" s="254"/>
      <c r="AJY104" s="254"/>
      <c r="AJZ104" s="254"/>
      <c r="AKA104" s="254"/>
      <c r="AKB104" s="254"/>
      <c r="AKC104" s="254"/>
      <c r="AKD104" s="254"/>
      <c r="AKE104" s="254"/>
      <c r="AKF104" s="254"/>
      <c r="AKG104" s="254"/>
      <c r="AKH104" s="254"/>
      <c r="AKI104" s="254"/>
      <c r="AKJ104" s="254"/>
      <c r="AKK104" s="254"/>
      <c r="AKL104" s="254"/>
      <c r="AKM104" s="254"/>
      <c r="AKN104" s="254"/>
      <c r="AKO104" s="254"/>
      <c r="AKP104" s="254"/>
      <c r="AKQ104" s="254"/>
      <c r="AKR104" s="254"/>
      <c r="AKS104" s="254"/>
      <c r="AKT104" s="254"/>
      <c r="AKU104" s="254"/>
      <c r="AKV104" s="254"/>
      <c r="AKW104" s="254"/>
      <c r="AKX104" s="254"/>
      <c r="AKY104" s="254"/>
      <c r="AKZ104" s="254"/>
      <c r="ALA104" s="254"/>
      <c r="ALB104" s="254"/>
      <c r="ALC104" s="254"/>
      <c r="ALD104" s="254"/>
      <c r="ALE104" s="254"/>
      <c r="ALF104" s="254"/>
      <c r="ALG104" s="254"/>
      <c r="ALH104" s="254"/>
      <c r="ALI104" s="254"/>
      <c r="ALJ104" s="254"/>
      <c r="ALK104" s="254"/>
      <c r="ALL104" s="254"/>
      <c r="ALM104" s="254"/>
      <c r="ALN104" s="254"/>
      <c r="ALO104" s="254"/>
      <c r="ALP104" s="254"/>
      <c r="ALQ104" s="254"/>
      <c r="ALR104" s="254"/>
      <c r="ALS104" s="254"/>
      <c r="ALT104" s="254"/>
      <c r="ALU104" s="254"/>
      <c r="ALV104" s="254"/>
    </row>
    <row r="105" spans="1:1010" s="261" customFormat="1" ht="15" customHeight="1" x14ac:dyDescent="0.35">
      <c r="A105">
        <v>105</v>
      </c>
      <c r="B105">
        <v>1969.36</v>
      </c>
      <c r="C105" s="214" t="s">
        <v>1338</v>
      </c>
      <c r="D105">
        <v>1969.36</v>
      </c>
      <c r="E105" s="254">
        <v>390</v>
      </c>
      <c r="F105" s="255">
        <v>49.791200000000003</v>
      </c>
      <c r="G105" s="256">
        <v>2.4382999999999999</v>
      </c>
      <c r="H105" s="257">
        <v>12.574299999999999</v>
      </c>
      <c r="I105" s="257">
        <v>8.09E-2</v>
      </c>
      <c r="J105" s="257">
        <v>12.0748</v>
      </c>
      <c r="K105" s="258">
        <v>0.16489999999999999</v>
      </c>
      <c r="L105" s="257">
        <v>9.7112999999999996</v>
      </c>
      <c r="M105" s="258">
        <v>10.375</v>
      </c>
      <c r="N105" s="257">
        <v>2.2277999999999998</v>
      </c>
      <c r="O105" s="257">
        <v>1.9400000000000001E-2</v>
      </c>
      <c r="P105" s="257">
        <v>0.46760000000000002</v>
      </c>
      <c r="Q105" s="258">
        <v>0.2681</v>
      </c>
      <c r="R105" s="257">
        <v>3.6400000000000002E-2</v>
      </c>
      <c r="S105" s="258">
        <v>1.15E-2</v>
      </c>
      <c r="T105" s="258"/>
      <c r="U105" s="258">
        <v>100.249</v>
      </c>
      <c r="V105" s="258"/>
      <c r="W105" s="257"/>
      <c r="X105" s="259"/>
      <c r="Y105" s="259"/>
      <c r="Z105" s="259">
        <v>29.05</v>
      </c>
      <c r="AA105" s="259">
        <v>268.98</v>
      </c>
      <c r="AB105" s="257">
        <v>8.42</v>
      </c>
      <c r="AC105" s="257">
        <v>324.70999999999998</v>
      </c>
      <c r="AD105" s="257">
        <v>19.48</v>
      </c>
      <c r="AE105" s="257">
        <v>122.83</v>
      </c>
      <c r="AF105" s="257">
        <v>11.45</v>
      </c>
      <c r="AG105" s="257">
        <v>100.77</v>
      </c>
      <c r="AH105" s="257">
        <v>13.14</v>
      </c>
      <c r="AI105" s="257">
        <v>28.71</v>
      </c>
      <c r="AJ105" s="257">
        <v>4.0199999999999996</v>
      </c>
      <c r="AK105" s="257">
        <v>18.95</v>
      </c>
      <c r="AL105" s="257">
        <v>4.4000000000000004</v>
      </c>
      <c r="AM105" s="257">
        <v>1.57</v>
      </c>
      <c r="AN105" s="257">
        <v>4.55</v>
      </c>
      <c r="AO105" s="257">
        <v>0.73</v>
      </c>
      <c r="AP105" s="257">
        <v>3.9</v>
      </c>
      <c r="AQ105" s="257">
        <v>0.7</v>
      </c>
      <c r="AR105" s="257">
        <v>1.79</v>
      </c>
      <c r="AS105" s="257">
        <v>0.25600000000000001</v>
      </c>
      <c r="AT105" s="257">
        <v>1.68</v>
      </c>
      <c r="AU105" s="257">
        <v>0.191</v>
      </c>
      <c r="AV105" s="257">
        <v>3.11</v>
      </c>
      <c r="AW105" s="257">
        <v>0.64800000000000002</v>
      </c>
      <c r="AX105" s="257">
        <v>0.75</v>
      </c>
      <c r="AY105" s="257">
        <v>0.30499999999999999</v>
      </c>
      <c r="AZ105" s="257">
        <v>1209.19713</v>
      </c>
      <c r="BA105" s="257">
        <v>61.446800000000003</v>
      </c>
      <c r="BB105" s="259"/>
      <c r="BC105" s="259"/>
      <c r="BD105" s="258"/>
      <c r="BE105" s="258"/>
      <c r="BF105" s="258">
        <v>0.60247351999999998</v>
      </c>
      <c r="BG105" s="258">
        <v>6.242048E-2</v>
      </c>
      <c r="BH105" s="257">
        <v>0.25525829</v>
      </c>
      <c r="BI105" s="257">
        <v>0.39967587999999998</v>
      </c>
      <c r="BJ105" s="257">
        <v>2.6318040000000001E-2</v>
      </c>
      <c r="BK105" s="257">
        <v>0.28356996000000001</v>
      </c>
      <c r="BL105" s="257">
        <v>0.24277499999999999</v>
      </c>
      <c r="BM105" s="257">
        <v>0.1570599</v>
      </c>
      <c r="BN105" s="257">
        <v>6.8035799999999994E-2</v>
      </c>
      <c r="BO105" s="257">
        <v>7.8553300000000006E-3</v>
      </c>
      <c r="BP105" s="257">
        <v>7.6403599999999997E-3</v>
      </c>
      <c r="BQ105" s="257">
        <v>1.4375E-3</v>
      </c>
      <c r="BR105" s="257">
        <v>0</v>
      </c>
      <c r="BS105" s="257">
        <v>1.3944000000000001</v>
      </c>
      <c r="BT105" s="257">
        <v>8.3383800000000008</v>
      </c>
      <c r="BU105" s="257">
        <v>0.45467999999999997</v>
      </c>
      <c r="BV105" s="257">
        <v>16.235499999999998</v>
      </c>
      <c r="BW105" s="257">
        <v>1.32464</v>
      </c>
      <c r="BX105" s="257">
        <v>11.91451</v>
      </c>
      <c r="BY105" s="257">
        <v>1.49766</v>
      </c>
      <c r="BZ105" s="257">
        <v>5.6431199999999997</v>
      </c>
      <c r="CA105" s="257">
        <v>0.67013999999999996</v>
      </c>
      <c r="CB105" s="257">
        <v>1.0909800000000001</v>
      </c>
      <c r="CC105" s="257">
        <v>0.28139999999999998</v>
      </c>
      <c r="CD105" s="257">
        <v>1.2128000000000001</v>
      </c>
      <c r="CE105" s="257">
        <v>0.29480000000000001</v>
      </c>
      <c r="CF105" s="257">
        <v>9.4200000000000006E-2</v>
      </c>
      <c r="CG105" s="257">
        <v>0.42770000000000002</v>
      </c>
      <c r="CH105" s="257">
        <v>5.6939999999999998E-2</v>
      </c>
      <c r="CI105" s="257">
        <v>0.31590000000000001</v>
      </c>
      <c r="CJ105" s="257">
        <v>6.0900000000000003E-2</v>
      </c>
      <c r="CK105" s="257">
        <v>0.15035999999999999</v>
      </c>
      <c r="CL105" s="257">
        <v>2.4832E-2</v>
      </c>
      <c r="CM105" s="257">
        <v>0.14280000000000001</v>
      </c>
      <c r="CN105" s="257">
        <v>2.0819000000000001E-2</v>
      </c>
      <c r="CO105" s="257">
        <v>0.29233999999999999</v>
      </c>
      <c r="CP105" s="257">
        <v>9.6551999999999999E-2</v>
      </c>
      <c r="CQ105" s="257">
        <v>0.27675</v>
      </c>
      <c r="CR105" s="257">
        <v>2.8975000000000001E-2</v>
      </c>
      <c r="CS105" s="257"/>
      <c r="CT105" s="257"/>
      <c r="CU105" s="260"/>
      <c r="CV105" s="260"/>
      <c r="CW105" s="260"/>
      <c r="CX105" s="260"/>
      <c r="CY105" s="260"/>
      <c r="CZ105" s="260"/>
      <c r="DA105" s="254"/>
      <c r="DB105" s="254"/>
      <c r="DC105" s="254"/>
      <c r="DD105" s="254"/>
      <c r="DE105" s="254"/>
      <c r="DF105" s="254"/>
      <c r="DG105" s="254"/>
      <c r="DH105" s="254"/>
      <c r="DI105" s="254"/>
      <c r="DJ105" s="254"/>
      <c r="DK105" s="254"/>
      <c r="DL105" s="254"/>
      <c r="DM105" s="254"/>
      <c r="DN105" s="254"/>
      <c r="DO105" s="254"/>
      <c r="DP105" s="254"/>
      <c r="DQ105" s="254"/>
      <c r="DR105" s="254"/>
      <c r="DS105" s="254"/>
      <c r="DT105" s="254"/>
      <c r="DU105" s="254"/>
      <c r="DV105" s="254"/>
      <c r="DW105" s="254"/>
      <c r="DX105" s="254"/>
      <c r="DY105" s="254"/>
      <c r="DZ105" s="254"/>
      <c r="EA105" s="254"/>
      <c r="EB105" s="254"/>
      <c r="EC105" s="254"/>
      <c r="ED105" s="254"/>
      <c r="EE105" s="254"/>
      <c r="EF105" s="254"/>
      <c r="EG105" s="254"/>
      <c r="EH105" s="254"/>
      <c r="EI105" s="254"/>
      <c r="EJ105" s="254"/>
      <c r="EK105" s="254"/>
      <c r="EL105" s="254"/>
      <c r="EM105" s="254"/>
      <c r="EN105" s="254"/>
      <c r="EO105" s="254"/>
      <c r="EP105" s="254"/>
      <c r="EQ105" s="254"/>
      <c r="ER105" s="254"/>
      <c r="ES105" s="254"/>
      <c r="ET105" s="254"/>
      <c r="EU105" s="254"/>
      <c r="EV105" s="254"/>
      <c r="EW105" s="254"/>
      <c r="EX105" s="254"/>
      <c r="EY105" s="254"/>
      <c r="EZ105" s="254"/>
      <c r="FA105" s="254"/>
      <c r="FB105" s="254"/>
      <c r="FC105" s="254"/>
      <c r="FD105" s="254"/>
      <c r="FE105" s="254"/>
      <c r="FF105" s="254"/>
      <c r="FG105" s="254"/>
      <c r="FH105" s="254"/>
      <c r="FI105" s="254"/>
      <c r="FJ105" s="254"/>
      <c r="FK105" s="254"/>
      <c r="FL105" s="254"/>
      <c r="FM105" s="254"/>
      <c r="FN105" s="254"/>
      <c r="FO105" s="254"/>
      <c r="FP105" s="254"/>
      <c r="FQ105" s="254"/>
      <c r="FR105" s="254"/>
      <c r="FS105" s="254"/>
      <c r="FT105" s="254"/>
      <c r="FU105" s="254"/>
      <c r="FV105" s="254"/>
      <c r="FW105" s="254"/>
      <c r="FX105" s="254"/>
      <c r="FY105" s="254"/>
      <c r="FZ105" s="254"/>
      <c r="GA105" s="254"/>
      <c r="GB105" s="254"/>
      <c r="GC105" s="254"/>
      <c r="GD105" s="254"/>
      <c r="GE105" s="254"/>
      <c r="GF105" s="254"/>
      <c r="GG105" s="254"/>
      <c r="GH105" s="254"/>
      <c r="GI105" s="254"/>
      <c r="GJ105" s="254"/>
      <c r="GK105" s="254"/>
      <c r="GL105" s="254"/>
      <c r="GM105" s="254"/>
      <c r="GN105" s="254"/>
      <c r="GO105" s="254"/>
      <c r="GP105" s="254"/>
      <c r="GQ105" s="254"/>
      <c r="GR105" s="254"/>
      <c r="GS105" s="254"/>
      <c r="GT105" s="254"/>
      <c r="GU105" s="254"/>
      <c r="GV105" s="254"/>
      <c r="GW105" s="254"/>
      <c r="GX105" s="254"/>
      <c r="GY105" s="254"/>
      <c r="GZ105" s="254"/>
      <c r="HA105" s="254"/>
      <c r="HB105" s="254"/>
      <c r="HC105" s="254"/>
      <c r="HD105" s="254"/>
      <c r="HE105" s="254"/>
      <c r="HF105" s="254"/>
      <c r="HG105" s="254"/>
      <c r="HH105" s="254"/>
      <c r="HI105" s="254"/>
      <c r="HJ105" s="254"/>
      <c r="HK105" s="254"/>
      <c r="HL105" s="254"/>
      <c r="HM105" s="254"/>
      <c r="HN105" s="254"/>
      <c r="HO105" s="254"/>
      <c r="HP105" s="254"/>
      <c r="HQ105" s="254"/>
      <c r="HR105" s="254"/>
      <c r="HS105" s="254"/>
      <c r="HT105" s="254"/>
      <c r="HU105" s="254"/>
      <c r="HV105" s="254"/>
      <c r="HW105" s="254"/>
      <c r="HX105" s="254"/>
      <c r="HY105" s="254"/>
      <c r="HZ105" s="254"/>
      <c r="IA105" s="254"/>
      <c r="IB105" s="254"/>
      <c r="IC105" s="254"/>
      <c r="ID105" s="254"/>
      <c r="IE105" s="254"/>
      <c r="IF105" s="254"/>
      <c r="IG105" s="254"/>
      <c r="IH105" s="254"/>
      <c r="II105" s="254"/>
      <c r="IJ105" s="254"/>
      <c r="IK105" s="254"/>
      <c r="IL105" s="254"/>
      <c r="IM105" s="254"/>
      <c r="IN105" s="254"/>
      <c r="IO105" s="254"/>
      <c r="IP105" s="254"/>
      <c r="IQ105" s="254"/>
      <c r="IR105" s="254"/>
      <c r="IS105" s="254"/>
      <c r="IT105" s="254"/>
      <c r="IU105" s="254"/>
      <c r="IV105" s="254"/>
      <c r="IW105" s="254"/>
      <c r="IX105" s="254"/>
      <c r="IY105" s="254"/>
      <c r="IZ105" s="254"/>
      <c r="JA105" s="254"/>
      <c r="JB105" s="254"/>
      <c r="JC105" s="254"/>
      <c r="JD105" s="254"/>
      <c r="JE105" s="254"/>
      <c r="JF105" s="254"/>
      <c r="JG105" s="254"/>
      <c r="JH105" s="254"/>
      <c r="JI105" s="254"/>
      <c r="JJ105" s="254"/>
      <c r="JK105" s="254"/>
      <c r="JL105" s="254"/>
      <c r="JM105" s="254"/>
      <c r="JN105" s="254"/>
      <c r="JO105" s="254"/>
      <c r="JP105" s="254"/>
      <c r="JQ105" s="254"/>
      <c r="JR105" s="254"/>
      <c r="JS105" s="254"/>
      <c r="JT105" s="254"/>
      <c r="JU105" s="254"/>
      <c r="JV105" s="254"/>
      <c r="JW105" s="254"/>
      <c r="JX105" s="254"/>
      <c r="JY105" s="254"/>
      <c r="JZ105" s="254"/>
      <c r="KA105" s="254"/>
      <c r="KB105" s="254"/>
      <c r="KC105" s="254"/>
      <c r="KD105" s="254"/>
      <c r="KE105" s="254"/>
      <c r="KF105" s="254"/>
      <c r="KG105" s="254"/>
      <c r="KH105" s="254"/>
      <c r="KI105" s="254"/>
      <c r="KJ105" s="254"/>
      <c r="KK105" s="254"/>
      <c r="KL105" s="254"/>
      <c r="KM105" s="254"/>
      <c r="KN105" s="254"/>
      <c r="KO105" s="254"/>
      <c r="KP105" s="254"/>
      <c r="KQ105" s="254"/>
      <c r="KR105" s="254"/>
      <c r="KS105" s="254"/>
      <c r="KT105" s="254"/>
      <c r="KU105" s="254"/>
      <c r="KV105" s="254"/>
      <c r="KW105" s="254"/>
      <c r="KX105" s="254"/>
      <c r="KY105" s="254"/>
      <c r="KZ105" s="254"/>
      <c r="LA105" s="254"/>
      <c r="LB105" s="254"/>
      <c r="LC105" s="254"/>
      <c r="LD105" s="254"/>
      <c r="LE105" s="254"/>
      <c r="LF105" s="254"/>
      <c r="LG105" s="254"/>
      <c r="LH105" s="254"/>
      <c r="LI105" s="254"/>
      <c r="LJ105" s="254"/>
      <c r="LK105" s="254"/>
      <c r="LL105" s="254"/>
      <c r="LM105" s="254"/>
      <c r="LN105" s="254"/>
      <c r="LO105" s="254"/>
      <c r="LP105" s="254"/>
      <c r="LQ105" s="254"/>
      <c r="LR105" s="254"/>
      <c r="LS105" s="254"/>
      <c r="LT105" s="254"/>
      <c r="LU105" s="254"/>
      <c r="LV105" s="254"/>
      <c r="LW105" s="254"/>
      <c r="LX105" s="254"/>
      <c r="LY105" s="254"/>
      <c r="LZ105" s="254"/>
      <c r="MA105" s="254"/>
      <c r="MB105" s="254"/>
      <c r="MC105" s="254"/>
      <c r="MD105" s="254"/>
      <c r="ME105" s="254"/>
      <c r="MF105" s="254"/>
      <c r="MG105" s="254"/>
      <c r="MH105" s="254"/>
      <c r="MI105" s="254"/>
      <c r="MJ105" s="254"/>
      <c r="MK105" s="254"/>
      <c r="ML105" s="254"/>
      <c r="MM105" s="254"/>
      <c r="MN105" s="254"/>
      <c r="MO105" s="254"/>
      <c r="MP105" s="254"/>
      <c r="MQ105" s="254"/>
      <c r="MR105" s="254"/>
      <c r="MS105" s="254"/>
      <c r="MT105" s="254"/>
      <c r="MU105" s="254"/>
      <c r="MV105" s="254"/>
      <c r="MW105" s="254"/>
      <c r="MX105" s="254"/>
      <c r="MY105" s="254"/>
      <c r="MZ105" s="254"/>
      <c r="NA105" s="254"/>
      <c r="NB105" s="254"/>
      <c r="NC105" s="254"/>
      <c r="ND105" s="254"/>
      <c r="NE105" s="254"/>
      <c r="NF105" s="254"/>
      <c r="NG105" s="254"/>
      <c r="NH105" s="254"/>
      <c r="NI105" s="254"/>
      <c r="NJ105" s="254"/>
      <c r="NK105" s="254"/>
      <c r="NL105" s="254"/>
      <c r="NM105" s="254"/>
      <c r="NN105" s="254"/>
      <c r="NO105" s="254"/>
      <c r="NP105" s="254"/>
      <c r="NQ105" s="254"/>
      <c r="NR105" s="254"/>
      <c r="NS105" s="254"/>
      <c r="NT105" s="254"/>
      <c r="NU105" s="254"/>
      <c r="NV105" s="254"/>
      <c r="NW105" s="254"/>
      <c r="NX105" s="254"/>
      <c r="NY105" s="254"/>
      <c r="NZ105" s="254"/>
      <c r="OA105" s="254"/>
      <c r="OB105" s="254"/>
      <c r="OC105" s="254"/>
      <c r="OD105" s="254"/>
      <c r="OE105" s="254"/>
      <c r="OF105" s="254"/>
      <c r="OG105" s="254"/>
      <c r="OH105" s="254"/>
      <c r="OI105" s="254"/>
      <c r="OJ105" s="254"/>
      <c r="OK105" s="254"/>
      <c r="OL105" s="254"/>
      <c r="OM105" s="254"/>
      <c r="ON105" s="254"/>
      <c r="OO105" s="254"/>
      <c r="OP105" s="254"/>
      <c r="OQ105" s="254"/>
      <c r="OR105" s="254"/>
      <c r="OS105" s="254"/>
      <c r="OT105" s="254"/>
      <c r="OU105" s="254"/>
      <c r="OV105" s="254"/>
      <c r="OW105" s="254"/>
      <c r="OX105" s="254"/>
      <c r="OY105" s="254"/>
      <c r="OZ105" s="254"/>
      <c r="PA105" s="254"/>
      <c r="PB105" s="254"/>
      <c r="PC105" s="254"/>
      <c r="PD105" s="254"/>
      <c r="PE105" s="254"/>
      <c r="PF105" s="254"/>
      <c r="PG105" s="254"/>
      <c r="PH105" s="254"/>
      <c r="PI105" s="254"/>
      <c r="PJ105" s="254"/>
      <c r="PK105" s="254"/>
      <c r="PL105" s="254"/>
      <c r="PM105" s="254"/>
      <c r="PN105" s="254"/>
      <c r="PO105" s="254"/>
      <c r="PP105" s="254"/>
      <c r="PQ105" s="254"/>
      <c r="PR105" s="254"/>
      <c r="PS105" s="254"/>
      <c r="PT105" s="254"/>
      <c r="PU105" s="254"/>
      <c r="PV105" s="254"/>
      <c r="PW105" s="254"/>
      <c r="PX105" s="254"/>
      <c r="PY105" s="254"/>
      <c r="PZ105" s="254"/>
      <c r="QA105" s="254"/>
      <c r="QB105" s="254"/>
      <c r="QC105" s="254"/>
      <c r="QD105" s="254"/>
      <c r="QE105" s="254"/>
      <c r="QF105" s="254"/>
      <c r="QG105" s="254"/>
      <c r="QH105" s="254"/>
      <c r="QI105" s="254"/>
      <c r="QJ105" s="254"/>
      <c r="QK105" s="254"/>
      <c r="QL105" s="254"/>
      <c r="QM105" s="254"/>
      <c r="QN105" s="254"/>
      <c r="QO105" s="254"/>
      <c r="QP105" s="254"/>
      <c r="QQ105" s="254"/>
      <c r="QR105" s="254"/>
      <c r="QS105" s="254"/>
      <c r="QT105" s="254"/>
      <c r="QU105" s="254"/>
      <c r="QV105" s="254"/>
      <c r="QW105" s="254"/>
      <c r="QX105" s="254"/>
      <c r="QY105" s="254"/>
      <c r="QZ105" s="254"/>
      <c r="RA105" s="254"/>
      <c r="RB105" s="254"/>
      <c r="RC105" s="254"/>
      <c r="RD105" s="254"/>
      <c r="RE105" s="254"/>
      <c r="RF105" s="254"/>
      <c r="RG105" s="254"/>
      <c r="RH105" s="254"/>
      <c r="RI105" s="254"/>
      <c r="RJ105" s="254"/>
      <c r="RK105" s="254"/>
      <c r="RL105" s="254"/>
      <c r="RM105" s="254"/>
      <c r="RN105" s="254"/>
      <c r="RO105" s="254"/>
      <c r="RP105" s="254"/>
      <c r="RQ105" s="254"/>
      <c r="RR105" s="254"/>
      <c r="RS105" s="254"/>
      <c r="RT105" s="254"/>
      <c r="RU105" s="254"/>
      <c r="RV105" s="254"/>
      <c r="RW105" s="254"/>
      <c r="RX105" s="254"/>
      <c r="RY105" s="254"/>
      <c r="RZ105" s="254"/>
      <c r="SA105" s="254"/>
      <c r="SB105" s="254"/>
      <c r="SC105" s="254"/>
      <c r="SD105" s="254"/>
      <c r="SE105" s="254"/>
      <c r="SF105" s="254"/>
      <c r="SG105" s="254"/>
      <c r="SH105" s="254"/>
      <c r="SI105" s="254"/>
      <c r="SJ105" s="254"/>
      <c r="SK105" s="254"/>
      <c r="SL105" s="254"/>
      <c r="SM105" s="254"/>
      <c r="SN105" s="254"/>
      <c r="SO105" s="254"/>
      <c r="SP105" s="254"/>
      <c r="SQ105" s="254"/>
      <c r="SR105" s="254"/>
      <c r="SS105" s="254"/>
      <c r="ST105" s="254"/>
      <c r="SU105" s="254"/>
      <c r="SV105" s="254"/>
      <c r="SW105" s="254"/>
      <c r="SX105" s="254"/>
      <c r="SY105" s="254"/>
      <c r="SZ105" s="254"/>
      <c r="TA105" s="254"/>
      <c r="TB105" s="254"/>
      <c r="TC105" s="254"/>
      <c r="TD105" s="254"/>
      <c r="TE105" s="254"/>
      <c r="TF105" s="254"/>
      <c r="TG105" s="254"/>
      <c r="TH105" s="254"/>
      <c r="TI105" s="254"/>
      <c r="TJ105" s="254"/>
      <c r="TK105" s="254"/>
      <c r="TL105" s="254"/>
      <c r="TM105" s="254"/>
      <c r="TN105" s="254"/>
      <c r="TO105" s="254"/>
      <c r="TP105" s="254"/>
      <c r="TQ105" s="254"/>
      <c r="TR105" s="254"/>
      <c r="TS105" s="254"/>
      <c r="TT105" s="254"/>
      <c r="TU105" s="254"/>
      <c r="TV105" s="254"/>
      <c r="TW105" s="254"/>
      <c r="TX105" s="254"/>
      <c r="TY105" s="254"/>
      <c r="TZ105" s="254"/>
      <c r="UA105" s="254"/>
      <c r="UB105" s="254"/>
      <c r="UC105" s="254"/>
      <c r="UD105" s="254"/>
      <c r="UE105" s="254"/>
      <c r="UF105" s="254"/>
      <c r="UG105" s="254"/>
      <c r="UH105" s="254"/>
      <c r="UI105" s="254"/>
      <c r="UJ105" s="254"/>
      <c r="UK105" s="254"/>
      <c r="UL105" s="254"/>
      <c r="UM105" s="254"/>
      <c r="UN105" s="254"/>
      <c r="UO105" s="254"/>
      <c r="UP105" s="254"/>
      <c r="UQ105" s="254"/>
      <c r="UR105" s="254"/>
      <c r="US105" s="254"/>
      <c r="UT105" s="254"/>
      <c r="UU105" s="254"/>
      <c r="UV105" s="254"/>
      <c r="UW105" s="254"/>
      <c r="UX105" s="254"/>
      <c r="UY105" s="254"/>
      <c r="UZ105" s="254"/>
      <c r="VA105" s="254"/>
      <c r="VB105" s="254"/>
      <c r="VC105" s="254"/>
      <c r="VD105" s="254"/>
      <c r="VE105" s="254"/>
      <c r="VF105" s="254"/>
      <c r="VG105" s="254"/>
      <c r="VH105" s="254"/>
      <c r="VI105" s="254"/>
      <c r="VJ105" s="254"/>
      <c r="VK105" s="254"/>
      <c r="VL105" s="254"/>
      <c r="VM105" s="254"/>
      <c r="VN105" s="254"/>
      <c r="VO105" s="254"/>
      <c r="VP105" s="254"/>
      <c r="VQ105" s="254"/>
      <c r="VR105" s="254"/>
      <c r="VS105" s="254"/>
      <c r="VT105" s="254"/>
      <c r="VU105" s="254"/>
      <c r="VV105" s="254"/>
      <c r="VW105" s="254"/>
      <c r="VX105" s="254"/>
      <c r="VY105" s="254"/>
      <c r="VZ105" s="254"/>
      <c r="WA105" s="254"/>
      <c r="WB105" s="254"/>
      <c r="WC105" s="254"/>
      <c r="WD105" s="254"/>
      <c r="WE105" s="254"/>
      <c r="WF105" s="254"/>
      <c r="WG105" s="254"/>
      <c r="WH105" s="254"/>
      <c r="WI105" s="254"/>
      <c r="WJ105" s="254"/>
      <c r="WK105" s="254"/>
      <c r="WL105" s="254"/>
      <c r="WM105" s="254"/>
      <c r="WN105" s="254"/>
      <c r="WO105" s="254"/>
      <c r="WP105" s="254"/>
      <c r="WQ105" s="254"/>
      <c r="WR105" s="254"/>
      <c r="WS105" s="254"/>
      <c r="WT105" s="254"/>
      <c r="WU105" s="254"/>
      <c r="WV105" s="254"/>
      <c r="WW105" s="254"/>
      <c r="WX105" s="254"/>
      <c r="WY105" s="254"/>
      <c r="WZ105" s="254"/>
      <c r="XA105" s="254"/>
      <c r="XB105" s="254"/>
      <c r="XC105" s="254"/>
      <c r="XD105" s="254"/>
      <c r="XE105" s="254"/>
      <c r="XF105" s="254"/>
      <c r="XG105" s="254"/>
      <c r="XH105" s="254"/>
      <c r="XI105" s="254"/>
      <c r="XJ105" s="254"/>
      <c r="XK105" s="254"/>
      <c r="XL105" s="254"/>
      <c r="XM105" s="254"/>
      <c r="XN105" s="254"/>
      <c r="XO105" s="254"/>
      <c r="XP105" s="254"/>
      <c r="XQ105" s="254"/>
      <c r="XR105" s="254"/>
      <c r="XS105" s="254"/>
      <c r="XT105" s="254"/>
      <c r="XU105" s="254"/>
      <c r="XV105" s="254"/>
      <c r="XW105" s="254"/>
      <c r="XX105" s="254"/>
      <c r="XY105" s="254"/>
      <c r="XZ105" s="254"/>
      <c r="YA105" s="254"/>
      <c r="YB105" s="254"/>
      <c r="YC105" s="254"/>
      <c r="YD105" s="254"/>
      <c r="YE105" s="254"/>
      <c r="YF105" s="254"/>
      <c r="YG105" s="254"/>
      <c r="YH105" s="254"/>
      <c r="YI105" s="254"/>
      <c r="YJ105" s="254"/>
      <c r="YK105" s="254"/>
      <c r="YL105" s="254"/>
      <c r="YM105" s="254"/>
      <c r="YN105" s="254"/>
      <c r="YO105" s="254"/>
      <c r="YP105" s="254"/>
      <c r="YQ105" s="254"/>
      <c r="YR105" s="254"/>
      <c r="YS105" s="254"/>
      <c r="YT105" s="254"/>
      <c r="YU105" s="254"/>
      <c r="YV105" s="254"/>
      <c r="YW105" s="254"/>
      <c r="YX105" s="254"/>
      <c r="YY105" s="254"/>
      <c r="YZ105" s="254"/>
      <c r="ZA105" s="254"/>
      <c r="ZB105" s="254"/>
      <c r="ZC105" s="254"/>
      <c r="ZD105" s="254"/>
      <c r="ZE105" s="254"/>
      <c r="ZF105" s="254"/>
      <c r="ZG105" s="254"/>
      <c r="ZH105" s="254"/>
      <c r="ZI105" s="254"/>
      <c r="ZJ105" s="254"/>
      <c r="ZK105" s="254"/>
      <c r="ZL105" s="254"/>
      <c r="ZM105" s="254"/>
      <c r="ZN105" s="254"/>
      <c r="ZO105" s="254"/>
      <c r="ZP105" s="254"/>
      <c r="ZQ105" s="254"/>
      <c r="ZR105" s="254"/>
      <c r="ZS105" s="254"/>
      <c r="ZT105" s="254"/>
      <c r="ZU105" s="254"/>
      <c r="ZV105" s="254"/>
      <c r="ZW105" s="254"/>
      <c r="ZX105" s="254"/>
      <c r="ZY105" s="254"/>
      <c r="ZZ105" s="254"/>
      <c r="AAA105" s="254"/>
      <c r="AAB105" s="254"/>
      <c r="AAC105" s="254"/>
      <c r="AAD105" s="254"/>
      <c r="AAE105" s="254"/>
      <c r="AAF105" s="254"/>
      <c r="AAG105" s="254"/>
      <c r="AAH105" s="254"/>
      <c r="AAI105" s="254"/>
      <c r="AAJ105" s="254"/>
      <c r="AAK105" s="254"/>
      <c r="AAL105" s="254"/>
      <c r="AAM105" s="254"/>
      <c r="AAN105" s="254"/>
      <c r="AAO105" s="254"/>
      <c r="AAP105" s="254"/>
      <c r="AAQ105" s="254"/>
      <c r="AAR105" s="254"/>
      <c r="AAS105" s="254"/>
      <c r="AAT105" s="254"/>
      <c r="AAU105" s="254"/>
      <c r="AAV105" s="254"/>
      <c r="AAW105" s="254"/>
      <c r="AAX105" s="254"/>
      <c r="AAY105" s="254"/>
      <c r="AAZ105" s="254"/>
      <c r="ABA105" s="254"/>
      <c r="ABB105" s="254"/>
      <c r="ABC105" s="254"/>
      <c r="ABD105" s="254"/>
      <c r="ABE105" s="254"/>
      <c r="ABF105" s="254"/>
      <c r="ABG105" s="254"/>
      <c r="ABH105" s="254"/>
      <c r="ABI105" s="254"/>
      <c r="ABJ105" s="254"/>
      <c r="ABK105" s="254"/>
      <c r="ABL105" s="254"/>
      <c r="ABM105" s="254"/>
      <c r="ABN105" s="254"/>
      <c r="ABO105" s="254"/>
      <c r="ABP105" s="254"/>
      <c r="ABQ105" s="254"/>
      <c r="ABR105" s="254"/>
      <c r="ABS105" s="254"/>
      <c r="ABT105" s="254"/>
      <c r="ABU105" s="254"/>
      <c r="ABV105" s="254"/>
      <c r="ABW105" s="254"/>
      <c r="ABX105" s="254"/>
      <c r="ABY105" s="254"/>
      <c r="ABZ105" s="254"/>
      <c r="ACA105" s="254"/>
      <c r="ACB105" s="254"/>
      <c r="ACC105" s="254"/>
      <c r="ACD105" s="254"/>
      <c r="ACE105" s="254"/>
      <c r="ACF105" s="254"/>
      <c r="ACG105" s="254"/>
      <c r="ACH105" s="254"/>
      <c r="ACI105" s="254"/>
      <c r="ACJ105" s="254"/>
      <c r="ACK105" s="254"/>
      <c r="ACL105" s="254"/>
      <c r="ACM105" s="254"/>
      <c r="ACN105" s="254"/>
      <c r="ACO105" s="254"/>
      <c r="ACP105" s="254"/>
      <c r="ACQ105" s="254"/>
      <c r="ACR105" s="254"/>
      <c r="ACS105" s="254"/>
      <c r="ACT105" s="254"/>
      <c r="ACU105" s="254"/>
      <c r="ACV105" s="254"/>
      <c r="ACW105" s="254"/>
      <c r="ACX105" s="254"/>
      <c r="ACY105" s="254"/>
      <c r="ACZ105" s="254"/>
      <c r="ADA105" s="254"/>
      <c r="ADB105" s="254"/>
      <c r="ADC105" s="254"/>
      <c r="ADD105" s="254"/>
      <c r="ADE105" s="254"/>
      <c r="ADF105" s="254"/>
      <c r="ADG105" s="254"/>
      <c r="ADH105" s="254"/>
      <c r="ADI105" s="254"/>
      <c r="ADJ105" s="254"/>
      <c r="ADK105" s="254"/>
      <c r="ADL105" s="254"/>
      <c r="ADM105" s="254"/>
      <c r="ADN105" s="254"/>
      <c r="ADO105" s="254"/>
      <c r="ADP105" s="254"/>
      <c r="ADQ105" s="254"/>
      <c r="ADR105" s="254"/>
      <c r="ADS105" s="254"/>
      <c r="ADT105" s="254"/>
      <c r="ADU105" s="254"/>
      <c r="ADV105" s="254"/>
      <c r="ADW105" s="254"/>
      <c r="ADX105" s="254"/>
      <c r="ADY105" s="254"/>
      <c r="ADZ105" s="254"/>
      <c r="AEA105" s="254"/>
      <c r="AEB105" s="254"/>
      <c r="AEC105" s="254"/>
      <c r="AED105" s="254"/>
      <c r="AEE105" s="254"/>
      <c r="AEF105" s="254"/>
      <c r="AEG105" s="254"/>
      <c r="AEH105" s="254"/>
      <c r="AEI105" s="254"/>
      <c r="AEJ105" s="254"/>
      <c r="AEK105" s="254"/>
      <c r="AEL105" s="254"/>
      <c r="AEM105" s="254"/>
      <c r="AEN105" s="254"/>
      <c r="AEO105" s="254"/>
      <c r="AEP105" s="254"/>
      <c r="AEQ105" s="254"/>
      <c r="AER105" s="254"/>
      <c r="AES105" s="254"/>
      <c r="AET105" s="254"/>
      <c r="AEU105" s="254"/>
      <c r="AEV105" s="254"/>
      <c r="AEW105" s="254"/>
      <c r="AEX105" s="254"/>
      <c r="AEY105" s="254"/>
      <c r="AEZ105" s="254"/>
      <c r="AFA105" s="254"/>
      <c r="AFB105" s="254"/>
      <c r="AFC105" s="254"/>
      <c r="AFD105" s="254"/>
      <c r="AFE105" s="254"/>
      <c r="AFF105" s="254"/>
      <c r="AFG105" s="254"/>
      <c r="AFH105" s="254"/>
      <c r="AFI105" s="254"/>
      <c r="AFJ105" s="254"/>
      <c r="AFK105" s="254"/>
      <c r="AFL105" s="254"/>
      <c r="AFM105" s="254"/>
      <c r="AFN105" s="254"/>
      <c r="AFO105" s="254"/>
      <c r="AFP105" s="254"/>
      <c r="AFQ105" s="254"/>
      <c r="AFR105" s="254"/>
      <c r="AFS105" s="254"/>
      <c r="AFT105" s="254"/>
      <c r="AFU105" s="254"/>
      <c r="AFV105" s="254"/>
      <c r="AFW105" s="254"/>
      <c r="AFX105" s="254"/>
      <c r="AFY105" s="254"/>
      <c r="AFZ105" s="254"/>
      <c r="AGA105" s="254"/>
      <c r="AGB105" s="254"/>
      <c r="AGC105" s="254"/>
      <c r="AGD105" s="254"/>
      <c r="AGE105" s="254"/>
      <c r="AGF105" s="254"/>
      <c r="AGG105" s="254"/>
      <c r="AGH105" s="254"/>
      <c r="AGI105" s="254"/>
      <c r="AGJ105" s="254"/>
      <c r="AGK105" s="254"/>
      <c r="AGL105" s="254"/>
      <c r="AGM105" s="254"/>
      <c r="AGN105" s="254"/>
      <c r="AGO105" s="254"/>
      <c r="AGP105" s="254"/>
      <c r="AGQ105" s="254"/>
      <c r="AGR105" s="254"/>
      <c r="AGS105" s="254"/>
      <c r="AGT105" s="254"/>
      <c r="AGU105" s="254"/>
      <c r="AGV105" s="254"/>
      <c r="AGW105" s="254"/>
      <c r="AGX105" s="254"/>
      <c r="AGY105" s="254"/>
      <c r="AGZ105" s="254"/>
      <c r="AHA105" s="254"/>
      <c r="AHB105" s="254"/>
      <c r="AHC105" s="254"/>
      <c r="AHD105" s="254"/>
      <c r="AHE105" s="254"/>
      <c r="AHF105" s="254"/>
      <c r="AHG105" s="254"/>
      <c r="AHH105" s="254"/>
      <c r="AHI105" s="254"/>
      <c r="AHJ105" s="254"/>
      <c r="AHK105" s="254"/>
      <c r="AHL105" s="254"/>
      <c r="AHM105" s="254"/>
      <c r="AHN105" s="254"/>
      <c r="AHO105" s="254"/>
      <c r="AHP105" s="254"/>
      <c r="AHQ105" s="254"/>
      <c r="AHR105" s="254"/>
      <c r="AHS105" s="254"/>
      <c r="AHT105" s="254"/>
      <c r="AHU105" s="254"/>
      <c r="AHV105" s="254"/>
      <c r="AHW105" s="254"/>
      <c r="AHX105" s="254"/>
      <c r="AHY105" s="254"/>
      <c r="AHZ105" s="254"/>
      <c r="AIA105" s="254"/>
      <c r="AIB105" s="254"/>
      <c r="AIC105" s="254"/>
      <c r="AID105" s="254"/>
      <c r="AIE105" s="254"/>
      <c r="AIF105" s="254"/>
      <c r="AIG105" s="254"/>
      <c r="AIH105" s="254"/>
      <c r="AII105" s="254"/>
      <c r="AIJ105" s="254"/>
      <c r="AIK105" s="254"/>
      <c r="AIL105" s="254"/>
      <c r="AIM105" s="254"/>
      <c r="AIN105" s="254"/>
      <c r="AIO105" s="254"/>
      <c r="AIP105" s="254"/>
      <c r="AIQ105" s="254"/>
      <c r="AIR105" s="254"/>
      <c r="AIS105" s="254"/>
      <c r="AIT105" s="254"/>
      <c r="AIU105" s="254"/>
      <c r="AIV105" s="254"/>
      <c r="AIW105" s="254"/>
      <c r="AIX105" s="254"/>
      <c r="AIY105" s="254"/>
      <c r="AIZ105" s="254"/>
      <c r="AJA105" s="254"/>
      <c r="AJB105" s="254"/>
      <c r="AJC105" s="254"/>
      <c r="AJD105" s="254"/>
      <c r="AJE105" s="254"/>
      <c r="AJF105" s="254"/>
      <c r="AJG105" s="254"/>
      <c r="AJH105" s="254"/>
      <c r="AJI105" s="254"/>
      <c r="AJJ105" s="254"/>
      <c r="AJK105" s="254"/>
      <c r="AJL105" s="254"/>
      <c r="AJM105" s="254"/>
      <c r="AJN105" s="254"/>
      <c r="AJO105" s="254"/>
      <c r="AJP105" s="254"/>
      <c r="AJQ105" s="254"/>
      <c r="AJR105" s="254"/>
      <c r="AJS105" s="254"/>
      <c r="AJT105" s="254"/>
      <c r="AJU105" s="254"/>
      <c r="AJV105" s="254"/>
      <c r="AJW105" s="254"/>
      <c r="AJX105" s="254"/>
      <c r="AJY105" s="254"/>
      <c r="AJZ105" s="254"/>
      <c r="AKA105" s="254"/>
      <c r="AKB105" s="254"/>
      <c r="AKC105" s="254"/>
      <c r="AKD105" s="254"/>
      <c r="AKE105" s="254"/>
      <c r="AKF105" s="254"/>
      <c r="AKG105" s="254"/>
      <c r="AKH105" s="254"/>
      <c r="AKI105" s="254"/>
      <c r="AKJ105" s="254"/>
      <c r="AKK105" s="254"/>
      <c r="AKL105" s="254"/>
      <c r="AKM105" s="254"/>
      <c r="AKN105" s="254"/>
      <c r="AKO105" s="254"/>
      <c r="AKP105" s="254"/>
      <c r="AKQ105" s="254"/>
      <c r="AKR105" s="254"/>
      <c r="AKS105" s="254"/>
      <c r="AKT105" s="254"/>
      <c r="AKU105" s="254"/>
      <c r="AKV105" s="254"/>
      <c r="AKW105" s="254"/>
      <c r="AKX105" s="254"/>
      <c r="AKY105" s="254"/>
      <c r="AKZ105" s="254"/>
      <c r="ALA105" s="254"/>
      <c r="ALB105" s="254"/>
      <c r="ALC105" s="254"/>
      <c r="ALD105" s="254"/>
      <c r="ALE105" s="254"/>
      <c r="ALF105" s="254"/>
      <c r="ALG105" s="254"/>
      <c r="ALH105" s="254"/>
      <c r="ALI105" s="254"/>
      <c r="ALJ105" s="254"/>
      <c r="ALK105" s="254"/>
      <c r="ALL105" s="254"/>
      <c r="ALM105" s="254"/>
      <c r="ALN105" s="254"/>
      <c r="ALO105" s="254"/>
      <c r="ALP105" s="254"/>
      <c r="ALQ105" s="254"/>
      <c r="ALR105" s="254"/>
      <c r="ALS105" s="254"/>
      <c r="ALT105" s="254"/>
      <c r="ALU105" s="254"/>
      <c r="ALV105" s="254"/>
    </row>
    <row r="106" spans="1:1010" s="269" customFormat="1" ht="15" customHeight="1" x14ac:dyDescent="0.35">
      <c r="A106" s="214">
        <v>106</v>
      </c>
      <c r="B106">
        <v>1971.23</v>
      </c>
      <c r="C106" s="214" t="s">
        <v>1339</v>
      </c>
      <c r="D106">
        <v>1971.23</v>
      </c>
      <c r="E106" s="262">
        <v>-1</v>
      </c>
      <c r="F106" s="263">
        <v>50.987200000000001</v>
      </c>
      <c r="G106" s="264">
        <v>2.9470999999999998</v>
      </c>
      <c r="H106" s="265">
        <v>13.636200000000001</v>
      </c>
      <c r="I106" s="265">
        <v>1.2999999999999999E-2</v>
      </c>
      <c r="J106" s="265">
        <v>11.92435</v>
      </c>
      <c r="K106" s="266">
        <v>0.16775000000000001</v>
      </c>
      <c r="L106" s="265">
        <v>6.4874000000000001</v>
      </c>
      <c r="M106" s="266">
        <v>10.76595</v>
      </c>
      <c r="N106" s="265">
        <v>2.4786000000000001</v>
      </c>
      <c r="O106" s="265">
        <v>8.7500000000000008E-3</v>
      </c>
      <c r="P106" s="265">
        <v>0.55905000000000005</v>
      </c>
      <c r="Q106" s="266">
        <v>0.30659999999999998</v>
      </c>
      <c r="R106" s="265">
        <v>5.645E-2</v>
      </c>
      <c r="S106" s="266">
        <v>1.18E-2</v>
      </c>
      <c r="T106" s="266">
        <v>2.3050000000000001E-2</v>
      </c>
      <c r="U106" s="266">
        <v>100.37435000000001</v>
      </c>
      <c r="V106" s="266"/>
      <c r="W106" s="265">
        <v>8.7473761939757894E-2</v>
      </c>
      <c r="X106" s="267">
        <v>3.8768618850886001</v>
      </c>
      <c r="Y106" s="266">
        <v>2.2365739558398299</v>
      </c>
      <c r="Z106" s="265">
        <v>28.32</v>
      </c>
      <c r="AA106" s="265">
        <v>342.553333333333</v>
      </c>
      <c r="AB106" s="265">
        <v>13.376666666666701</v>
      </c>
      <c r="AC106" s="265">
        <v>565.79333333333295</v>
      </c>
      <c r="AD106" s="265">
        <v>34.643333333333302</v>
      </c>
      <c r="AE106" s="265">
        <v>248.04333333333301</v>
      </c>
      <c r="AF106" s="265">
        <v>26.54</v>
      </c>
      <c r="AG106" s="265">
        <v>252.786666666667</v>
      </c>
      <c r="AH106" s="265">
        <v>28.1933333333333</v>
      </c>
      <c r="AI106" s="265">
        <v>70.180000000000007</v>
      </c>
      <c r="AJ106" s="265">
        <v>10.59</v>
      </c>
      <c r="AK106" s="265">
        <v>49.406666666666702</v>
      </c>
      <c r="AL106" s="265">
        <v>12.6366666666667</v>
      </c>
      <c r="AM106" s="265">
        <v>4.2833333333333297</v>
      </c>
      <c r="AN106" s="265">
        <v>12.026666666666699</v>
      </c>
      <c r="AO106" s="265">
        <v>1.84</v>
      </c>
      <c r="AP106" s="265">
        <v>10.793333333333299</v>
      </c>
      <c r="AQ106" s="265">
        <v>1.9766666666666699</v>
      </c>
      <c r="AR106" s="265">
        <v>5.24</v>
      </c>
      <c r="AS106" s="265">
        <v>0.63900000000000001</v>
      </c>
      <c r="AT106" s="265">
        <v>4.13</v>
      </c>
      <c r="AU106" s="265">
        <v>0.59766666666666701</v>
      </c>
      <c r="AV106" s="265">
        <v>8.9566666666666706</v>
      </c>
      <c r="AW106" s="265">
        <v>2.1766666666666699</v>
      </c>
      <c r="AX106" s="265">
        <v>2.41</v>
      </c>
      <c r="AY106" s="265">
        <v>0.92</v>
      </c>
      <c r="AZ106" s="265">
        <v>1144.3967399999999</v>
      </c>
      <c r="BA106" s="265">
        <v>51.862349999999999</v>
      </c>
      <c r="BB106" s="267"/>
      <c r="BC106" s="267">
        <v>4.3736880969878896E-3</v>
      </c>
      <c r="BD106" s="266">
        <v>7.4048062005192303E-2</v>
      </c>
      <c r="BE106" s="266">
        <v>0.23998438546161399</v>
      </c>
      <c r="BF106" s="266">
        <v>0.61694512000000001</v>
      </c>
      <c r="BG106" s="266">
        <v>7.5445760000000001E-2</v>
      </c>
      <c r="BH106" s="265">
        <v>0.27681486</v>
      </c>
      <c r="BI106" s="265">
        <v>0.39469598500000003</v>
      </c>
      <c r="BJ106" s="265">
        <v>2.6772899999999999E-2</v>
      </c>
      <c r="BK106" s="265">
        <v>0.18943208</v>
      </c>
      <c r="BL106" s="265">
        <v>0.25192323</v>
      </c>
      <c r="BM106" s="265">
        <v>0.17474129999999999</v>
      </c>
      <c r="BN106" s="265">
        <v>8.1341775000000005E-2</v>
      </c>
      <c r="BO106" s="265">
        <v>8.9833799999999991E-3</v>
      </c>
      <c r="BP106" s="265">
        <v>1.1848855E-2</v>
      </c>
      <c r="BQ106" s="265">
        <v>1.475E-3</v>
      </c>
      <c r="BR106" s="265">
        <v>1.067215E-3</v>
      </c>
      <c r="BS106" s="265">
        <v>1.3593599999999999</v>
      </c>
      <c r="BT106" s="265">
        <v>10.619153333333299</v>
      </c>
      <c r="BU106" s="265">
        <v>0.72234000000000198</v>
      </c>
      <c r="BV106" s="265">
        <v>28.289666666666601</v>
      </c>
      <c r="BW106" s="265">
        <v>2.35574666666666</v>
      </c>
      <c r="BX106" s="265">
        <v>24.060203333333298</v>
      </c>
      <c r="BY106" s="265">
        <v>3.4714320000000001</v>
      </c>
      <c r="BZ106" s="265">
        <v>14.156053333333301</v>
      </c>
      <c r="CA106" s="265">
        <v>1.4378599999999999</v>
      </c>
      <c r="CB106" s="265">
        <v>2.6668400000000001</v>
      </c>
      <c r="CC106" s="265">
        <v>0.74129999999999996</v>
      </c>
      <c r="CD106" s="265">
        <v>3.1620266666666699</v>
      </c>
      <c r="CE106" s="265">
        <v>0.84665666666666906</v>
      </c>
      <c r="CF106" s="265">
        <v>0.25700000000000001</v>
      </c>
      <c r="CG106" s="265">
        <v>1.1305066666666701</v>
      </c>
      <c r="CH106" s="265">
        <v>0.14352000000000001</v>
      </c>
      <c r="CI106" s="265">
        <v>0.87425999999999704</v>
      </c>
      <c r="CJ106" s="265">
        <v>0.17197000000000001</v>
      </c>
      <c r="CK106" s="265">
        <v>0.44016</v>
      </c>
      <c r="CL106" s="265">
        <v>6.1983000000000003E-2</v>
      </c>
      <c r="CM106" s="265">
        <v>0.35104999999999997</v>
      </c>
      <c r="CN106" s="265">
        <v>6.5145666666666699E-2</v>
      </c>
      <c r="CO106" s="265">
        <v>0.84192666666666705</v>
      </c>
      <c r="CP106" s="265">
        <v>0.32432333333333402</v>
      </c>
      <c r="CQ106" s="265">
        <v>0.88929000000000002</v>
      </c>
      <c r="CR106" s="265">
        <v>8.7400000000000005E-2</v>
      </c>
      <c r="CS106" s="265"/>
      <c r="CT106" s="265"/>
      <c r="CU106" s="268"/>
      <c r="CV106" s="268"/>
      <c r="CW106" s="268"/>
      <c r="CX106" s="268"/>
      <c r="CY106" s="268"/>
      <c r="CZ106" s="268"/>
      <c r="DA106" s="262"/>
      <c r="DB106" s="262"/>
      <c r="DC106" s="262"/>
      <c r="DD106" s="262"/>
      <c r="DE106" s="262"/>
      <c r="DF106" s="262"/>
      <c r="DG106" s="262"/>
      <c r="DH106" s="262"/>
      <c r="DI106" s="262"/>
      <c r="DJ106" s="262"/>
      <c r="DK106" s="262"/>
      <c r="DL106" s="262"/>
      <c r="DM106" s="262"/>
      <c r="DN106" s="262"/>
      <c r="DO106" s="262"/>
      <c r="DP106" s="262"/>
      <c r="DQ106" s="262"/>
      <c r="DR106" s="262"/>
      <c r="DS106" s="262"/>
      <c r="DT106" s="262"/>
      <c r="DU106" s="262"/>
      <c r="DV106" s="262"/>
      <c r="DW106" s="262"/>
      <c r="DX106" s="262"/>
      <c r="DY106" s="262"/>
      <c r="DZ106" s="262"/>
      <c r="EA106" s="262"/>
      <c r="EB106" s="262"/>
      <c r="EC106" s="262"/>
      <c r="ED106" s="262"/>
      <c r="EE106" s="262"/>
      <c r="EF106" s="262"/>
      <c r="EG106" s="262"/>
      <c r="EH106" s="262"/>
      <c r="EI106" s="262"/>
      <c r="EJ106" s="262"/>
      <c r="EK106" s="262"/>
      <c r="EL106" s="262"/>
      <c r="EM106" s="262"/>
      <c r="EN106" s="262"/>
      <c r="EO106" s="262"/>
      <c r="EP106" s="262"/>
      <c r="EQ106" s="262"/>
      <c r="ER106" s="262"/>
      <c r="ES106" s="262"/>
      <c r="ET106" s="262"/>
      <c r="EU106" s="262"/>
      <c r="EV106" s="262"/>
      <c r="EW106" s="262"/>
      <c r="EX106" s="262"/>
      <c r="EY106" s="262"/>
      <c r="EZ106" s="262"/>
      <c r="FA106" s="262"/>
      <c r="FB106" s="262"/>
      <c r="FC106" s="262"/>
      <c r="FD106" s="262"/>
      <c r="FE106" s="262"/>
      <c r="FF106" s="262"/>
      <c r="FG106" s="262"/>
      <c r="FH106" s="262"/>
      <c r="FI106" s="262"/>
      <c r="FJ106" s="262"/>
      <c r="FK106" s="262"/>
      <c r="FL106" s="262"/>
      <c r="FM106" s="262"/>
      <c r="FN106" s="262"/>
      <c r="FO106" s="262"/>
      <c r="FP106" s="262"/>
      <c r="FQ106" s="262"/>
      <c r="FR106" s="262"/>
      <c r="FS106" s="262"/>
      <c r="FT106" s="262"/>
      <c r="FU106" s="262"/>
      <c r="FV106" s="262"/>
      <c r="FW106" s="262"/>
      <c r="FX106" s="262"/>
      <c r="FY106" s="262"/>
      <c r="FZ106" s="262"/>
      <c r="GA106" s="262"/>
      <c r="GB106" s="262"/>
      <c r="GC106" s="262"/>
      <c r="GD106" s="262"/>
      <c r="GE106" s="262"/>
      <c r="GF106" s="262"/>
      <c r="GG106" s="262"/>
      <c r="GH106" s="262"/>
      <c r="GI106" s="262"/>
      <c r="GJ106" s="262"/>
      <c r="GK106" s="262"/>
      <c r="GL106" s="262"/>
      <c r="GM106" s="262"/>
      <c r="GN106" s="262"/>
      <c r="GO106" s="262"/>
      <c r="GP106" s="262"/>
      <c r="GQ106" s="262"/>
      <c r="GR106" s="262"/>
      <c r="GS106" s="262"/>
      <c r="GT106" s="262"/>
      <c r="GU106" s="262"/>
      <c r="GV106" s="262"/>
      <c r="GW106" s="262"/>
      <c r="GX106" s="262"/>
      <c r="GY106" s="262"/>
      <c r="GZ106" s="262"/>
      <c r="HA106" s="262"/>
      <c r="HB106" s="262"/>
      <c r="HC106" s="262"/>
      <c r="HD106" s="262"/>
      <c r="HE106" s="262"/>
      <c r="HF106" s="262"/>
      <c r="HG106" s="262"/>
      <c r="HH106" s="262"/>
      <c r="HI106" s="262"/>
      <c r="HJ106" s="262"/>
      <c r="HK106" s="262"/>
      <c r="HL106" s="262"/>
      <c r="HM106" s="262"/>
      <c r="HN106" s="262"/>
      <c r="HO106" s="262"/>
      <c r="HP106" s="262"/>
      <c r="HQ106" s="262"/>
      <c r="HR106" s="262"/>
      <c r="HS106" s="262"/>
      <c r="HT106" s="262"/>
      <c r="HU106" s="262"/>
      <c r="HV106" s="262"/>
      <c r="HW106" s="262"/>
      <c r="HX106" s="262"/>
      <c r="HY106" s="262"/>
      <c r="HZ106" s="262"/>
      <c r="IA106" s="262"/>
      <c r="IB106" s="262"/>
      <c r="IC106" s="262"/>
      <c r="ID106" s="262"/>
      <c r="IE106" s="262"/>
      <c r="IF106" s="262"/>
      <c r="IG106" s="262"/>
      <c r="IH106" s="262"/>
      <c r="II106" s="262"/>
      <c r="IJ106" s="262"/>
      <c r="IK106" s="262"/>
      <c r="IL106" s="262"/>
      <c r="IM106" s="262"/>
      <c r="IN106" s="262"/>
      <c r="IO106" s="262"/>
      <c r="IP106" s="262"/>
      <c r="IQ106" s="262"/>
      <c r="IR106" s="262"/>
      <c r="IS106" s="262"/>
      <c r="IT106" s="262"/>
      <c r="IU106" s="262"/>
      <c r="IV106" s="262"/>
      <c r="IW106" s="262"/>
      <c r="IX106" s="262"/>
      <c r="IY106" s="262"/>
      <c r="IZ106" s="262"/>
      <c r="JA106" s="262"/>
      <c r="JB106" s="262"/>
      <c r="JC106" s="262"/>
      <c r="JD106" s="262"/>
      <c r="JE106" s="262"/>
      <c r="JF106" s="262"/>
      <c r="JG106" s="262"/>
      <c r="JH106" s="262"/>
      <c r="JI106" s="262"/>
      <c r="JJ106" s="262"/>
      <c r="JK106" s="262"/>
      <c r="JL106" s="262"/>
      <c r="JM106" s="262"/>
      <c r="JN106" s="262"/>
      <c r="JO106" s="262"/>
      <c r="JP106" s="262"/>
      <c r="JQ106" s="262"/>
      <c r="JR106" s="262"/>
      <c r="JS106" s="262"/>
      <c r="JT106" s="262"/>
      <c r="JU106" s="262"/>
      <c r="JV106" s="262"/>
      <c r="JW106" s="262"/>
      <c r="JX106" s="262"/>
      <c r="JY106" s="262"/>
      <c r="JZ106" s="262"/>
      <c r="KA106" s="262"/>
      <c r="KB106" s="262"/>
      <c r="KC106" s="262"/>
      <c r="KD106" s="262"/>
      <c r="KE106" s="262"/>
      <c r="KF106" s="262"/>
      <c r="KG106" s="262"/>
      <c r="KH106" s="262"/>
      <c r="KI106" s="262"/>
      <c r="KJ106" s="262"/>
      <c r="KK106" s="262"/>
      <c r="KL106" s="262"/>
      <c r="KM106" s="262"/>
      <c r="KN106" s="262"/>
      <c r="KO106" s="262"/>
      <c r="KP106" s="262"/>
      <c r="KQ106" s="262"/>
      <c r="KR106" s="262"/>
      <c r="KS106" s="262"/>
      <c r="KT106" s="262"/>
      <c r="KU106" s="262"/>
      <c r="KV106" s="262"/>
      <c r="KW106" s="262"/>
      <c r="KX106" s="262"/>
      <c r="KY106" s="262"/>
      <c r="KZ106" s="262"/>
      <c r="LA106" s="262"/>
      <c r="LB106" s="262"/>
      <c r="LC106" s="262"/>
      <c r="LD106" s="262"/>
      <c r="LE106" s="262"/>
      <c r="LF106" s="262"/>
      <c r="LG106" s="262"/>
      <c r="LH106" s="262"/>
      <c r="LI106" s="262"/>
      <c r="LJ106" s="262"/>
      <c r="LK106" s="262"/>
      <c r="LL106" s="262"/>
      <c r="LM106" s="262"/>
      <c r="LN106" s="262"/>
      <c r="LO106" s="262"/>
      <c r="LP106" s="262"/>
      <c r="LQ106" s="262"/>
      <c r="LR106" s="262"/>
      <c r="LS106" s="262"/>
      <c r="LT106" s="262"/>
      <c r="LU106" s="262"/>
      <c r="LV106" s="262"/>
      <c r="LW106" s="262"/>
      <c r="LX106" s="262"/>
      <c r="LY106" s="262"/>
      <c r="LZ106" s="262"/>
      <c r="MA106" s="262"/>
      <c r="MB106" s="262"/>
      <c r="MC106" s="262"/>
      <c r="MD106" s="262"/>
      <c r="ME106" s="262"/>
      <c r="MF106" s="262"/>
      <c r="MG106" s="262"/>
      <c r="MH106" s="262"/>
      <c r="MI106" s="262"/>
      <c r="MJ106" s="262"/>
      <c r="MK106" s="262"/>
      <c r="ML106" s="262"/>
      <c r="MM106" s="262"/>
      <c r="MN106" s="262"/>
      <c r="MO106" s="262"/>
      <c r="MP106" s="262"/>
      <c r="MQ106" s="262"/>
      <c r="MR106" s="262"/>
      <c r="MS106" s="262"/>
      <c r="MT106" s="262"/>
      <c r="MU106" s="262"/>
      <c r="MV106" s="262"/>
      <c r="MW106" s="262"/>
      <c r="MX106" s="262"/>
      <c r="MY106" s="262"/>
      <c r="MZ106" s="262"/>
      <c r="NA106" s="262"/>
      <c r="NB106" s="262"/>
      <c r="NC106" s="262"/>
      <c r="ND106" s="262"/>
      <c r="NE106" s="262"/>
      <c r="NF106" s="262"/>
      <c r="NG106" s="262"/>
      <c r="NH106" s="262"/>
      <c r="NI106" s="262"/>
      <c r="NJ106" s="262"/>
      <c r="NK106" s="262"/>
      <c r="NL106" s="262"/>
      <c r="NM106" s="262"/>
      <c r="NN106" s="262"/>
      <c r="NO106" s="262"/>
      <c r="NP106" s="262"/>
      <c r="NQ106" s="262"/>
      <c r="NR106" s="262"/>
      <c r="NS106" s="262"/>
      <c r="NT106" s="262"/>
      <c r="NU106" s="262"/>
      <c r="NV106" s="262"/>
      <c r="NW106" s="262"/>
      <c r="NX106" s="262"/>
      <c r="NY106" s="262"/>
      <c r="NZ106" s="262"/>
      <c r="OA106" s="262"/>
      <c r="OB106" s="262"/>
      <c r="OC106" s="262"/>
      <c r="OD106" s="262"/>
      <c r="OE106" s="262"/>
      <c r="OF106" s="262"/>
      <c r="OG106" s="262"/>
      <c r="OH106" s="262"/>
      <c r="OI106" s="262"/>
      <c r="OJ106" s="262"/>
      <c r="OK106" s="262"/>
      <c r="OL106" s="262"/>
      <c r="OM106" s="262"/>
      <c r="ON106" s="262"/>
      <c r="OO106" s="262"/>
      <c r="OP106" s="262"/>
      <c r="OQ106" s="262"/>
      <c r="OR106" s="262"/>
      <c r="OS106" s="262"/>
      <c r="OT106" s="262"/>
      <c r="OU106" s="262"/>
      <c r="OV106" s="262"/>
      <c r="OW106" s="262"/>
      <c r="OX106" s="262"/>
      <c r="OY106" s="262"/>
      <c r="OZ106" s="262"/>
      <c r="PA106" s="262"/>
      <c r="PB106" s="262"/>
      <c r="PC106" s="262"/>
      <c r="PD106" s="262"/>
      <c r="PE106" s="262"/>
      <c r="PF106" s="262"/>
      <c r="PG106" s="262"/>
      <c r="PH106" s="262"/>
      <c r="PI106" s="262"/>
      <c r="PJ106" s="262"/>
      <c r="PK106" s="262"/>
      <c r="PL106" s="262"/>
      <c r="PM106" s="262"/>
      <c r="PN106" s="262"/>
      <c r="PO106" s="262"/>
      <c r="PP106" s="262"/>
      <c r="PQ106" s="262"/>
      <c r="PR106" s="262"/>
      <c r="PS106" s="262"/>
      <c r="PT106" s="262"/>
      <c r="PU106" s="262"/>
      <c r="PV106" s="262"/>
      <c r="PW106" s="262"/>
      <c r="PX106" s="262"/>
      <c r="PY106" s="262"/>
      <c r="PZ106" s="262"/>
      <c r="QA106" s="262"/>
      <c r="QB106" s="262"/>
      <c r="QC106" s="262"/>
      <c r="QD106" s="262"/>
      <c r="QE106" s="262"/>
      <c r="QF106" s="262"/>
      <c r="QG106" s="262"/>
      <c r="QH106" s="262"/>
      <c r="QI106" s="262"/>
      <c r="QJ106" s="262"/>
      <c r="QK106" s="262"/>
      <c r="QL106" s="262"/>
      <c r="QM106" s="262"/>
      <c r="QN106" s="262"/>
      <c r="QO106" s="262"/>
      <c r="QP106" s="262"/>
      <c r="QQ106" s="262"/>
      <c r="QR106" s="262"/>
      <c r="QS106" s="262"/>
      <c r="QT106" s="262"/>
      <c r="QU106" s="262"/>
      <c r="QV106" s="262"/>
      <c r="QW106" s="262"/>
      <c r="QX106" s="262"/>
      <c r="QY106" s="262"/>
      <c r="QZ106" s="262"/>
      <c r="RA106" s="262"/>
      <c r="RB106" s="262"/>
      <c r="RC106" s="262"/>
      <c r="RD106" s="262"/>
      <c r="RE106" s="262"/>
      <c r="RF106" s="262"/>
      <c r="RG106" s="262"/>
      <c r="RH106" s="262"/>
      <c r="RI106" s="262"/>
      <c r="RJ106" s="262"/>
      <c r="RK106" s="262"/>
      <c r="RL106" s="262"/>
      <c r="RM106" s="262"/>
      <c r="RN106" s="262"/>
      <c r="RO106" s="262"/>
      <c r="RP106" s="262"/>
      <c r="RQ106" s="262"/>
      <c r="RR106" s="262"/>
      <c r="RS106" s="262"/>
      <c r="RT106" s="262"/>
      <c r="RU106" s="262"/>
      <c r="RV106" s="262"/>
      <c r="RW106" s="262"/>
      <c r="RX106" s="262"/>
      <c r="RY106" s="262"/>
      <c r="RZ106" s="262"/>
      <c r="SA106" s="262"/>
      <c r="SB106" s="262"/>
      <c r="SC106" s="262"/>
      <c r="SD106" s="262"/>
      <c r="SE106" s="262"/>
      <c r="SF106" s="262"/>
      <c r="SG106" s="262"/>
      <c r="SH106" s="262"/>
      <c r="SI106" s="262"/>
      <c r="SJ106" s="262"/>
      <c r="SK106" s="262"/>
      <c r="SL106" s="262"/>
      <c r="SM106" s="262"/>
      <c r="SN106" s="262"/>
      <c r="SO106" s="262"/>
      <c r="SP106" s="262"/>
      <c r="SQ106" s="262"/>
      <c r="SR106" s="262"/>
      <c r="SS106" s="262"/>
      <c r="ST106" s="262"/>
      <c r="SU106" s="262"/>
      <c r="SV106" s="262"/>
      <c r="SW106" s="262"/>
      <c r="SX106" s="262"/>
      <c r="SY106" s="262"/>
      <c r="SZ106" s="262"/>
      <c r="TA106" s="262"/>
      <c r="TB106" s="262"/>
      <c r="TC106" s="262"/>
      <c r="TD106" s="262"/>
      <c r="TE106" s="262"/>
      <c r="TF106" s="262"/>
      <c r="TG106" s="262"/>
      <c r="TH106" s="262"/>
      <c r="TI106" s="262"/>
      <c r="TJ106" s="262"/>
      <c r="TK106" s="262"/>
      <c r="TL106" s="262"/>
      <c r="TM106" s="262"/>
      <c r="TN106" s="262"/>
      <c r="TO106" s="262"/>
      <c r="TP106" s="262"/>
      <c r="TQ106" s="262"/>
      <c r="TR106" s="262"/>
      <c r="TS106" s="262"/>
      <c r="TT106" s="262"/>
      <c r="TU106" s="262"/>
      <c r="TV106" s="262"/>
      <c r="TW106" s="262"/>
      <c r="TX106" s="262"/>
      <c r="TY106" s="262"/>
      <c r="TZ106" s="262"/>
      <c r="UA106" s="262"/>
      <c r="UB106" s="262"/>
      <c r="UC106" s="262"/>
      <c r="UD106" s="262"/>
      <c r="UE106" s="262"/>
      <c r="UF106" s="262"/>
      <c r="UG106" s="262"/>
      <c r="UH106" s="262"/>
      <c r="UI106" s="262"/>
      <c r="UJ106" s="262"/>
      <c r="UK106" s="262"/>
      <c r="UL106" s="262"/>
      <c r="UM106" s="262"/>
      <c r="UN106" s="262"/>
      <c r="UO106" s="262"/>
      <c r="UP106" s="262"/>
      <c r="UQ106" s="262"/>
      <c r="UR106" s="262"/>
      <c r="US106" s="262"/>
      <c r="UT106" s="262"/>
      <c r="UU106" s="262"/>
      <c r="UV106" s="262"/>
      <c r="UW106" s="262"/>
      <c r="UX106" s="262"/>
      <c r="UY106" s="262"/>
      <c r="UZ106" s="262"/>
      <c r="VA106" s="262"/>
      <c r="VB106" s="262"/>
      <c r="VC106" s="262"/>
      <c r="VD106" s="262"/>
      <c r="VE106" s="262"/>
      <c r="VF106" s="262"/>
      <c r="VG106" s="262"/>
      <c r="VH106" s="262"/>
      <c r="VI106" s="262"/>
      <c r="VJ106" s="262"/>
      <c r="VK106" s="262"/>
      <c r="VL106" s="262"/>
      <c r="VM106" s="262"/>
      <c r="VN106" s="262"/>
      <c r="VO106" s="262"/>
      <c r="VP106" s="262"/>
      <c r="VQ106" s="262"/>
      <c r="VR106" s="262"/>
      <c r="VS106" s="262"/>
      <c r="VT106" s="262"/>
      <c r="VU106" s="262"/>
      <c r="VV106" s="262"/>
      <c r="VW106" s="262"/>
      <c r="VX106" s="262"/>
      <c r="VY106" s="262"/>
      <c r="VZ106" s="262"/>
      <c r="WA106" s="262"/>
      <c r="WB106" s="262"/>
      <c r="WC106" s="262"/>
      <c r="WD106" s="262"/>
      <c r="WE106" s="262"/>
      <c r="WF106" s="262"/>
      <c r="WG106" s="262"/>
      <c r="WH106" s="262"/>
      <c r="WI106" s="262"/>
      <c r="WJ106" s="262"/>
      <c r="WK106" s="262"/>
      <c r="WL106" s="262"/>
      <c r="WM106" s="262"/>
      <c r="WN106" s="262"/>
      <c r="WO106" s="262"/>
      <c r="WP106" s="262"/>
      <c r="WQ106" s="262"/>
      <c r="WR106" s="262"/>
      <c r="WS106" s="262"/>
      <c r="WT106" s="262"/>
      <c r="WU106" s="262"/>
      <c r="WV106" s="262"/>
      <c r="WW106" s="262"/>
      <c r="WX106" s="262"/>
      <c r="WY106" s="262"/>
      <c r="WZ106" s="262"/>
      <c r="XA106" s="262"/>
      <c r="XB106" s="262"/>
      <c r="XC106" s="262"/>
      <c r="XD106" s="262"/>
      <c r="XE106" s="262"/>
      <c r="XF106" s="262"/>
      <c r="XG106" s="262"/>
      <c r="XH106" s="262"/>
      <c r="XI106" s="262"/>
      <c r="XJ106" s="262"/>
      <c r="XK106" s="262"/>
      <c r="XL106" s="262"/>
      <c r="XM106" s="262"/>
      <c r="XN106" s="262"/>
      <c r="XO106" s="262"/>
      <c r="XP106" s="262"/>
      <c r="XQ106" s="262"/>
      <c r="XR106" s="262"/>
      <c r="XS106" s="262"/>
      <c r="XT106" s="262"/>
      <c r="XU106" s="262"/>
      <c r="XV106" s="262"/>
      <c r="XW106" s="262"/>
      <c r="XX106" s="262"/>
      <c r="XY106" s="262"/>
      <c r="XZ106" s="262"/>
      <c r="YA106" s="262"/>
      <c r="YB106" s="262"/>
      <c r="YC106" s="262"/>
      <c r="YD106" s="262"/>
      <c r="YE106" s="262"/>
      <c r="YF106" s="262"/>
      <c r="YG106" s="262"/>
      <c r="YH106" s="262"/>
      <c r="YI106" s="262"/>
      <c r="YJ106" s="262"/>
      <c r="YK106" s="262"/>
      <c r="YL106" s="262"/>
      <c r="YM106" s="262"/>
      <c r="YN106" s="262"/>
      <c r="YO106" s="262"/>
      <c r="YP106" s="262"/>
      <c r="YQ106" s="262"/>
      <c r="YR106" s="262"/>
      <c r="YS106" s="262"/>
      <c r="YT106" s="262"/>
      <c r="YU106" s="262"/>
      <c r="YV106" s="262"/>
      <c r="YW106" s="262"/>
      <c r="YX106" s="262"/>
      <c r="YY106" s="262"/>
      <c r="YZ106" s="262"/>
      <c r="ZA106" s="262"/>
      <c r="ZB106" s="262"/>
      <c r="ZC106" s="262"/>
      <c r="ZD106" s="262"/>
      <c r="ZE106" s="262"/>
      <c r="ZF106" s="262"/>
      <c r="ZG106" s="262"/>
      <c r="ZH106" s="262"/>
      <c r="ZI106" s="262"/>
      <c r="ZJ106" s="262"/>
      <c r="ZK106" s="262"/>
      <c r="ZL106" s="262"/>
      <c r="ZM106" s="262"/>
      <c r="ZN106" s="262"/>
      <c r="ZO106" s="262"/>
      <c r="ZP106" s="262"/>
      <c r="ZQ106" s="262"/>
      <c r="ZR106" s="262"/>
      <c r="ZS106" s="262"/>
      <c r="ZT106" s="262"/>
      <c r="ZU106" s="262"/>
      <c r="ZV106" s="262"/>
      <c r="ZW106" s="262"/>
      <c r="ZX106" s="262"/>
      <c r="ZY106" s="262"/>
      <c r="ZZ106" s="262"/>
      <c r="AAA106" s="262"/>
      <c r="AAB106" s="262"/>
      <c r="AAC106" s="262"/>
      <c r="AAD106" s="262"/>
      <c r="AAE106" s="262"/>
      <c r="AAF106" s="262"/>
      <c r="AAG106" s="262"/>
      <c r="AAH106" s="262"/>
      <c r="AAI106" s="262"/>
      <c r="AAJ106" s="262"/>
      <c r="AAK106" s="262"/>
      <c r="AAL106" s="262"/>
      <c r="AAM106" s="262"/>
      <c r="AAN106" s="262"/>
      <c r="AAO106" s="262"/>
      <c r="AAP106" s="262"/>
      <c r="AAQ106" s="262"/>
      <c r="AAR106" s="262"/>
      <c r="AAS106" s="262"/>
      <c r="AAT106" s="262"/>
      <c r="AAU106" s="262"/>
      <c r="AAV106" s="262"/>
      <c r="AAW106" s="262"/>
      <c r="AAX106" s="262"/>
      <c r="AAY106" s="262"/>
      <c r="AAZ106" s="262"/>
      <c r="ABA106" s="262"/>
      <c r="ABB106" s="262"/>
      <c r="ABC106" s="262"/>
      <c r="ABD106" s="262"/>
      <c r="ABE106" s="262"/>
      <c r="ABF106" s="262"/>
      <c r="ABG106" s="262"/>
      <c r="ABH106" s="262"/>
      <c r="ABI106" s="262"/>
      <c r="ABJ106" s="262"/>
      <c r="ABK106" s="262"/>
      <c r="ABL106" s="262"/>
      <c r="ABM106" s="262"/>
      <c r="ABN106" s="262"/>
      <c r="ABO106" s="262"/>
      <c r="ABP106" s="262"/>
      <c r="ABQ106" s="262"/>
      <c r="ABR106" s="262"/>
      <c r="ABS106" s="262"/>
      <c r="ABT106" s="262"/>
      <c r="ABU106" s="262"/>
      <c r="ABV106" s="262"/>
      <c r="ABW106" s="262"/>
      <c r="ABX106" s="262"/>
      <c r="ABY106" s="262"/>
      <c r="ABZ106" s="262"/>
      <c r="ACA106" s="262"/>
      <c r="ACB106" s="262"/>
      <c r="ACC106" s="262"/>
      <c r="ACD106" s="262"/>
      <c r="ACE106" s="262"/>
      <c r="ACF106" s="262"/>
      <c r="ACG106" s="262"/>
      <c r="ACH106" s="262"/>
      <c r="ACI106" s="262"/>
      <c r="ACJ106" s="262"/>
      <c r="ACK106" s="262"/>
      <c r="ACL106" s="262"/>
      <c r="ACM106" s="262"/>
      <c r="ACN106" s="262"/>
      <c r="ACO106" s="262"/>
      <c r="ACP106" s="262"/>
      <c r="ACQ106" s="262"/>
      <c r="ACR106" s="262"/>
      <c r="ACS106" s="262"/>
      <c r="ACT106" s="262"/>
      <c r="ACU106" s="262"/>
      <c r="ACV106" s="262"/>
      <c r="ACW106" s="262"/>
      <c r="ACX106" s="262"/>
      <c r="ACY106" s="262"/>
      <c r="ACZ106" s="262"/>
      <c r="ADA106" s="262"/>
      <c r="ADB106" s="262"/>
      <c r="ADC106" s="262"/>
      <c r="ADD106" s="262"/>
      <c r="ADE106" s="262"/>
      <c r="ADF106" s="262"/>
      <c r="ADG106" s="262"/>
      <c r="ADH106" s="262"/>
      <c r="ADI106" s="262"/>
      <c r="ADJ106" s="262"/>
      <c r="ADK106" s="262"/>
      <c r="ADL106" s="262"/>
      <c r="ADM106" s="262"/>
      <c r="ADN106" s="262"/>
      <c r="ADO106" s="262"/>
      <c r="ADP106" s="262"/>
      <c r="ADQ106" s="262"/>
      <c r="ADR106" s="262"/>
      <c r="ADS106" s="262"/>
      <c r="ADT106" s="262"/>
      <c r="ADU106" s="262"/>
      <c r="ADV106" s="262"/>
      <c r="ADW106" s="262"/>
      <c r="ADX106" s="262"/>
      <c r="ADY106" s="262"/>
      <c r="ADZ106" s="262"/>
      <c r="AEA106" s="262"/>
      <c r="AEB106" s="262"/>
      <c r="AEC106" s="262"/>
      <c r="AED106" s="262"/>
      <c r="AEE106" s="262"/>
      <c r="AEF106" s="262"/>
      <c r="AEG106" s="262"/>
      <c r="AEH106" s="262"/>
      <c r="AEI106" s="262"/>
      <c r="AEJ106" s="262"/>
      <c r="AEK106" s="262"/>
      <c r="AEL106" s="262"/>
      <c r="AEM106" s="262"/>
      <c r="AEN106" s="262"/>
      <c r="AEO106" s="262"/>
      <c r="AEP106" s="262"/>
      <c r="AEQ106" s="262"/>
      <c r="AER106" s="262"/>
      <c r="AES106" s="262"/>
      <c r="AET106" s="262"/>
      <c r="AEU106" s="262"/>
      <c r="AEV106" s="262"/>
      <c r="AEW106" s="262"/>
      <c r="AEX106" s="262"/>
      <c r="AEY106" s="262"/>
      <c r="AEZ106" s="262"/>
      <c r="AFA106" s="262"/>
      <c r="AFB106" s="262"/>
      <c r="AFC106" s="262"/>
      <c r="AFD106" s="262"/>
      <c r="AFE106" s="262"/>
      <c r="AFF106" s="262"/>
      <c r="AFG106" s="262"/>
      <c r="AFH106" s="262"/>
      <c r="AFI106" s="262"/>
      <c r="AFJ106" s="262"/>
      <c r="AFK106" s="262"/>
      <c r="AFL106" s="262"/>
      <c r="AFM106" s="262"/>
      <c r="AFN106" s="262"/>
      <c r="AFO106" s="262"/>
      <c r="AFP106" s="262"/>
      <c r="AFQ106" s="262"/>
      <c r="AFR106" s="262"/>
      <c r="AFS106" s="262"/>
      <c r="AFT106" s="262"/>
      <c r="AFU106" s="262"/>
      <c r="AFV106" s="262"/>
      <c r="AFW106" s="262"/>
      <c r="AFX106" s="262"/>
      <c r="AFY106" s="262"/>
      <c r="AFZ106" s="262"/>
      <c r="AGA106" s="262"/>
      <c r="AGB106" s="262"/>
      <c r="AGC106" s="262"/>
      <c r="AGD106" s="262"/>
      <c r="AGE106" s="262"/>
      <c r="AGF106" s="262"/>
      <c r="AGG106" s="262"/>
      <c r="AGH106" s="262"/>
      <c r="AGI106" s="262"/>
      <c r="AGJ106" s="262"/>
      <c r="AGK106" s="262"/>
      <c r="AGL106" s="262"/>
      <c r="AGM106" s="262"/>
      <c r="AGN106" s="262"/>
      <c r="AGO106" s="262"/>
      <c r="AGP106" s="262"/>
      <c r="AGQ106" s="262"/>
      <c r="AGR106" s="262"/>
      <c r="AGS106" s="262"/>
      <c r="AGT106" s="262"/>
      <c r="AGU106" s="262"/>
      <c r="AGV106" s="262"/>
      <c r="AGW106" s="262"/>
      <c r="AGX106" s="262"/>
      <c r="AGY106" s="262"/>
      <c r="AGZ106" s="262"/>
      <c r="AHA106" s="262"/>
      <c r="AHB106" s="262"/>
      <c r="AHC106" s="262"/>
      <c r="AHD106" s="262"/>
      <c r="AHE106" s="262"/>
      <c r="AHF106" s="262"/>
      <c r="AHG106" s="262"/>
      <c r="AHH106" s="262"/>
      <c r="AHI106" s="262"/>
      <c r="AHJ106" s="262"/>
      <c r="AHK106" s="262"/>
      <c r="AHL106" s="262"/>
      <c r="AHM106" s="262"/>
      <c r="AHN106" s="262"/>
      <c r="AHO106" s="262"/>
      <c r="AHP106" s="262"/>
      <c r="AHQ106" s="262"/>
      <c r="AHR106" s="262"/>
      <c r="AHS106" s="262"/>
      <c r="AHT106" s="262"/>
      <c r="AHU106" s="262"/>
      <c r="AHV106" s="262"/>
      <c r="AHW106" s="262"/>
      <c r="AHX106" s="262"/>
      <c r="AHY106" s="262"/>
      <c r="AHZ106" s="262"/>
      <c r="AIA106" s="262"/>
      <c r="AIB106" s="262"/>
      <c r="AIC106" s="262"/>
      <c r="AID106" s="262"/>
      <c r="AIE106" s="262"/>
      <c r="AIF106" s="262"/>
      <c r="AIG106" s="262"/>
      <c r="AIH106" s="262"/>
      <c r="AII106" s="262"/>
      <c r="AIJ106" s="262"/>
      <c r="AIK106" s="262"/>
      <c r="AIL106" s="262"/>
      <c r="AIM106" s="262"/>
      <c r="AIN106" s="262"/>
      <c r="AIO106" s="262"/>
      <c r="AIP106" s="262"/>
      <c r="AIQ106" s="262"/>
      <c r="AIR106" s="262"/>
      <c r="AIS106" s="262"/>
      <c r="AIT106" s="262"/>
      <c r="AIU106" s="262"/>
      <c r="AIV106" s="262"/>
      <c r="AIW106" s="262"/>
      <c r="AIX106" s="262"/>
      <c r="AIY106" s="262"/>
      <c r="AIZ106" s="262"/>
      <c r="AJA106" s="262"/>
      <c r="AJB106" s="262"/>
      <c r="AJC106" s="262"/>
      <c r="AJD106" s="262"/>
      <c r="AJE106" s="262"/>
      <c r="AJF106" s="262"/>
      <c r="AJG106" s="262"/>
      <c r="AJH106" s="262"/>
      <c r="AJI106" s="262"/>
      <c r="AJJ106" s="262"/>
      <c r="AJK106" s="262"/>
      <c r="AJL106" s="262"/>
      <c r="AJM106" s="262"/>
      <c r="AJN106" s="262"/>
      <c r="AJO106" s="262"/>
      <c r="AJP106" s="262"/>
      <c r="AJQ106" s="262"/>
      <c r="AJR106" s="262"/>
      <c r="AJS106" s="262"/>
      <c r="AJT106" s="262"/>
      <c r="AJU106" s="262"/>
      <c r="AJV106" s="262"/>
      <c r="AJW106" s="262"/>
      <c r="AJX106" s="262"/>
      <c r="AJY106" s="262"/>
      <c r="AJZ106" s="262"/>
      <c r="AKA106" s="262"/>
      <c r="AKB106" s="262"/>
      <c r="AKC106" s="262"/>
      <c r="AKD106" s="262"/>
      <c r="AKE106" s="262"/>
      <c r="AKF106" s="262"/>
      <c r="AKG106" s="262"/>
      <c r="AKH106" s="262"/>
      <c r="AKI106" s="262"/>
      <c r="AKJ106" s="262"/>
      <c r="AKK106" s="262"/>
      <c r="AKL106" s="262"/>
      <c r="AKM106" s="262"/>
      <c r="AKN106" s="262"/>
      <c r="AKO106" s="262"/>
      <c r="AKP106" s="262"/>
      <c r="AKQ106" s="262"/>
      <c r="AKR106" s="262"/>
      <c r="AKS106" s="262"/>
      <c r="AKT106" s="262"/>
      <c r="AKU106" s="262"/>
      <c r="AKV106" s="262"/>
      <c r="AKW106" s="262"/>
      <c r="AKX106" s="262"/>
      <c r="AKY106" s="262"/>
      <c r="AKZ106" s="262"/>
      <c r="ALA106" s="262"/>
      <c r="ALB106" s="262"/>
      <c r="ALC106" s="262"/>
      <c r="ALD106" s="262"/>
      <c r="ALE106" s="262"/>
      <c r="ALF106" s="262"/>
      <c r="ALG106" s="262"/>
      <c r="ALH106" s="262"/>
      <c r="ALI106" s="262"/>
      <c r="ALJ106" s="262"/>
      <c r="ALK106" s="262"/>
      <c r="ALL106" s="262"/>
      <c r="ALM106" s="262"/>
      <c r="ALN106" s="262"/>
      <c r="ALO106" s="262"/>
      <c r="ALP106" s="262"/>
      <c r="ALQ106" s="262"/>
      <c r="ALR106" s="262"/>
      <c r="ALS106" s="262"/>
      <c r="ALT106" s="262"/>
      <c r="ALU106" s="262"/>
      <c r="ALV106" s="262"/>
    </row>
    <row r="107" spans="1:1010" s="269" customFormat="1" ht="15" customHeight="1" x14ac:dyDescent="0.35">
      <c r="A107">
        <v>107</v>
      </c>
      <c r="B107">
        <v>1971.23</v>
      </c>
      <c r="C107" s="214" t="s">
        <v>1340</v>
      </c>
      <c r="D107">
        <v>1971.23</v>
      </c>
      <c r="E107" s="262">
        <v>-1</v>
      </c>
      <c r="F107" s="263">
        <v>51.2119</v>
      </c>
      <c r="G107" s="264">
        <v>2.774</v>
      </c>
      <c r="H107" s="265">
        <v>14.011150000000001</v>
      </c>
      <c r="I107" s="265">
        <v>3.1199999999999999E-2</v>
      </c>
      <c r="J107" s="265">
        <v>11.498250000000001</v>
      </c>
      <c r="K107" s="266">
        <v>0.17595</v>
      </c>
      <c r="L107" s="265">
        <v>6.4728500000000002</v>
      </c>
      <c r="M107" s="266">
        <v>10.841200000000001</v>
      </c>
      <c r="N107" s="265">
        <v>2.5250499999999998</v>
      </c>
      <c r="O107" s="265">
        <v>1.4500000000000001E-2</v>
      </c>
      <c r="P107" s="265">
        <v>0.52175000000000005</v>
      </c>
      <c r="Q107" s="266">
        <v>0.29249999999999998</v>
      </c>
      <c r="R107" s="265">
        <v>4.675E-2</v>
      </c>
      <c r="S107" s="266">
        <v>1.3599999999999999E-2</v>
      </c>
      <c r="T107" s="266">
        <v>2.3900000000000001E-2</v>
      </c>
      <c r="U107" s="266">
        <v>100.45444999999999</v>
      </c>
      <c r="V107" s="266"/>
      <c r="W107" s="265">
        <v>9.2678617314525993E-2</v>
      </c>
      <c r="X107" s="267">
        <v>4.1451008266450602</v>
      </c>
      <c r="Y107" s="266">
        <v>0.97322357311104901</v>
      </c>
      <c r="Z107" s="265">
        <v>28.9866666666667</v>
      </c>
      <c r="AA107" s="265">
        <v>325.64666666666699</v>
      </c>
      <c r="AB107" s="265">
        <v>11.95</v>
      </c>
      <c r="AC107" s="265">
        <v>479.83666666666699</v>
      </c>
      <c r="AD107" s="265">
        <v>30.03</v>
      </c>
      <c r="AE107" s="265">
        <v>205.92</v>
      </c>
      <c r="AF107" s="265">
        <v>21.893333333333299</v>
      </c>
      <c r="AG107" s="265">
        <v>185.41</v>
      </c>
      <c r="AH107" s="265">
        <v>20.446666666666701</v>
      </c>
      <c r="AI107" s="265">
        <v>50.923333333333296</v>
      </c>
      <c r="AJ107" s="265">
        <v>7.4566666666666697</v>
      </c>
      <c r="AK107" s="265">
        <v>33.933333333333302</v>
      </c>
      <c r="AL107" s="265">
        <v>8.7266666666666701</v>
      </c>
      <c r="AM107" s="265">
        <v>2.8066666666666702</v>
      </c>
      <c r="AN107" s="265">
        <v>8.7366666666666699</v>
      </c>
      <c r="AO107" s="265">
        <v>1.3233333333333299</v>
      </c>
      <c r="AP107" s="265">
        <v>7.5566666666666702</v>
      </c>
      <c r="AQ107" s="265">
        <v>1.48</v>
      </c>
      <c r="AR107" s="265">
        <v>3.8133333333333299</v>
      </c>
      <c r="AS107" s="265">
        <v>0.49299999999999999</v>
      </c>
      <c r="AT107" s="265">
        <v>3.0533333333333301</v>
      </c>
      <c r="AU107" s="265">
        <v>0.39433333333333298</v>
      </c>
      <c r="AV107" s="265">
        <v>6.39</v>
      </c>
      <c r="AW107" s="265">
        <v>1.7166666666666699</v>
      </c>
      <c r="AX107" s="265">
        <v>1.7566666666666699</v>
      </c>
      <c r="AY107" s="265">
        <v>0.66500000000000004</v>
      </c>
      <c r="AZ107" s="265">
        <v>1144.1042849999999</v>
      </c>
      <c r="BA107" s="265">
        <v>52.7301</v>
      </c>
      <c r="BB107" s="267"/>
      <c r="BC107" s="267">
        <v>4.6339308657263002E-3</v>
      </c>
      <c r="BD107" s="266">
        <v>7.9171425788920599E-2</v>
      </c>
      <c r="BE107" s="266">
        <v>0.10442688939481599</v>
      </c>
      <c r="BF107" s="266">
        <v>0.61966399000000005</v>
      </c>
      <c r="BG107" s="266">
        <v>7.1014400000000005E-2</v>
      </c>
      <c r="BH107" s="265">
        <v>0.28442634500000002</v>
      </c>
      <c r="BI107" s="265">
        <v>0.38059207499999997</v>
      </c>
      <c r="BJ107" s="265">
        <v>2.8081620000000002E-2</v>
      </c>
      <c r="BK107" s="265">
        <v>0.18900722</v>
      </c>
      <c r="BL107" s="265">
        <v>0.25368407999999998</v>
      </c>
      <c r="BM107" s="265">
        <v>0.17801602499999999</v>
      </c>
      <c r="BN107" s="265">
        <v>7.5914624999999999E-2</v>
      </c>
      <c r="BO107" s="265">
        <v>8.5702499999999997E-3</v>
      </c>
      <c r="BP107" s="265">
        <v>9.8128250000000007E-3</v>
      </c>
      <c r="BQ107" s="265">
        <v>1.6999999999999999E-3</v>
      </c>
      <c r="BR107" s="265">
        <v>1.1065700000000001E-3</v>
      </c>
      <c r="BS107" s="265">
        <v>1.3913599999999999</v>
      </c>
      <c r="BT107" s="265">
        <v>10.0950466666667</v>
      </c>
      <c r="BU107" s="265">
        <v>0.64529999999999998</v>
      </c>
      <c r="BV107" s="265">
        <v>23.9918333333333</v>
      </c>
      <c r="BW107" s="265">
        <v>2.0420400000000001</v>
      </c>
      <c r="BX107" s="265">
        <v>19.974240000000002</v>
      </c>
      <c r="BY107" s="265">
        <v>2.863648</v>
      </c>
      <c r="BZ107" s="265">
        <v>10.382960000000001</v>
      </c>
      <c r="CA107" s="265">
        <v>1.04278</v>
      </c>
      <c r="CB107" s="265">
        <v>1.93508666666667</v>
      </c>
      <c r="CC107" s="265">
        <v>0.52196666666666702</v>
      </c>
      <c r="CD107" s="265">
        <v>2.17173333333333</v>
      </c>
      <c r="CE107" s="265">
        <v>0.58468666666666702</v>
      </c>
      <c r="CF107" s="265">
        <v>0.16839999999999999</v>
      </c>
      <c r="CG107" s="265">
        <v>0.82124666666666701</v>
      </c>
      <c r="CH107" s="265">
        <v>0.10322000000000001</v>
      </c>
      <c r="CI107" s="265">
        <v>0.61209000000000002</v>
      </c>
      <c r="CJ107" s="265">
        <v>0.12876000000000001</v>
      </c>
      <c r="CK107" s="265">
        <v>0.32031999999999999</v>
      </c>
      <c r="CL107" s="265">
        <v>4.7821000000000002E-2</v>
      </c>
      <c r="CM107" s="265">
        <v>0.25953333333333301</v>
      </c>
      <c r="CN107" s="265">
        <v>4.2982333333333303E-2</v>
      </c>
      <c r="CO107" s="265">
        <v>0.60065999999999997</v>
      </c>
      <c r="CP107" s="265">
        <v>0.25578333333333397</v>
      </c>
      <c r="CQ107" s="265">
        <v>0.64821000000000095</v>
      </c>
      <c r="CR107" s="265">
        <v>6.3174999999999995E-2</v>
      </c>
      <c r="CS107" s="265"/>
      <c r="CT107" s="265"/>
      <c r="CU107" s="268"/>
      <c r="CV107" s="268"/>
      <c r="CW107" s="268"/>
      <c r="CX107" s="268"/>
      <c r="CY107" s="268"/>
      <c r="CZ107" s="268"/>
      <c r="DA107" s="262"/>
      <c r="DB107" s="262"/>
      <c r="DC107" s="262"/>
      <c r="DD107" s="262"/>
      <c r="DE107" s="262"/>
      <c r="DF107" s="262"/>
      <c r="DG107" s="262"/>
      <c r="DH107" s="262"/>
      <c r="DI107" s="262"/>
      <c r="DJ107" s="262"/>
      <c r="DK107" s="262"/>
      <c r="DL107" s="262"/>
      <c r="DM107" s="262"/>
      <c r="DN107" s="262"/>
      <c r="DO107" s="262"/>
      <c r="DP107" s="262"/>
      <c r="DQ107" s="262"/>
      <c r="DR107" s="262"/>
      <c r="DS107" s="262"/>
      <c r="DT107" s="262"/>
      <c r="DU107" s="262"/>
      <c r="DV107" s="262"/>
      <c r="DW107" s="262"/>
      <c r="DX107" s="262"/>
      <c r="DY107" s="262"/>
      <c r="DZ107" s="262"/>
      <c r="EA107" s="262"/>
      <c r="EB107" s="262"/>
      <c r="EC107" s="262"/>
      <c r="ED107" s="262"/>
      <c r="EE107" s="262"/>
      <c r="EF107" s="262"/>
      <c r="EG107" s="262"/>
      <c r="EH107" s="262"/>
      <c r="EI107" s="262"/>
      <c r="EJ107" s="262"/>
      <c r="EK107" s="262"/>
      <c r="EL107" s="262"/>
      <c r="EM107" s="262"/>
      <c r="EN107" s="262"/>
      <c r="EO107" s="262"/>
      <c r="EP107" s="262"/>
      <c r="EQ107" s="262"/>
      <c r="ER107" s="262"/>
      <c r="ES107" s="262"/>
      <c r="ET107" s="262"/>
      <c r="EU107" s="262"/>
      <c r="EV107" s="262"/>
      <c r="EW107" s="262"/>
      <c r="EX107" s="262"/>
      <c r="EY107" s="262"/>
      <c r="EZ107" s="262"/>
      <c r="FA107" s="262"/>
      <c r="FB107" s="262"/>
      <c r="FC107" s="262"/>
      <c r="FD107" s="262"/>
      <c r="FE107" s="262"/>
      <c r="FF107" s="262"/>
      <c r="FG107" s="262"/>
      <c r="FH107" s="262"/>
      <c r="FI107" s="262"/>
      <c r="FJ107" s="262"/>
      <c r="FK107" s="262"/>
      <c r="FL107" s="262"/>
      <c r="FM107" s="262"/>
      <c r="FN107" s="262"/>
      <c r="FO107" s="262"/>
      <c r="FP107" s="262"/>
      <c r="FQ107" s="262"/>
      <c r="FR107" s="262"/>
      <c r="FS107" s="262"/>
      <c r="FT107" s="262"/>
      <c r="FU107" s="262"/>
      <c r="FV107" s="262"/>
      <c r="FW107" s="262"/>
      <c r="FX107" s="262"/>
      <c r="FY107" s="262"/>
      <c r="FZ107" s="262"/>
      <c r="GA107" s="262"/>
      <c r="GB107" s="262"/>
      <c r="GC107" s="262"/>
      <c r="GD107" s="262"/>
      <c r="GE107" s="262"/>
      <c r="GF107" s="262"/>
      <c r="GG107" s="262"/>
      <c r="GH107" s="262"/>
      <c r="GI107" s="262"/>
      <c r="GJ107" s="262"/>
      <c r="GK107" s="262"/>
      <c r="GL107" s="262"/>
      <c r="GM107" s="262"/>
      <c r="GN107" s="262"/>
      <c r="GO107" s="262"/>
      <c r="GP107" s="262"/>
      <c r="GQ107" s="262"/>
      <c r="GR107" s="262"/>
      <c r="GS107" s="262"/>
      <c r="GT107" s="262"/>
      <c r="GU107" s="262"/>
      <c r="GV107" s="262"/>
      <c r="GW107" s="262"/>
      <c r="GX107" s="262"/>
      <c r="GY107" s="262"/>
      <c r="GZ107" s="262"/>
      <c r="HA107" s="262"/>
      <c r="HB107" s="262"/>
      <c r="HC107" s="262"/>
      <c r="HD107" s="262"/>
      <c r="HE107" s="262"/>
      <c r="HF107" s="262"/>
      <c r="HG107" s="262"/>
      <c r="HH107" s="262"/>
      <c r="HI107" s="262"/>
      <c r="HJ107" s="262"/>
      <c r="HK107" s="262"/>
      <c r="HL107" s="262"/>
      <c r="HM107" s="262"/>
      <c r="HN107" s="262"/>
      <c r="HO107" s="262"/>
      <c r="HP107" s="262"/>
      <c r="HQ107" s="262"/>
      <c r="HR107" s="262"/>
      <c r="HS107" s="262"/>
      <c r="HT107" s="262"/>
      <c r="HU107" s="262"/>
      <c r="HV107" s="262"/>
      <c r="HW107" s="262"/>
      <c r="HX107" s="262"/>
      <c r="HY107" s="262"/>
      <c r="HZ107" s="262"/>
      <c r="IA107" s="262"/>
      <c r="IB107" s="262"/>
      <c r="IC107" s="262"/>
      <c r="ID107" s="262"/>
      <c r="IE107" s="262"/>
      <c r="IF107" s="262"/>
      <c r="IG107" s="262"/>
      <c r="IH107" s="262"/>
      <c r="II107" s="262"/>
      <c r="IJ107" s="262"/>
      <c r="IK107" s="262"/>
      <c r="IL107" s="262"/>
      <c r="IM107" s="262"/>
      <c r="IN107" s="262"/>
      <c r="IO107" s="262"/>
      <c r="IP107" s="262"/>
      <c r="IQ107" s="262"/>
      <c r="IR107" s="262"/>
      <c r="IS107" s="262"/>
      <c r="IT107" s="262"/>
      <c r="IU107" s="262"/>
      <c r="IV107" s="262"/>
      <c r="IW107" s="262"/>
      <c r="IX107" s="262"/>
      <c r="IY107" s="262"/>
      <c r="IZ107" s="262"/>
      <c r="JA107" s="262"/>
      <c r="JB107" s="262"/>
      <c r="JC107" s="262"/>
      <c r="JD107" s="262"/>
      <c r="JE107" s="262"/>
      <c r="JF107" s="262"/>
      <c r="JG107" s="262"/>
      <c r="JH107" s="262"/>
      <c r="JI107" s="262"/>
      <c r="JJ107" s="262"/>
      <c r="JK107" s="262"/>
      <c r="JL107" s="262"/>
      <c r="JM107" s="262"/>
      <c r="JN107" s="262"/>
      <c r="JO107" s="262"/>
      <c r="JP107" s="262"/>
      <c r="JQ107" s="262"/>
      <c r="JR107" s="262"/>
      <c r="JS107" s="262"/>
      <c r="JT107" s="262"/>
      <c r="JU107" s="262"/>
      <c r="JV107" s="262"/>
      <c r="JW107" s="262"/>
      <c r="JX107" s="262"/>
      <c r="JY107" s="262"/>
      <c r="JZ107" s="262"/>
      <c r="KA107" s="262"/>
      <c r="KB107" s="262"/>
      <c r="KC107" s="262"/>
      <c r="KD107" s="262"/>
      <c r="KE107" s="262"/>
      <c r="KF107" s="262"/>
      <c r="KG107" s="262"/>
      <c r="KH107" s="262"/>
      <c r="KI107" s="262"/>
      <c r="KJ107" s="262"/>
      <c r="KK107" s="262"/>
      <c r="KL107" s="262"/>
      <c r="KM107" s="262"/>
      <c r="KN107" s="262"/>
      <c r="KO107" s="262"/>
      <c r="KP107" s="262"/>
      <c r="KQ107" s="262"/>
      <c r="KR107" s="262"/>
      <c r="KS107" s="262"/>
      <c r="KT107" s="262"/>
      <c r="KU107" s="262"/>
      <c r="KV107" s="262"/>
      <c r="KW107" s="262"/>
      <c r="KX107" s="262"/>
      <c r="KY107" s="262"/>
      <c r="KZ107" s="262"/>
      <c r="LA107" s="262"/>
      <c r="LB107" s="262"/>
      <c r="LC107" s="262"/>
      <c r="LD107" s="262"/>
      <c r="LE107" s="262"/>
      <c r="LF107" s="262"/>
      <c r="LG107" s="262"/>
      <c r="LH107" s="262"/>
      <c r="LI107" s="262"/>
      <c r="LJ107" s="262"/>
      <c r="LK107" s="262"/>
      <c r="LL107" s="262"/>
      <c r="LM107" s="262"/>
      <c r="LN107" s="262"/>
      <c r="LO107" s="262"/>
      <c r="LP107" s="262"/>
      <c r="LQ107" s="262"/>
      <c r="LR107" s="262"/>
      <c r="LS107" s="262"/>
      <c r="LT107" s="262"/>
      <c r="LU107" s="262"/>
      <c r="LV107" s="262"/>
      <c r="LW107" s="262"/>
      <c r="LX107" s="262"/>
      <c r="LY107" s="262"/>
      <c r="LZ107" s="262"/>
      <c r="MA107" s="262"/>
      <c r="MB107" s="262"/>
      <c r="MC107" s="262"/>
      <c r="MD107" s="262"/>
      <c r="ME107" s="262"/>
      <c r="MF107" s="262"/>
      <c r="MG107" s="262"/>
      <c r="MH107" s="262"/>
      <c r="MI107" s="262"/>
      <c r="MJ107" s="262"/>
      <c r="MK107" s="262"/>
      <c r="ML107" s="262"/>
      <c r="MM107" s="262"/>
      <c r="MN107" s="262"/>
      <c r="MO107" s="262"/>
      <c r="MP107" s="262"/>
      <c r="MQ107" s="262"/>
      <c r="MR107" s="262"/>
      <c r="MS107" s="262"/>
      <c r="MT107" s="262"/>
      <c r="MU107" s="262"/>
      <c r="MV107" s="262"/>
      <c r="MW107" s="262"/>
      <c r="MX107" s="262"/>
      <c r="MY107" s="262"/>
      <c r="MZ107" s="262"/>
      <c r="NA107" s="262"/>
      <c r="NB107" s="262"/>
      <c r="NC107" s="262"/>
      <c r="ND107" s="262"/>
      <c r="NE107" s="262"/>
      <c r="NF107" s="262"/>
      <c r="NG107" s="262"/>
      <c r="NH107" s="262"/>
      <c r="NI107" s="262"/>
      <c r="NJ107" s="262"/>
      <c r="NK107" s="262"/>
      <c r="NL107" s="262"/>
      <c r="NM107" s="262"/>
      <c r="NN107" s="262"/>
      <c r="NO107" s="262"/>
      <c r="NP107" s="262"/>
      <c r="NQ107" s="262"/>
      <c r="NR107" s="262"/>
      <c r="NS107" s="262"/>
      <c r="NT107" s="262"/>
      <c r="NU107" s="262"/>
      <c r="NV107" s="262"/>
      <c r="NW107" s="262"/>
      <c r="NX107" s="262"/>
      <c r="NY107" s="262"/>
      <c r="NZ107" s="262"/>
      <c r="OA107" s="262"/>
      <c r="OB107" s="262"/>
      <c r="OC107" s="262"/>
      <c r="OD107" s="262"/>
      <c r="OE107" s="262"/>
      <c r="OF107" s="262"/>
      <c r="OG107" s="262"/>
      <c r="OH107" s="262"/>
      <c r="OI107" s="262"/>
      <c r="OJ107" s="262"/>
      <c r="OK107" s="262"/>
      <c r="OL107" s="262"/>
      <c r="OM107" s="262"/>
      <c r="ON107" s="262"/>
      <c r="OO107" s="262"/>
      <c r="OP107" s="262"/>
      <c r="OQ107" s="262"/>
      <c r="OR107" s="262"/>
      <c r="OS107" s="262"/>
      <c r="OT107" s="262"/>
      <c r="OU107" s="262"/>
      <c r="OV107" s="262"/>
      <c r="OW107" s="262"/>
      <c r="OX107" s="262"/>
      <c r="OY107" s="262"/>
      <c r="OZ107" s="262"/>
      <c r="PA107" s="262"/>
      <c r="PB107" s="262"/>
      <c r="PC107" s="262"/>
      <c r="PD107" s="262"/>
      <c r="PE107" s="262"/>
      <c r="PF107" s="262"/>
      <c r="PG107" s="262"/>
      <c r="PH107" s="262"/>
      <c r="PI107" s="262"/>
      <c r="PJ107" s="262"/>
      <c r="PK107" s="262"/>
      <c r="PL107" s="262"/>
      <c r="PM107" s="262"/>
      <c r="PN107" s="262"/>
      <c r="PO107" s="262"/>
      <c r="PP107" s="262"/>
      <c r="PQ107" s="262"/>
      <c r="PR107" s="262"/>
      <c r="PS107" s="262"/>
      <c r="PT107" s="262"/>
      <c r="PU107" s="262"/>
      <c r="PV107" s="262"/>
      <c r="PW107" s="262"/>
      <c r="PX107" s="262"/>
      <c r="PY107" s="262"/>
      <c r="PZ107" s="262"/>
      <c r="QA107" s="262"/>
      <c r="QB107" s="262"/>
      <c r="QC107" s="262"/>
      <c r="QD107" s="262"/>
      <c r="QE107" s="262"/>
      <c r="QF107" s="262"/>
      <c r="QG107" s="262"/>
      <c r="QH107" s="262"/>
      <c r="QI107" s="262"/>
      <c r="QJ107" s="262"/>
      <c r="QK107" s="262"/>
      <c r="QL107" s="262"/>
      <c r="QM107" s="262"/>
      <c r="QN107" s="262"/>
      <c r="QO107" s="262"/>
      <c r="QP107" s="262"/>
      <c r="QQ107" s="262"/>
      <c r="QR107" s="262"/>
      <c r="QS107" s="262"/>
      <c r="QT107" s="262"/>
      <c r="QU107" s="262"/>
      <c r="QV107" s="262"/>
      <c r="QW107" s="262"/>
      <c r="QX107" s="262"/>
      <c r="QY107" s="262"/>
      <c r="QZ107" s="262"/>
      <c r="RA107" s="262"/>
      <c r="RB107" s="262"/>
      <c r="RC107" s="262"/>
      <c r="RD107" s="262"/>
      <c r="RE107" s="262"/>
      <c r="RF107" s="262"/>
      <c r="RG107" s="262"/>
      <c r="RH107" s="262"/>
      <c r="RI107" s="262"/>
      <c r="RJ107" s="262"/>
      <c r="RK107" s="262"/>
      <c r="RL107" s="262"/>
      <c r="RM107" s="262"/>
      <c r="RN107" s="262"/>
      <c r="RO107" s="262"/>
      <c r="RP107" s="262"/>
      <c r="RQ107" s="262"/>
      <c r="RR107" s="262"/>
      <c r="RS107" s="262"/>
      <c r="RT107" s="262"/>
      <c r="RU107" s="262"/>
      <c r="RV107" s="262"/>
      <c r="RW107" s="262"/>
      <c r="RX107" s="262"/>
      <c r="RY107" s="262"/>
      <c r="RZ107" s="262"/>
      <c r="SA107" s="262"/>
      <c r="SB107" s="262"/>
      <c r="SC107" s="262"/>
      <c r="SD107" s="262"/>
      <c r="SE107" s="262"/>
      <c r="SF107" s="262"/>
      <c r="SG107" s="262"/>
      <c r="SH107" s="262"/>
      <c r="SI107" s="262"/>
      <c r="SJ107" s="262"/>
      <c r="SK107" s="262"/>
      <c r="SL107" s="262"/>
      <c r="SM107" s="262"/>
      <c r="SN107" s="262"/>
      <c r="SO107" s="262"/>
      <c r="SP107" s="262"/>
      <c r="SQ107" s="262"/>
      <c r="SR107" s="262"/>
      <c r="SS107" s="262"/>
      <c r="ST107" s="262"/>
      <c r="SU107" s="262"/>
      <c r="SV107" s="262"/>
      <c r="SW107" s="262"/>
      <c r="SX107" s="262"/>
      <c r="SY107" s="262"/>
      <c r="SZ107" s="262"/>
      <c r="TA107" s="262"/>
      <c r="TB107" s="262"/>
      <c r="TC107" s="262"/>
      <c r="TD107" s="262"/>
      <c r="TE107" s="262"/>
      <c r="TF107" s="262"/>
      <c r="TG107" s="262"/>
      <c r="TH107" s="262"/>
      <c r="TI107" s="262"/>
      <c r="TJ107" s="262"/>
      <c r="TK107" s="262"/>
      <c r="TL107" s="262"/>
      <c r="TM107" s="262"/>
      <c r="TN107" s="262"/>
      <c r="TO107" s="262"/>
      <c r="TP107" s="262"/>
      <c r="TQ107" s="262"/>
      <c r="TR107" s="262"/>
      <c r="TS107" s="262"/>
      <c r="TT107" s="262"/>
      <c r="TU107" s="262"/>
      <c r="TV107" s="262"/>
      <c r="TW107" s="262"/>
      <c r="TX107" s="262"/>
      <c r="TY107" s="262"/>
      <c r="TZ107" s="262"/>
      <c r="UA107" s="262"/>
      <c r="UB107" s="262"/>
      <c r="UC107" s="262"/>
      <c r="UD107" s="262"/>
      <c r="UE107" s="262"/>
      <c r="UF107" s="262"/>
      <c r="UG107" s="262"/>
      <c r="UH107" s="262"/>
      <c r="UI107" s="262"/>
      <c r="UJ107" s="262"/>
      <c r="UK107" s="262"/>
      <c r="UL107" s="262"/>
      <c r="UM107" s="262"/>
      <c r="UN107" s="262"/>
      <c r="UO107" s="262"/>
      <c r="UP107" s="262"/>
      <c r="UQ107" s="262"/>
      <c r="UR107" s="262"/>
      <c r="US107" s="262"/>
      <c r="UT107" s="262"/>
      <c r="UU107" s="262"/>
      <c r="UV107" s="262"/>
      <c r="UW107" s="262"/>
      <c r="UX107" s="262"/>
      <c r="UY107" s="262"/>
      <c r="UZ107" s="262"/>
      <c r="VA107" s="262"/>
      <c r="VB107" s="262"/>
      <c r="VC107" s="262"/>
      <c r="VD107" s="262"/>
      <c r="VE107" s="262"/>
      <c r="VF107" s="262"/>
      <c r="VG107" s="262"/>
      <c r="VH107" s="262"/>
      <c r="VI107" s="262"/>
      <c r="VJ107" s="262"/>
      <c r="VK107" s="262"/>
      <c r="VL107" s="262"/>
      <c r="VM107" s="262"/>
      <c r="VN107" s="262"/>
      <c r="VO107" s="262"/>
      <c r="VP107" s="262"/>
      <c r="VQ107" s="262"/>
      <c r="VR107" s="262"/>
      <c r="VS107" s="262"/>
      <c r="VT107" s="262"/>
      <c r="VU107" s="262"/>
      <c r="VV107" s="262"/>
      <c r="VW107" s="262"/>
      <c r="VX107" s="262"/>
      <c r="VY107" s="262"/>
      <c r="VZ107" s="262"/>
      <c r="WA107" s="262"/>
      <c r="WB107" s="262"/>
      <c r="WC107" s="262"/>
      <c r="WD107" s="262"/>
      <c r="WE107" s="262"/>
      <c r="WF107" s="262"/>
      <c r="WG107" s="262"/>
      <c r="WH107" s="262"/>
      <c r="WI107" s="262"/>
      <c r="WJ107" s="262"/>
      <c r="WK107" s="262"/>
      <c r="WL107" s="262"/>
      <c r="WM107" s="262"/>
      <c r="WN107" s="262"/>
      <c r="WO107" s="262"/>
      <c r="WP107" s="262"/>
      <c r="WQ107" s="262"/>
      <c r="WR107" s="262"/>
      <c r="WS107" s="262"/>
      <c r="WT107" s="262"/>
      <c r="WU107" s="262"/>
      <c r="WV107" s="262"/>
      <c r="WW107" s="262"/>
      <c r="WX107" s="262"/>
      <c r="WY107" s="262"/>
      <c r="WZ107" s="262"/>
      <c r="XA107" s="262"/>
      <c r="XB107" s="262"/>
      <c r="XC107" s="262"/>
      <c r="XD107" s="262"/>
      <c r="XE107" s="262"/>
      <c r="XF107" s="262"/>
      <c r="XG107" s="262"/>
      <c r="XH107" s="262"/>
      <c r="XI107" s="262"/>
      <c r="XJ107" s="262"/>
      <c r="XK107" s="262"/>
      <c r="XL107" s="262"/>
      <c r="XM107" s="262"/>
      <c r="XN107" s="262"/>
      <c r="XO107" s="262"/>
      <c r="XP107" s="262"/>
      <c r="XQ107" s="262"/>
      <c r="XR107" s="262"/>
      <c r="XS107" s="262"/>
      <c r="XT107" s="262"/>
      <c r="XU107" s="262"/>
      <c r="XV107" s="262"/>
      <c r="XW107" s="262"/>
      <c r="XX107" s="262"/>
      <c r="XY107" s="262"/>
      <c r="XZ107" s="262"/>
      <c r="YA107" s="262"/>
      <c r="YB107" s="262"/>
      <c r="YC107" s="262"/>
      <c r="YD107" s="262"/>
      <c r="YE107" s="262"/>
      <c r="YF107" s="262"/>
      <c r="YG107" s="262"/>
      <c r="YH107" s="262"/>
      <c r="YI107" s="262"/>
      <c r="YJ107" s="262"/>
      <c r="YK107" s="262"/>
      <c r="YL107" s="262"/>
      <c r="YM107" s="262"/>
      <c r="YN107" s="262"/>
      <c r="YO107" s="262"/>
      <c r="YP107" s="262"/>
      <c r="YQ107" s="262"/>
      <c r="YR107" s="262"/>
      <c r="YS107" s="262"/>
      <c r="YT107" s="262"/>
      <c r="YU107" s="262"/>
      <c r="YV107" s="262"/>
      <c r="YW107" s="262"/>
      <c r="YX107" s="262"/>
      <c r="YY107" s="262"/>
      <c r="YZ107" s="262"/>
      <c r="ZA107" s="262"/>
      <c r="ZB107" s="262"/>
      <c r="ZC107" s="262"/>
      <c r="ZD107" s="262"/>
      <c r="ZE107" s="262"/>
      <c r="ZF107" s="262"/>
      <c r="ZG107" s="262"/>
      <c r="ZH107" s="262"/>
      <c r="ZI107" s="262"/>
      <c r="ZJ107" s="262"/>
      <c r="ZK107" s="262"/>
      <c r="ZL107" s="262"/>
      <c r="ZM107" s="262"/>
      <c r="ZN107" s="262"/>
      <c r="ZO107" s="262"/>
      <c r="ZP107" s="262"/>
      <c r="ZQ107" s="262"/>
      <c r="ZR107" s="262"/>
      <c r="ZS107" s="262"/>
      <c r="ZT107" s="262"/>
      <c r="ZU107" s="262"/>
      <c r="ZV107" s="262"/>
      <c r="ZW107" s="262"/>
      <c r="ZX107" s="262"/>
      <c r="ZY107" s="262"/>
      <c r="ZZ107" s="262"/>
      <c r="AAA107" s="262"/>
      <c r="AAB107" s="262"/>
      <c r="AAC107" s="262"/>
      <c r="AAD107" s="262"/>
      <c r="AAE107" s="262"/>
      <c r="AAF107" s="262"/>
      <c r="AAG107" s="262"/>
      <c r="AAH107" s="262"/>
      <c r="AAI107" s="262"/>
      <c r="AAJ107" s="262"/>
      <c r="AAK107" s="262"/>
      <c r="AAL107" s="262"/>
      <c r="AAM107" s="262"/>
      <c r="AAN107" s="262"/>
      <c r="AAO107" s="262"/>
      <c r="AAP107" s="262"/>
      <c r="AAQ107" s="262"/>
      <c r="AAR107" s="262"/>
      <c r="AAS107" s="262"/>
      <c r="AAT107" s="262"/>
      <c r="AAU107" s="262"/>
      <c r="AAV107" s="262"/>
      <c r="AAW107" s="262"/>
      <c r="AAX107" s="262"/>
      <c r="AAY107" s="262"/>
      <c r="AAZ107" s="262"/>
      <c r="ABA107" s="262"/>
      <c r="ABB107" s="262"/>
      <c r="ABC107" s="262"/>
      <c r="ABD107" s="262"/>
      <c r="ABE107" s="262"/>
      <c r="ABF107" s="262"/>
      <c r="ABG107" s="262"/>
      <c r="ABH107" s="262"/>
      <c r="ABI107" s="262"/>
      <c r="ABJ107" s="262"/>
      <c r="ABK107" s="262"/>
      <c r="ABL107" s="262"/>
      <c r="ABM107" s="262"/>
      <c r="ABN107" s="262"/>
      <c r="ABO107" s="262"/>
      <c r="ABP107" s="262"/>
      <c r="ABQ107" s="262"/>
      <c r="ABR107" s="262"/>
      <c r="ABS107" s="262"/>
      <c r="ABT107" s="262"/>
      <c r="ABU107" s="262"/>
      <c r="ABV107" s="262"/>
      <c r="ABW107" s="262"/>
      <c r="ABX107" s="262"/>
      <c r="ABY107" s="262"/>
      <c r="ABZ107" s="262"/>
      <c r="ACA107" s="262"/>
      <c r="ACB107" s="262"/>
      <c r="ACC107" s="262"/>
      <c r="ACD107" s="262"/>
      <c r="ACE107" s="262"/>
      <c r="ACF107" s="262"/>
      <c r="ACG107" s="262"/>
      <c r="ACH107" s="262"/>
      <c r="ACI107" s="262"/>
      <c r="ACJ107" s="262"/>
      <c r="ACK107" s="262"/>
      <c r="ACL107" s="262"/>
      <c r="ACM107" s="262"/>
      <c r="ACN107" s="262"/>
      <c r="ACO107" s="262"/>
      <c r="ACP107" s="262"/>
      <c r="ACQ107" s="262"/>
      <c r="ACR107" s="262"/>
      <c r="ACS107" s="262"/>
      <c r="ACT107" s="262"/>
      <c r="ACU107" s="262"/>
      <c r="ACV107" s="262"/>
      <c r="ACW107" s="262"/>
      <c r="ACX107" s="262"/>
      <c r="ACY107" s="262"/>
      <c r="ACZ107" s="262"/>
      <c r="ADA107" s="262"/>
      <c r="ADB107" s="262"/>
      <c r="ADC107" s="262"/>
      <c r="ADD107" s="262"/>
      <c r="ADE107" s="262"/>
      <c r="ADF107" s="262"/>
      <c r="ADG107" s="262"/>
      <c r="ADH107" s="262"/>
      <c r="ADI107" s="262"/>
      <c r="ADJ107" s="262"/>
      <c r="ADK107" s="262"/>
      <c r="ADL107" s="262"/>
      <c r="ADM107" s="262"/>
      <c r="ADN107" s="262"/>
      <c r="ADO107" s="262"/>
      <c r="ADP107" s="262"/>
      <c r="ADQ107" s="262"/>
      <c r="ADR107" s="262"/>
      <c r="ADS107" s="262"/>
      <c r="ADT107" s="262"/>
      <c r="ADU107" s="262"/>
      <c r="ADV107" s="262"/>
      <c r="ADW107" s="262"/>
      <c r="ADX107" s="262"/>
      <c r="ADY107" s="262"/>
      <c r="ADZ107" s="262"/>
      <c r="AEA107" s="262"/>
      <c r="AEB107" s="262"/>
      <c r="AEC107" s="262"/>
      <c r="AED107" s="262"/>
      <c r="AEE107" s="262"/>
      <c r="AEF107" s="262"/>
      <c r="AEG107" s="262"/>
      <c r="AEH107" s="262"/>
      <c r="AEI107" s="262"/>
      <c r="AEJ107" s="262"/>
      <c r="AEK107" s="262"/>
      <c r="AEL107" s="262"/>
      <c r="AEM107" s="262"/>
      <c r="AEN107" s="262"/>
      <c r="AEO107" s="262"/>
      <c r="AEP107" s="262"/>
      <c r="AEQ107" s="262"/>
      <c r="AER107" s="262"/>
      <c r="AES107" s="262"/>
      <c r="AET107" s="262"/>
      <c r="AEU107" s="262"/>
      <c r="AEV107" s="262"/>
      <c r="AEW107" s="262"/>
      <c r="AEX107" s="262"/>
      <c r="AEY107" s="262"/>
      <c r="AEZ107" s="262"/>
      <c r="AFA107" s="262"/>
      <c r="AFB107" s="262"/>
      <c r="AFC107" s="262"/>
      <c r="AFD107" s="262"/>
      <c r="AFE107" s="262"/>
      <c r="AFF107" s="262"/>
      <c r="AFG107" s="262"/>
      <c r="AFH107" s="262"/>
      <c r="AFI107" s="262"/>
      <c r="AFJ107" s="262"/>
      <c r="AFK107" s="262"/>
      <c r="AFL107" s="262"/>
      <c r="AFM107" s="262"/>
      <c r="AFN107" s="262"/>
      <c r="AFO107" s="262"/>
      <c r="AFP107" s="262"/>
      <c r="AFQ107" s="262"/>
      <c r="AFR107" s="262"/>
      <c r="AFS107" s="262"/>
      <c r="AFT107" s="262"/>
      <c r="AFU107" s="262"/>
      <c r="AFV107" s="262"/>
      <c r="AFW107" s="262"/>
      <c r="AFX107" s="262"/>
      <c r="AFY107" s="262"/>
      <c r="AFZ107" s="262"/>
      <c r="AGA107" s="262"/>
      <c r="AGB107" s="262"/>
      <c r="AGC107" s="262"/>
      <c r="AGD107" s="262"/>
      <c r="AGE107" s="262"/>
      <c r="AGF107" s="262"/>
      <c r="AGG107" s="262"/>
      <c r="AGH107" s="262"/>
      <c r="AGI107" s="262"/>
      <c r="AGJ107" s="262"/>
      <c r="AGK107" s="262"/>
      <c r="AGL107" s="262"/>
      <c r="AGM107" s="262"/>
      <c r="AGN107" s="262"/>
      <c r="AGO107" s="262"/>
      <c r="AGP107" s="262"/>
      <c r="AGQ107" s="262"/>
      <c r="AGR107" s="262"/>
      <c r="AGS107" s="262"/>
      <c r="AGT107" s="262"/>
      <c r="AGU107" s="262"/>
      <c r="AGV107" s="262"/>
      <c r="AGW107" s="262"/>
      <c r="AGX107" s="262"/>
      <c r="AGY107" s="262"/>
      <c r="AGZ107" s="262"/>
      <c r="AHA107" s="262"/>
      <c r="AHB107" s="262"/>
      <c r="AHC107" s="262"/>
      <c r="AHD107" s="262"/>
      <c r="AHE107" s="262"/>
      <c r="AHF107" s="262"/>
      <c r="AHG107" s="262"/>
      <c r="AHH107" s="262"/>
      <c r="AHI107" s="262"/>
      <c r="AHJ107" s="262"/>
      <c r="AHK107" s="262"/>
      <c r="AHL107" s="262"/>
      <c r="AHM107" s="262"/>
      <c r="AHN107" s="262"/>
      <c r="AHO107" s="262"/>
      <c r="AHP107" s="262"/>
      <c r="AHQ107" s="262"/>
      <c r="AHR107" s="262"/>
      <c r="AHS107" s="262"/>
      <c r="AHT107" s="262"/>
      <c r="AHU107" s="262"/>
      <c r="AHV107" s="262"/>
      <c r="AHW107" s="262"/>
      <c r="AHX107" s="262"/>
      <c r="AHY107" s="262"/>
      <c r="AHZ107" s="262"/>
      <c r="AIA107" s="262"/>
      <c r="AIB107" s="262"/>
      <c r="AIC107" s="262"/>
      <c r="AID107" s="262"/>
      <c r="AIE107" s="262"/>
      <c r="AIF107" s="262"/>
      <c r="AIG107" s="262"/>
      <c r="AIH107" s="262"/>
      <c r="AII107" s="262"/>
      <c r="AIJ107" s="262"/>
      <c r="AIK107" s="262"/>
      <c r="AIL107" s="262"/>
      <c r="AIM107" s="262"/>
      <c r="AIN107" s="262"/>
      <c r="AIO107" s="262"/>
      <c r="AIP107" s="262"/>
      <c r="AIQ107" s="262"/>
      <c r="AIR107" s="262"/>
      <c r="AIS107" s="262"/>
      <c r="AIT107" s="262"/>
      <c r="AIU107" s="262"/>
      <c r="AIV107" s="262"/>
      <c r="AIW107" s="262"/>
      <c r="AIX107" s="262"/>
      <c r="AIY107" s="262"/>
      <c r="AIZ107" s="262"/>
      <c r="AJA107" s="262"/>
      <c r="AJB107" s="262"/>
      <c r="AJC107" s="262"/>
      <c r="AJD107" s="262"/>
      <c r="AJE107" s="262"/>
      <c r="AJF107" s="262"/>
      <c r="AJG107" s="262"/>
      <c r="AJH107" s="262"/>
      <c r="AJI107" s="262"/>
      <c r="AJJ107" s="262"/>
      <c r="AJK107" s="262"/>
      <c r="AJL107" s="262"/>
      <c r="AJM107" s="262"/>
      <c r="AJN107" s="262"/>
      <c r="AJO107" s="262"/>
      <c r="AJP107" s="262"/>
      <c r="AJQ107" s="262"/>
      <c r="AJR107" s="262"/>
      <c r="AJS107" s="262"/>
      <c r="AJT107" s="262"/>
      <c r="AJU107" s="262"/>
      <c r="AJV107" s="262"/>
      <c r="AJW107" s="262"/>
      <c r="AJX107" s="262"/>
      <c r="AJY107" s="262"/>
      <c r="AJZ107" s="262"/>
      <c r="AKA107" s="262"/>
      <c r="AKB107" s="262"/>
      <c r="AKC107" s="262"/>
      <c r="AKD107" s="262"/>
      <c r="AKE107" s="262"/>
      <c r="AKF107" s="262"/>
      <c r="AKG107" s="262"/>
      <c r="AKH107" s="262"/>
      <c r="AKI107" s="262"/>
      <c r="AKJ107" s="262"/>
      <c r="AKK107" s="262"/>
      <c r="AKL107" s="262"/>
      <c r="AKM107" s="262"/>
      <c r="AKN107" s="262"/>
      <c r="AKO107" s="262"/>
      <c r="AKP107" s="262"/>
      <c r="AKQ107" s="262"/>
      <c r="AKR107" s="262"/>
      <c r="AKS107" s="262"/>
      <c r="AKT107" s="262"/>
      <c r="AKU107" s="262"/>
      <c r="AKV107" s="262"/>
      <c r="AKW107" s="262"/>
      <c r="AKX107" s="262"/>
      <c r="AKY107" s="262"/>
      <c r="AKZ107" s="262"/>
      <c r="ALA107" s="262"/>
      <c r="ALB107" s="262"/>
      <c r="ALC107" s="262"/>
      <c r="ALD107" s="262"/>
      <c r="ALE107" s="262"/>
      <c r="ALF107" s="262"/>
      <c r="ALG107" s="262"/>
      <c r="ALH107" s="262"/>
      <c r="ALI107" s="262"/>
      <c r="ALJ107" s="262"/>
      <c r="ALK107" s="262"/>
      <c r="ALL107" s="262"/>
      <c r="ALM107" s="262"/>
      <c r="ALN107" s="262"/>
      <c r="ALO107" s="262"/>
      <c r="ALP107" s="262"/>
      <c r="ALQ107" s="262"/>
      <c r="ALR107" s="262"/>
      <c r="ALS107" s="262"/>
      <c r="ALT107" s="262"/>
      <c r="ALU107" s="262"/>
      <c r="ALV107" s="262"/>
    </row>
    <row r="108" spans="1:1010" s="269" customFormat="1" ht="15" customHeight="1" x14ac:dyDescent="0.35">
      <c r="A108">
        <v>108</v>
      </c>
      <c r="B108">
        <v>1971.23</v>
      </c>
      <c r="C108" s="214" t="s">
        <v>1341</v>
      </c>
      <c r="D108">
        <v>1971.23</v>
      </c>
      <c r="E108" s="262">
        <v>-1</v>
      </c>
      <c r="F108" s="263">
        <v>50.681800000000003</v>
      </c>
      <c r="G108" s="264">
        <v>2.7728999999999999</v>
      </c>
      <c r="H108" s="265">
        <v>13.670500000000001</v>
      </c>
      <c r="I108" s="265">
        <v>2.3400000000000001E-2</v>
      </c>
      <c r="J108" s="265">
        <v>11.0946</v>
      </c>
      <c r="K108" s="266">
        <v>0.18229999999999999</v>
      </c>
      <c r="L108" s="265">
        <v>6.5853000000000002</v>
      </c>
      <c r="M108" s="266">
        <v>11.1639</v>
      </c>
      <c r="N108" s="265">
        <v>2.4636999999999998</v>
      </c>
      <c r="O108" s="265">
        <v>1.7500000000000002E-2</v>
      </c>
      <c r="P108" s="265">
        <v>0.55789999999999995</v>
      </c>
      <c r="Q108" s="266">
        <v>0.23749999999999999</v>
      </c>
      <c r="R108" s="265">
        <v>5.7500000000000002E-2</v>
      </c>
      <c r="S108" s="266">
        <v>1.2699999999999999E-2</v>
      </c>
      <c r="T108" s="266">
        <v>2.47E-2</v>
      </c>
      <c r="U108" s="266">
        <v>99.546000000000006</v>
      </c>
      <c r="V108" s="266"/>
      <c r="W108" s="265">
        <v>9.27082142630445E-2</v>
      </c>
      <c r="X108" s="267">
        <v>3.8236663873866701</v>
      </c>
      <c r="Y108" s="266">
        <v>1.8638321848635599</v>
      </c>
      <c r="Z108" s="265">
        <v>31.29</v>
      </c>
      <c r="AA108" s="265">
        <v>331.63</v>
      </c>
      <c r="AB108" s="265">
        <v>11.38</v>
      </c>
      <c r="AC108" s="265">
        <v>471.49</v>
      </c>
      <c r="AD108" s="265">
        <v>30.17</v>
      </c>
      <c r="AE108" s="265">
        <v>220.79</v>
      </c>
      <c r="AF108" s="265">
        <v>21.29</v>
      </c>
      <c r="AG108" s="265">
        <v>168.29</v>
      </c>
      <c r="AH108" s="265">
        <v>19.170000000000002</v>
      </c>
      <c r="AI108" s="265">
        <v>45.93</v>
      </c>
      <c r="AJ108" s="265">
        <v>7.1</v>
      </c>
      <c r="AK108" s="265">
        <v>33.340000000000003</v>
      </c>
      <c r="AL108" s="265">
        <v>8.68</v>
      </c>
      <c r="AM108" s="265">
        <v>2.54</v>
      </c>
      <c r="AN108" s="265">
        <v>7.98</v>
      </c>
      <c r="AO108" s="265">
        <v>1.27</v>
      </c>
      <c r="AP108" s="265">
        <v>6.81</v>
      </c>
      <c r="AQ108" s="265">
        <v>1.36</v>
      </c>
      <c r="AR108" s="265">
        <v>3.2</v>
      </c>
      <c r="AS108" s="265">
        <v>0.42299999999999999</v>
      </c>
      <c r="AT108" s="265">
        <v>2.71</v>
      </c>
      <c r="AU108" s="265">
        <v>0.39900000000000002</v>
      </c>
      <c r="AV108" s="265">
        <v>5.33</v>
      </c>
      <c r="AW108" s="265">
        <v>1.54</v>
      </c>
      <c r="AX108" s="265">
        <v>1.3</v>
      </c>
      <c r="AY108" s="265">
        <v>0.52900000000000003</v>
      </c>
      <c r="AZ108" s="265">
        <v>1146.3645300000001</v>
      </c>
      <c r="BA108" s="265">
        <v>54.071199999999997</v>
      </c>
      <c r="BB108" s="267"/>
      <c r="BC108" s="267">
        <v>4.63541071315222E-3</v>
      </c>
      <c r="BD108" s="266">
        <v>7.3032027999085397E-2</v>
      </c>
      <c r="BE108" s="266">
        <v>0.19998919343586</v>
      </c>
      <c r="BF108" s="266">
        <v>0.61324977999999997</v>
      </c>
      <c r="BG108" s="266">
        <v>7.0986240000000006E-2</v>
      </c>
      <c r="BH108" s="265">
        <v>0.27751114999999998</v>
      </c>
      <c r="BI108" s="265">
        <v>0.36723126</v>
      </c>
      <c r="BJ108" s="265">
        <v>2.9095079999999999E-2</v>
      </c>
      <c r="BK108" s="265">
        <v>0.19229076000000001</v>
      </c>
      <c r="BL108" s="265">
        <v>0.26123526000000002</v>
      </c>
      <c r="BM108" s="265">
        <v>0.17369085000000001</v>
      </c>
      <c r="BN108" s="265">
        <v>8.1174449999999995E-2</v>
      </c>
      <c r="BO108" s="265">
        <v>6.9587499999999997E-3</v>
      </c>
      <c r="BP108" s="265">
        <v>1.206925E-2</v>
      </c>
      <c r="BQ108" s="265">
        <v>1.5874999999999999E-3</v>
      </c>
      <c r="BR108" s="265">
        <v>1.14361E-3</v>
      </c>
      <c r="BS108" s="265">
        <v>1.5019199999999999</v>
      </c>
      <c r="BT108" s="265">
        <v>10.280530000000001</v>
      </c>
      <c r="BU108" s="265">
        <v>0.61451999999999996</v>
      </c>
      <c r="BV108" s="265">
        <v>23.5745</v>
      </c>
      <c r="BW108" s="265">
        <v>2.0515599999999998</v>
      </c>
      <c r="BX108" s="265">
        <v>21.416630000000001</v>
      </c>
      <c r="BY108" s="265">
        <v>2.784732</v>
      </c>
      <c r="BZ108" s="265">
        <v>9.4242399999999993</v>
      </c>
      <c r="CA108" s="265">
        <v>0.97767000000000004</v>
      </c>
      <c r="CB108" s="265">
        <v>1.7453399999999999</v>
      </c>
      <c r="CC108" s="265">
        <v>0.497</v>
      </c>
      <c r="CD108" s="265">
        <v>2.1337600000000001</v>
      </c>
      <c r="CE108" s="265">
        <v>0.58155999999999997</v>
      </c>
      <c r="CF108" s="265">
        <v>0.15240000000000001</v>
      </c>
      <c r="CG108" s="265">
        <v>0.75012000000000001</v>
      </c>
      <c r="CH108" s="265">
        <v>9.9059999999999995E-2</v>
      </c>
      <c r="CI108" s="265">
        <v>0.55161000000000004</v>
      </c>
      <c r="CJ108" s="265">
        <v>0.11831999999999999</v>
      </c>
      <c r="CK108" s="265">
        <v>0.26879999999999998</v>
      </c>
      <c r="CL108" s="265">
        <v>4.1030999999999998E-2</v>
      </c>
      <c r="CM108" s="265">
        <v>0.23035</v>
      </c>
      <c r="CN108" s="265">
        <v>4.3491000000000002E-2</v>
      </c>
      <c r="CO108" s="265">
        <v>0.50102000000000002</v>
      </c>
      <c r="CP108" s="265">
        <v>0.22946</v>
      </c>
      <c r="CQ108" s="265">
        <v>0.47970000000000002</v>
      </c>
      <c r="CR108" s="265">
        <v>5.0255000000000001E-2</v>
      </c>
      <c r="CS108" s="265"/>
      <c r="CT108" s="265"/>
      <c r="CU108" s="268"/>
      <c r="CV108" s="268"/>
      <c r="CW108" s="268"/>
      <c r="CX108" s="268"/>
      <c r="CY108" s="268"/>
      <c r="CZ108" s="268"/>
      <c r="DA108" s="262"/>
      <c r="DB108" s="262"/>
      <c r="DC108" s="262"/>
      <c r="DD108" s="262"/>
      <c r="DE108" s="262"/>
      <c r="DF108" s="262"/>
      <c r="DG108" s="262"/>
      <c r="DH108" s="262"/>
      <c r="DI108" s="262"/>
      <c r="DJ108" s="262"/>
      <c r="DK108" s="262"/>
      <c r="DL108" s="262"/>
      <c r="DM108" s="262"/>
      <c r="DN108" s="262"/>
      <c r="DO108" s="262"/>
      <c r="DP108" s="262"/>
      <c r="DQ108" s="262"/>
      <c r="DR108" s="262"/>
      <c r="DS108" s="262"/>
      <c r="DT108" s="262"/>
      <c r="DU108" s="262"/>
      <c r="DV108" s="262"/>
      <c r="DW108" s="262"/>
      <c r="DX108" s="262"/>
      <c r="DY108" s="262"/>
      <c r="DZ108" s="262"/>
      <c r="EA108" s="262"/>
      <c r="EB108" s="262"/>
      <c r="EC108" s="262"/>
      <c r="ED108" s="262"/>
      <c r="EE108" s="262"/>
      <c r="EF108" s="262"/>
      <c r="EG108" s="262"/>
      <c r="EH108" s="262"/>
      <c r="EI108" s="262"/>
      <c r="EJ108" s="262"/>
      <c r="EK108" s="262"/>
      <c r="EL108" s="262"/>
      <c r="EM108" s="262"/>
      <c r="EN108" s="262"/>
      <c r="EO108" s="262"/>
      <c r="EP108" s="262"/>
      <c r="EQ108" s="262"/>
      <c r="ER108" s="262"/>
      <c r="ES108" s="262"/>
      <c r="ET108" s="262"/>
      <c r="EU108" s="262"/>
      <c r="EV108" s="262"/>
      <c r="EW108" s="262"/>
      <c r="EX108" s="262"/>
      <c r="EY108" s="262"/>
      <c r="EZ108" s="262"/>
      <c r="FA108" s="262"/>
      <c r="FB108" s="262"/>
      <c r="FC108" s="262"/>
      <c r="FD108" s="262"/>
      <c r="FE108" s="262"/>
      <c r="FF108" s="262"/>
      <c r="FG108" s="262"/>
      <c r="FH108" s="262"/>
      <c r="FI108" s="262"/>
      <c r="FJ108" s="262"/>
      <c r="FK108" s="262"/>
      <c r="FL108" s="262"/>
      <c r="FM108" s="262"/>
      <c r="FN108" s="262"/>
      <c r="FO108" s="262"/>
      <c r="FP108" s="262"/>
      <c r="FQ108" s="262"/>
      <c r="FR108" s="262"/>
      <c r="FS108" s="262"/>
      <c r="FT108" s="262"/>
      <c r="FU108" s="262"/>
      <c r="FV108" s="262"/>
      <c r="FW108" s="262"/>
      <c r="FX108" s="262"/>
      <c r="FY108" s="262"/>
      <c r="FZ108" s="262"/>
      <c r="GA108" s="262"/>
      <c r="GB108" s="262"/>
      <c r="GC108" s="262"/>
      <c r="GD108" s="262"/>
      <c r="GE108" s="262"/>
      <c r="GF108" s="262"/>
      <c r="GG108" s="262"/>
      <c r="GH108" s="262"/>
      <c r="GI108" s="262"/>
      <c r="GJ108" s="262"/>
      <c r="GK108" s="262"/>
      <c r="GL108" s="262"/>
      <c r="GM108" s="262"/>
      <c r="GN108" s="262"/>
      <c r="GO108" s="262"/>
      <c r="GP108" s="262"/>
      <c r="GQ108" s="262"/>
      <c r="GR108" s="262"/>
      <c r="GS108" s="262"/>
      <c r="GT108" s="262"/>
      <c r="GU108" s="262"/>
      <c r="GV108" s="262"/>
      <c r="GW108" s="262"/>
      <c r="GX108" s="262"/>
      <c r="GY108" s="262"/>
      <c r="GZ108" s="262"/>
      <c r="HA108" s="262"/>
      <c r="HB108" s="262"/>
      <c r="HC108" s="262"/>
      <c r="HD108" s="262"/>
      <c r="HE108" s="262"/>
      <c r="HF108" s="262"/>
      <c r="HG108" s="262"/>
      <c r="HH108" s="262"/>
      <c r="HI108" s="262"/>
      <c r="HJ108" s="262"/>
      <c r="HK108" s="262"/>
      <c r="HL108" s="262"/>
      <c r="HM108" s="262"/>
      <c r="HN108" s="262"/>
      <c r="HO108" s="262"/>
      <c r="HP108" s="262"/>
      <c r="HQ108" s="262"/>
      <c r="HR108" s="262"/>
      <c r="HS108" s="262"/>
      <c r="HT108" s="262"/>
      <c r="HU108" s="262"/>
      <c r="HV108" s="262"/>
      <c r="HW108" s="262"/>
      <c r="HX108" s="262"/>
      <c r="HY108" s="262"/>
      <c r="HZ108" s="262"/>
      <c r="IA108" s="262"/>
      <c r="IB108" s="262"/>
      <c r="IC108" s="262"/>
      <c r="ID108" s="262"/>
      <c r="IE108" s="262"/>
      <c r="IF108" s="262"/>
      <c r="IG108" s="262"/>
      <c r="IH108" s="262"/>
      <c r="II108" s="262"/>
      <c r="IJ108" s="262"/>
      <c r="IK108" s="262"/>
      <c r="IL108" s="262"/>
      <c r="IM108" s="262"/>
      <c r="IN108" s="262"/>
      <c r="IO108" s="262"/>
      <c r="IP108" s="262"/>
      <c r="IQ108" s="262"/>
      <c r="IR108" s="262"/>
      <c r="IS108" s="262"/>
      <c r="IT108" s="262"/>
      <c r="IU108" s="262"/>
      <c r="IV108" s="262"/>
      <c r="IW108" s="262"/>
      <c r="IX108" s="262"/>
      <c r="IY108" s="262"/>
      <c r="IZ108" s="262"/>
      <c r="JA108" s="262"/>
      <c r="JB108" s="262"/>
      <c r="JC108" s="262"/>
      <c r="JD108" s="262"/>
      <c r="JE108" s="262"/>
      <c r="JF108" s="262"/>
      <c r="JG108" s="262"/>
      <c r="JH108" s="262"/>
      <c r="JI108" s="262"/>
      <c r="JJ108" s="262"/>
      <c r="JK108" s="262"/>
      <c r="JL108" s="262"/>
      <c r="JM108" s="262"/>
      <c r="JN108" s="262"/>
      <c r="JO108" s="262"/>
      <c r="JP108" s="262"/>
      <c r="JQ108" s="262"/>
      <c r="JR108" s="262"/>
      <c r="JS108" s="262"/>
      <c r="JT108" s="262"/>
      <c r="JU108" s="262"/>
      <c r="JV108" s="262"/>
      <c r="JW108" s="262"/>
      <c r="JX108" s="262"/>
      <c r="JY108" s="262"/>
      <c r="JZ108" s="262"/>
      <c r="KA108" s="262"/>
      <c r="KB108" s="262"/>
      <c r="KC108" s="262"/>
      <c r="KD108" s="262"/>
      <c r="KE108" s="262"/>
      <c r="KF108" s="262"/>
      <c r="KG108" s="262"/>
      <c r="KH108" s="262"/>
      <c r="KI108" s="262"/>
      <c r="KJ108" s="262"/>
      <c r="KK108" s="262"/>
      <c r="KL108" s="262"/>
      <c r="KM108" s="262"/>
      <c r="KN108" s="262"/>
      <c r="KO108" s="262"/>
      <c r="KP108" s="262"/>
      <c r="KQ108" s="262"/>
      <c r="KR108" s="262"/>
      <c r="KS108" s="262"/>
      <c r="KT108" s="262"/>
      <c r="KU108" s="262"/>
      <c r="KV108" s="262"/>
      <c r="KW108" s="262"/>
      <c r="KX108" s="262"/>
      <c r="KY108" s="262"/>
      <c r="KZ108" s="262"/>
      <c r="LA108" s="262"/>
      <c r="LB108" s="262"/>
      <c r="LC108" s="262"/>
      <c r="LD108" s="262"/>
      <c r="LE108" s="262"/>
      <c r="LF108" s="262"/>
      <c r="LG108" s="262"/>
      <c r="LH108" s="262"/>
      <c r="LI108" s="262"/>
      <c r="LJ108" s="262"/>
      <c r="LK108" s="262"/>
      <c r="LL108" s="262"/>
      <c r="LM108" s="262"/>
      <c r="LN108" s="262"/>
      <c r="LO108" s="262"/>
      <c r="LP108" s="262"/>
      <c r="LQ108" s="262"/>
      <c r="LR108" s="262"/>
      <c r="LS108" s="262"/>
      <c r="LT108" s="262"/>
      <c r="LU108" s="262"/>
      <c r="LV108" s="262"/>
      <c r="LW108" s="262"/>
      <c r="LX108" s="262"/>
      <c r="LY108" s="262"/>
      <c r="LZ108" s="262"/>
      <c r="MA108" s="262"/>
      <c r="MB108" s="262"/>
      <c r="MC108" s="262"/>
      <c r="MD108" s="262"/>
      <c r="ME108" s="262"/>
      <c r="MF108" s="262"/>
      <c r="MG108" s="262"/>
      <c r="MH108" s="262"/>
      <c r="MI108" s="262"/>
      <c r="MJ108" s="262"/>
      <c r="MK108" s="262"/>
      <c r="ML108" s="262"/>
      <c r="MM108" s="262"/>
      <c r="MN108" s="262"/>
      <c r="MO108" s="262"/>
      <c r="MP108" s="262"/>
      <c r="MQ108" s="262"/>
      <c r="MR108" s="262"/>
      <c r="MS108" s="262"/>
      <c r="MT108" s="262"/>
      <c r="MU108" s="262"/>
      <c r="MV108" s="262"/>
      <c r="MW108" s="262"/>
      <c r="MX108" s="262"/>
      <c r="MY108" s="262"/>
      <c r="MZ108" s="262"/>
      <c r="NA108" s="262"/>
      <c r="NB108" s="262"/>
      <c r="NC108" s="262"/>
      <c r="ND108" s="262"/>
      <c r="NE108" s="262"/>
      <c r="NF108" s="262"/>
      <c r="NG108" s="262"/>
      <c r="NH108" s="262"/>
      <c r="NI108" s="262"/>
      <c r="NJ108" s="262"/>
      <c r="NK108" s="262"/>
      <c r="NL108" s="262"/>
      <c r="NM108" s="262"/>
      <c r="NN108" s="262"/>
      <c r="NO108" s="262"/>
      <c r="NP108" s="262"/>
      <c r="NQ108" s="262"/>
      <c r="NR108" s="262"/>
      <c r="NS108" s="262"/>
      <c r="NT108" s="262"/>
      <c r="NU108" s="262"/>
      <c r="NV108" s="262"/>
      <c r="NW108" s="262"/>
      <c r="NX108" s="262"/>
      <c r="NY108" s="262"/>
      <c r="NZ108" s="262"/>
      <c r="OA108" s="262"/>
      <c r="OB108" s="262"/>
      <c r="OC108" s="262"/>
      <c r="OD108" s="262"/>
      <c r="OE108" s="262"/>
      <c r="OF108" s="262"/>
      <c r="OG108" s="262"/>
      <c r="OH108" s="262"/>
      <c r="OI108" s="262"/>
      <c r="OJ108" s="262"/>
      <c r="OK108" s="262"/>
      <c r="OL108" s="262"/>
      <c r="OM108" s="262"/>
      <c r="ON108" s="262"/>
      <c r="OO108" s="262"/>
      <c r="OP108" s="262"/>
      <c r="OQ108" s="262"/>
      <c r="OR108" s="262"/>
      <c r="OS108" s="262"/>
      <c r="OT108" s="262"/>
      <c r="OU108" s="262"/>
      <c r="OV108" s="262"/>
      <c r="OW108" s="262"/>
      <c r="OX108" s="262"/>
      <c r="OY108" s="262"/>
      <c r="OZ108" s="262"/>
      <c r="PA108" s="262"/>
      <c r="PB108" s="262"/>
      <c r="PC108" s="262"/>
      <c r="PD108" s="262"/>
      <c r="PE108" s="262"/>
      <c r="PF108" s="262"/>
      <c r="PG108" s="262"/>
      <c r="PH108" s="262"/>
      <c r="PI108" s="262"/>
      <c r="PJ108" s="262"/>
      <c r="PK108" s="262"/>
      <c r="PL108" s="262"/>
      <c r="PM108" s="262"/>
      <c r="PN108" s="262"/>
      <c r="PO108" s="262"/>
      <c r="PP108" s="262"/>
      <c r="PQ108" s="262"/>
      <c r="PR108" s="262"/>
      <c r="PS108" s="262"/>
      <c r="PT108" s="262"/>
      <c r="PU108" s="262"/>
      <c r="PV108" s="262"/>
      <c r="PW108" s="262"/>
      <c r="PX108" s="262"/>
      <c r="PY108" s="262"/>
      <c r="PZ108" s="262"/>
      <c r="QA108" s="262"/>
      <c r="QB108" s="262"/>
      <c r="QC108" s="262"/>
      <c r="QD108" s="262"/>
      <c r="QE108" s="262"/>
      <c r="QF108" s="262"/>
      <c r="QG108" s="262"/>
      <c r="QH108" s="262"/>
      <c r="QI108" s="262"/>
      <c r="QJ108" s="262"/>
      <c r="QK108" s="262"/>
      <c r="QL108" s="262"/>
      <c r="QM108" s="262"/>
      <c r="QN108" s="262"/>
      <c r="QO108" s="262"/>
      <c r="QP108" s="262"/>
      <c r="QQ108" s="262"/>
      <c r="QR108" s="262"/>
      <c r="QS108" s="262"/>
      <c r="QT108" s="262"/>
      <c r="QU108" s="262"/>
      <c r="QV108" s="262"/>
      <c r="QW108" s="262"/>
      <c r="QX108" s="262"/>
      <c r="QY108" s="262"/>
      <c r="QZ108" s="262"/>
      <c r="RA108" s="262"/>
      <c r="RB108" s="262"/>
      <c r="RC108" s="262"/>
      <c r="RD108" s="262"/>
      <c r="RE108" s="262"/>
      <c r="RF108" s="262"/>
      <c r="RG108" s="262"/>
      <c r="RH108" s="262"/>
      <c r="RI108" s="262"/>
      <c r="RJ108" s="262"/>
      <c r="RK108" s="262"/>
      <c r="RL108" s="262"/>
      <c r="RM108" s="262"/>
      <c r="RN108" s="262"/>
      <c r="RO108" s="262"/>
      <c r="RP108" s="262"/>
      <c r="RQ108" s="262"/>
      <c r="RR108" s="262"/>
      <c r="RS108" s="262"/>
      <c r="RT108" s="262"/>
      <c r="RU108" s="262"/>
      <c r="RV108" s="262"/>
      <c r="RW108" s="262"/>
      <c r="RX108" s="262"/>
      <c r="RY108" s="262"/>
      <c r="RZ108" s="262"/>
      <c r="SA108" s="262"/>
      <c r="SB108" s="262"/>
      <c r="SC108" s="262"/>
      <c r="SD108" s="262"/>
      <c r="SE108" s="262"/>
      <c r="SF108" s="262"/>
      <c r="SG108" s="262"/>
      <c r="SH108" s="262"/>
      <c r="SI108" s="262"/>
      <c r="SJ108" s="262"/>
      <c r="SK108" s="262"/>
      <c r="SL108" s="262"/>
      <c r="SM108" s="262"/>
      <c r="SN108" s="262"/>
      <c r="SO108" s="262"/>
      <c r="SP108" s="262"/>
      <c r="SQ108" s="262"/>
      <c r="SR108" s="262"/>
      <c r="SS108" s="262"/>
      <c r="ST108" s="262"/>
      <c r="SU108" s="262"/>
      <c r="SV108" s="262"/>
      <c r="SW108" s="262"/>
      <c r="SX108" s="262"/>
      <c r="SY108" s="262"/>
      <c r="SZ108" s="262"/>
      <c r="TA108" s="262"/>
      <c r="TB108" s="262"/>
      <c r="TC108" s="262"/>
      <c r="TD108" s="262"/>
      <c r="TE108" s="262"/>
      <c r="TF108" s="262"/>
      <c r="TG108" s="262"/>
      <c r="TH108" s="262"/>
      <c r="TI108" s="262"/>
      <c r="TJ108" s="262"/>
      <c r="TK108" s="262"/>
      <c r="TL108" s="262"/>
      <c r="TM108" s="262"/>
      <c r="TN108" s="262"/>
      <c r="TO108" s="262"/>
      <c r="TP108" s="262"/>
      <c r="TQ108" s="262"/>
      <c r="TR108" s="262"/>
      <c r="TS108" s="262"/>
      <c r="TT108" s="262"/>
      <c r="TU108" s="262"/>
      <c r="TV108" s="262"/>
      <c r="TW108" s="262"/>
      <c r="TX108" s="262"/>
      <c r="TY108" s="262"/>
      <c r="TZ108" s="262"/>
      <c r="UA108" s="262"/>
      <c r="UB108" s="262"/>
      <c r="UC108" s="262"/>
      <c r="UD108" s="262"/>
      <c r="UE108" s="262"/>
      <c r="UF108" s="262"/>
      <c r="UG108" s="262"/>
      <c r="UH108" s="262"/>
      <c r="UI108" s="262"/>
      <c r="UJ108" s="262"/>
      <c r="UK108" s="262"/>
      <c r="UL108" s="262"/>
      <c r="UM108" s="262"/>
      <c r="UN108" s="262"/>
      <c r="UO108" s="262"/>
      <c r="UP108" s="262"/>
      <c r="UQ108" s="262"/>
      <c r="UR108" s="262"/>
      <c r="US108" s="262"/>
      <c r="UT108" s="262"/>
      <c r="UU108" s="262"/>
      <c r="UV108" s="262"/>
      <c r="UW108" s="262"/>
      <c r="UX108" s="262"/>
      <c r="UY108" s="262"/>
      <c r="UZ108" s="262"/>
      <c r="VA108" s="262"/>
      <c r="VB108" s="262"/>
      <c r="VC108" s="262"/>
      <c r="VD108" s="262"/>
      <c r="VE108" s="262"/>
      <c r="VF108" s="262"/>
      <c r="VG108" s="262"/>
      <c r="VH108" s="262"/>
      <c r="VI108" s="262"/>
      <c r="VJ108" s="262"/>
      <c r="VK108" s="262"/>
      <c r="VL108" s="262"/>
      <c r="VM108" s="262"/>
      <c r="VN108" s="262"/>
      <c r="VO108" s="262"/>
      <c r="VP108" s="262"/>
      <c r="VQ108" s="262"/>
      <c r="VR108" s="262"/>
      <c r="VS108" s="262"/>
      <c r="VT108" s="262"/>
      <c r="VU108" s="262"/>
      <c r="VV108" s="262"/>
      <c r="VW108" s="262"/>
      <c r="VX108" s="262"/>
      <c r="VY108" s="262"/>
      <c r="VZ108" s="262"/>
      <c r="WA108" s="262"/>
      <c r="WB108" s="262"/>
      <c r="WC108" s="262"/>
      <c r="WD108" s="262"/>
      <c r="WE108" s="262"/>
      <c r="WF108" s="262"/>
      <c r="WG108" s="262"/>
      <c r="WH108" s="262"/>
      <c r="WI108" s="262"/>
      <c r="WJ108" s="262"/>
      <c r="WK108" s="262"/>
      <c r="WL108" s="262"/>
      <c r="WM108" s="262"/>
      <c r="WN108" s="262"/>
      <c r="WO108" s="262"/>
      <c r="WP108" s="262"/>
      <c r="WQ108" s="262"/>
      <c r="WR108" s="262"/>
      <c r="WS108" s="262"/>
      <c r="WT108" s="262"/>
      <c r="WU108" s="262"/>
      <c r="WV108" s="262"/>
      <c r="WW108" s="262"/>
      <c r="WX108" s="262"/>
      <c r="WY108" s="262"/>
      <c r="WZ108" s="262"/>
      <c r="XA108" s="262"/>
      <c r="XB108" s="262"/>
      <c r="XC108" s="262"/>
      <c r="XD108" s="262"/>
      <c r="XE108" s="262"/>
      <c r="XF108" s="262"/>
      <c r="XG108" s="262"/>
      <c r="XH108" s="262"/>
      <c r="XI108" s="262"/>
      <c r="XJ108" s="262"/>
      <c r="XK108" s="262"/>
      <c r="XL108" s="262"/>
      <c r="XM108" s="262"/>
      <c r="XN108" s="262"/>
      <c r="XO108" s="262"/>
      <c r="XP108" s="262"/>
      <c r="XQ108" s="262"/>
      <c r="XR108" s="262"/>
      <c r="XS108" s="262"/>
      <c r="XT108" s="262"/>
      <c r="XU108" s="262"/>
      <c r="XV108" s="262"/>
      <c r="XW108" s="262"/>
      <c r="XX108" s="262"/>
      <c r="XY108" s="262"/>
      <c r="XZ108" s="262"/>
      <c r="YA108" s="262"/>
      <c r="YB108" s="262"/>
      <c r="YC108" s="262"/>
      <c r="YD108" s="262"/>
      <c r="YE108" s="262"/>
      <c r="YF108" s="262"/>
      <c r="YG108" s="262"/>
      <c r="YH108" s="262"/>
      <c r="YI108" s="262"/>
      <c r="YJ108" s="262"/>
      <c r="YK108" s="262"/>
      <c r="YL108" s="262"/>
      <c r="YM108" s="262"/>
      <c r="YN108" s="262"/>
      <c r="YO108" s="262"/>
      <c r="YP108" s="262"/>
      <c r="YQ108" s="262"/>
      <c r="YR108" s="262"/>
      <c r="YS108" s="262"/>
      <c r="YT108" s="262"/>
      <c r="YU108" s="262"/>
      <c r="YV108" s="262"/>
      <c r="YW108" s="262"/>
      <c r="YX108" s="262"/>
      <c r="YY108" s="262"/>
      <c r="YZ108" s="262"/>
      <c r="ZA108" s="262"/>
      <c r="ZB108" s="262"/>
      <c r="ZC108" s="262"/>
      <c r="ZD108" s="262"/>
      <c r="ZE108" s="262"/>
      <c r="ZF108" s="262"/>
      <c r="ZG108" s="262"/>
      <c r="ZH108" s="262"/>
      <c r="ZI108" s="262"/>
      <c r="ZJ108" s="262"/>
      <c r="ZK108" s="262"/>
      <c r="ZL108" s="262"/>
      <c r="ZM108" s="262"/>
      <c r="ZN108" s="262"/>
      <c r="ZO108" s="262"/>
      <c r="ZP108" s="262"/>
      <c r="ZQ108" s="262"/>
      <c r="ZR108" s="262"/>
      <c r="ZS108" s="262"/>
      <c r="ZT108" s="262"/>
      <c r="ZU108" s="262"/>
      <c r="ZV108" s="262"/>
      <c r="ZW108" s="262"/>
      <c r="ZX108" s="262"/>
      <c r="ZY108" s="262"/>
      <c r="ZZ108" s="262"/>
      <c r="AAA108" s="262"/>
      <c r="AAB108" s="262"/>
      <c r="AAC108" s="262"/>
      <c r="AAD108" s="262"/>
      <c r="AAE108" s="262"/>
      <c r="AAF108" s="262"/>
      <c r="AAG108" s="262"/>
      <c r="AAH108" s="262"/>
      <c r="AAI108" s="262"/>
      <c r="AAJ108" s="262"/>
      <c r="AAK108" s="262"/>
      <c r="AAL108" s="262"/>
      <c r="AAM108" s="262"/>
      <c r="AAN108" s="262"/>
      <c r="AAO108" s="262"/>
      <c r="AAP108" s="262"/>
      <c r="AAQ108" s="262"/>
      <c r="AAR108" s="262"/>
      <c r="AAS108" s="262"/>
      <c r="AAT108" s="262"/>
      <c r="AAU108" s="262"/>
      <c r="AAV108" s="262"/>
      <c r="AAW108" s="262"/>
      <c r="AAX108" s="262"/>
      <c r="AAY108" s="262"/>
      <c r="AAZ108" s="262"/>
      <c r="ABA108" s="262"/>
      <c r="ABB108" s="262"/>
      <c r="ABC108" s="262"/>
      <c r="ABD108" s="262"/>
      <c r="ABE108" s="262"/>
      <c r="ABF108" s="262"/>
      <c r="ABG108" s="262"/>
      <c r="ABH108" s="262"/>
      <c r="ABI108" s="262"/>
      <c r="ABJ108" s="262"/>
      <c r="ABK108" s="262"/>
      <c r="ABL108" s="262"/>
      <c r="ABM108" s="262"/>
      <c r="ABN108" s="262"/>
      <c r="ABO108" s="262"/>
      <c r="ABP108" s="262"/>
      <c r="ABQ108" s="262"/>
      <c r="ABR108" s="262"/>
      <c r="ABS108" s="262"/>
      <c r="ABT108" s="262"/>
      <c r="ABU108" s="262"/>
      <c r="ABV108" s="262"/>
      <c r="ABW108" s="262"/>
      <c r="ABX108" s="262"/>
      <c r="ABY108" s="262"/>
      <c r="ABZ108" s="262"/>
      <c r="ACA108" s="262"/>
      <c r="ACB108" s="262"/>
      <c r="ACC108" s="262"/>
      <c r="ACD108" s="262"/>
      <c r="ACE108" s="262"/>
      <c r="ACF108" s="262"/>
      <c r="ACG108" s="262"/>
      <c r="ACH108" s="262"/>
      <c r="ACI108" s="262"/>
      <c r="ACJ108" s="262"/>
      <c r="ACK108" s="262"/>
      <c r="ACL108" s="262"/>
      <c r="ACM108" s="262"/>
      <c r="ACN108" s="262"/>
      <c r="ACO108" s="262"/>
      <c r="ACP108" s="262"/>
      <c r="ACQ108" s="262"/>
      <c r="ACR108" s="262"/>
      <c r="ACS108" s="262"/>
      <c r="ACT108" s="262"/>
      <c r="ACU108" s="262"/>
      <c r="ACV108" s="262"/>
      <c r="ACW108" s="262"/>
      <c r="ACX108" s="262"/>
      <c r="ACY108" s="262"/>
      <c r="ACZ108" s="262"/>
      <c r="ADA108" s="262"/>
      <c r="ADB108" s="262"/>
      <c r="ADC108" s="262"/>
      <c r="ADD108" s="262"/>
      <c r="ADE108" s="262"/>
      <c r="ADF108" s="262"/>
      <c r="ADG108" s="262"/>
      <c r="ADH108" s="262"/>
      <c r="ADI108" s="262"/>
      <c r="ADJ108" s="262"/>
      <c r="ADK108" s="262"/>
      <c r="ADL108" s="262"/>
      <c r="ADM108" s="262"/>
      <c r="ADN108" s="262"/>
      <c r="ADO108" s="262"/>
      <c r="ADP108" s="262"/>
      <c r="ADQ108" s="262"/>
      <c r="ADR108" s="262"/>
      <c r="ADS108" s="262"/>
      <c r="ADT108" s="262"/>
      <c r="ADU108" s="262"/>
      <c r="ADV108" s="262"/>
      <c r="ADW108" s="262"/>
      <c r="ADX108" s="262"/>
      <c r="ADY108" s="262"/>
      <c r="ADZ108" s="262"/>
      <c r="AEA108" s="262"/>
      <c r="AEB108" s="262"/>
      <c r="AEC108" s="262"/>
      <c r="AED108" s="262"/>
      <c r="AEE108" s="262"/>
      <c r="AEF108" s="262"/>
      <c r="AEG108" s="262"/>
      <c r="AEH108" s="262"/>
      <c r="AEI108" s="262"/>
      <c r="AEJ108" s="262"/>
      <c r="AEK108" s="262"/>
      <c r="AEL108" s="262"/>
      <c r="AEM108" s="262"/>
      <c r="AEN108" s="262"/>
      <c r="AEO108" s="262"/>
      <c r="AEP108" s="262"/>
      <c r="AEQ108" s="262"/>
      <c r="AER108" s="262"/>
      <c r="AES108" s="262"/>
      <c r="AET108" s="262"/>
      <c r="AEU108" s="262"/>
      <c r="AEV108" s="262"/>
      <c r="AEW108" s="262"/>
      <c r="AEX108" s="262"/>
      <c r="AEY108" s="262"/>
      <c r="AEZ108" s="262"/>
      <c r="AFA108" s="262"/>
      <c r="AFB108" s="262"/>
      <c r="AFC108" s="262"/>
      <c r="AFD108" s="262"/>
      <c r="AFE108" s="262"/>
      <c r="AFF108" s="262"/>
      <c r="AFG108" s="262"/>
      <c r="AFH108" s="262"/>
      <c r="AFI108" s="262"/>
      <c r="AFJ108" s="262"/>
      <c r="AFK108" s="262"/>
      <c r="AFL108" s="262"/>
      <c r="AFM108" s="262"/>
      <c r="AFN108" s="262"/>
      <c r="AFO108" s="262"/>
      <c r="AFP108" s="262"/>
      <c r="AFQ108" s="262"/>
      <c r="AFR108" s="262"/>
      <c r="AFS108" s="262"/>
      <c r="AFT108" s="262"/>
      <c r="AFU108" s="262"/>
      <c r="AFV108" s="262"/>
      <c r="AFW108" s="262"/>
      <c r="AFX108" s="262"/>
      <c r="AFY108" s="262"/>
      <c r="AFZ108" s="262"/>
      <c r="AGA108" s="262"/>
      <c r="AGB108" s="262"/>
      <c r="AGC108" s="262"/>
      <c r="AGD108" s="262"/>
      <c r="AGE108" s="262"/>
      <c r="AGF108" s="262"/>
      <c r="AGG108" s="262"/>
      <c r="AGH108" s="262"/>
      <c r="AGI108" s="262"/>
      <c r="AGJ108" s="262"/>
      <c r="AGK108" s="262"/>
      <c r="AGL108" s="262"/>
      <c r="AGM108" s="262"/>
      <c r="AGN108" s="262"/>
      <c r="AGO108" s="262"/>
      <c r="AGP108" s="262"/>
      <c r="AGQ108" s="262"/>
      <c r="AGR108" s="262"/>
      <c r="AGS108" s="262"/>
      <c r="AGT108" s="262"/>
      <c r="AGU108" s="262"/>
      <c r="AGV108" s="262"/>
      <c r="AGW108" s="262"/>
      <c r="AGX108" s="262"/>
      <c r="AGY108" s="262"/>
      <c r="AGZ108" s="262"/>
      <c r="AHA108" s="262"/>
      <c r="AHB108" s="262"/>
      <c r="AHC108" s="262"/>
      <c r="AHD108" s="262"/>
      <c r="AHE108" s="262"/>
      <c r="AHF108" s="262"/>
      <c r="AHG108" s="262"/>
      <c r="AHH108" s="262"/>
      <c r="AHI108" s="262"/>
      <c r="AHJ108" s="262"/>
      <c r="AHK108" s="262"/>
      <c r="AHL108" s="262"/>
      <c r="AHM108" s="262"/>
      <c r="AHN108" s="262"/>
      <c r="AHO108" s="262"/>
      <c r="AHP108" s="262"/>
      <c r="AHQ108" s="262"/>
      <c r="AHR108" s="262"/>
      <c r="AHS108" s="262"/>
      <c r="AHT108" s="262"/>
      <c r="AHU108" s="262"/>
      <c r="AHV108" s="262"/>
      <c r="AHW108" s="262"/>
      <c r="AHX108" s="262"/>
      <c r="AHY108" s="262"/>
      <c r="AHZ108" s="262"/>
      <c r="AIA108" s="262"/>
      <c r="AIB108" s="262"/>
      <c r="AIC108" s="262"/>
      <c r="AID108" s="262"/>
      <c r="AIE108" s="262"/>
      <c r="AIF108" s="262"/>
      <c r="AIG108" s="262"/>
      <c r="AIH108" s="262"/>
      <c r="AII108" s="262"/>
      <c r="AIJ108" s="262"/>
      <c r="AIK108" s="262"/>
      <c r="AIL108" s="262"/>
      <c r="AIM108" s="262"/>
      <c r="AIN108" s="262"/>
      <c r="AIO108" s="262"/>
      <c r="AIP108" s="262"/>
      <c r="AIQ108" s="262"/>
      <c r="AIR108" s="262"/>
      <c r="AIS108" s="262"/>
      <c r="AIT108" s="262"/>
      <c r="AIU108" s="262"/>
      <c r="AIV108" s="262"/>
      <c r="AIW108" s="262"/>
      <c r="AIX108" s="262"/>
      <c r="AIY108" s="262"/>
      <c r="AIZ108" s="262"/>
      <c r="AJA108" s="262"/>
      <c r="AJB108" s="262"/>
      <c r="AJC108" s="262"/>
      <c r="AJD108" s="262"/>
      <c r="AJE108" s="262"/>
      <c r="AJF108" s="262"/>
      <c r="AJG108" s="262"/>
      <c r="AJH108" s="262"/>
      <c r="AJI108" s="262"/>
      <c r="AJJ108" s="262"/>
      <c r="AJK108" s="262"/>
      <c r="AJL108" s="262"/>
      <c r="AJM108" s="262"/>
      <c r="AJN108" s="262"/>
      <c r="AJO108" s="262"/>
      <c r="AJP108" s="262"/>
      <c r="AJQ108" s="262"/>
      <c r="AJR108" s="262"/>
      <c r="AJS108" s="262"/>
      <c r="AJT108" s="262"/>
      <c r="AJU108" s="262"/>
      <c r="AJV108" s="262"/>
      <c r="AJW108" s="262"/>
      <c r="AJX108" s="262"/>
      <c r="AJY108" s="262"/>
      <c r="AJZ108" s="262"/>
      <c r="AKA108" s="262"/>
      <c r="AKB108" s="262"/>
      <c r="AKC108" s="262"/>
      <c r="AKD108" s="262"/>
      <c r="AKE108" s="262"/>
      <c r="AKF108" s="262"/>
      <c r="AKG108" s="262"/>
      <c r="AKH108" s="262"/>
      <c r="AKI108" s="262"/>
      <c r="AKJ108" s="262"/>
      <c r="AKK108" s="262"/>
      <c r="AKL108" s="262"/>
      <c r="AKM108" s="262"/>
      <c r="AKN108" s="262"/>
      <c r="AKO108" s="262"/>
      <c r="AKP108" s="262"/>
      <c r="AKQ108" s="262"/>
      <c r="AKR108" s="262"/>
      <c r="AKS108" s="262"/>
      <c r="AKT108" s="262"/>
      <c r="AKU108" s="262"/>
      <c r="AKV108" s="262"/>
      <c r="AKW108" s="262"/>
      <c r="AKX108" s="262"/>
      <c r="AKY108" s="262"/>
      <c r="AKZ108" s="262"/>
      <c r="ALA108" s="262"/>
      <c r="ALB108" s="262"/>
      <c r="ALC108" s="262"/>
      <c r="ALD108" s="262"/>
      <c r="ALE108" s="262"/>
      <c r="ALF108" s="262"/>
      <c r="ALG108" s="262"/>
      <c r="ALH108" s="262"/>
      <c r="ALI108" s="262"/>
      <c r="ALJ108" s="262"/>
      <c r="ALK108" s="262"/>
      <c r="ALL108" s="262"/>
      <c r="ALM108" s="262"/>
      <c r="ALN108" s="262"/>
      <c r="ALO108" s="262"/>
      <c r="ALP108" s="262"/>
      <c r="ALQ108" s="262"/>
      <c r="ALR108" s="262"/>
      <c r="ALS108" s="262"/>
      <c r="ALT108" s="262"/>
      <c r="ALU108" s="262"/>
      <c r="ALV108" s="262"/>
    </row>
    <row r="109" spans="1:1010" s="269" customFormat="1" ht="15" customHeight="1" x14ac:dyDescent="0.35">
      <c r="A109" s="214">
        <v>109</v>
      </c>
      <c r="B109">
        <v>1971.23</v>
      </c>
      <c r="C109" s="214" t="s">
        <v>1342</v>
      </c>
      <c r="D109">
        <v>1971.23</v>
      </c>
      <c r="E109" s="262">
        <v>-1</v>
      </c>
      <c r="F109" s="263">
        <v>51.1428333333333</v>
      </c>
      <c r="G109" s="264">
        <v>2.8788999999999998</v>
      </c>
      <c r="H109" s="265">
        <v>13.676500000000001</v>
      </c>
      <c r="I109" s="265">
        <v>2.6499999999999999E-2</v>
      </c>
      <c r="J109" s="265">
        <v>11.435499999999999</v>
      </c>
      <c r="K109" s="266">
        <v>0.180966666666667</v>
      </c>
      <c r="L109" s="265">
        <v>6.6543666666666699</v>
      </c>
      <c r="M109" s="266">
        <v>10.952166666666701</v>
      </c>
      <c r="N109" s="265">
        <v>2.4917333333333298</v>
      </c>
      <c r="O109" s="265">
        <v>5.7000000000000002E-3</v>
      </c>
      <c r="P109" s="265">
        <v>0.55023333333333302</v>
      </c>
      <c r="Q109" s="266">
        <v>0.29563333333333303</v>
      </c>
      <c r="R109" s="265">
        <v>4.5699999999999998E-2</v>
      </c>
      <c r="S109" s="266">
        <v>1.3266666666666699E-2</v>
      </c>
      <c r="T109" s="266">
        <v>2.3889179999999999E-2</v>
      </c>
      <c r="U109" s="266">
        <v>100.366566666667</v>
      </c>
      <c r="V109" s="266"/>
      <c r="W109" s="265">
        <v>9.7044898613824301E-2</v>
      </c>
      <c r="X109" s="267"/>
      <c r="Y109" s="266"/>
      <c r="Z109" s="267">
        <v>26.74</v>
      </c>
      <c r="AA109" s="267">
        <v>281.2</v>
      </c>
      <c r="AB109" s="265">
        <v>9.11</v>
      </c>
      <c r="AC109" s="265">
        <v>347.53</v>
      </c>
      <c r="AD109" s="265">
        <v>22.32</v>
      </c>
      <c r="AE109" s="265">
        <v>140.63</v>
      </c>
      <c r="AF109" s="265">
        <v>13.58</v>
      </c>
      <c r="AG109" s="265">
        <v>123.6</v>
      </c>
      <c r="AH109" s="265">
        <v>15</v>
      </c>
      <c r="AI109" s="265">
        <v>36.17</v>
      </c>
      <c r="AJ109" s="265">
        <v>4.71</v>
      </c>
      <c r="AK109" s="265">
        <v>23.16</v>
      </c>
      <c r="AL109" s="265">
        <v>5.61</v>
      </c>
      <c r="AM109" s="265">
        <v>2</v>
      </c>
      <c r="AN109" s="265">
        <v>5.57</v>
      </c>
      <c r="AO109" s="265">
        <v>0.86199999999999999</v>
      </c>
      <c r="AP109" s="265">
        <v>4.74</v>
      </c>
      <c r="AQ109" s="265">
        <v>0.91500000000000004</v>
      </c>
      <c r="AR109" s="265">
        <v>2.19</v>
      </c>
      <c r="AS109" s="265">
        <v>0.28799999999999998</v>
      </c>
      <c r="AT109" s="265">
        <v>1.86</v>
      </c>
      <c r="AU109" s="265">
        <v>0.27500000000000002</v>
      </c>
      <c r="AV109" s="265">
        <v>3.91</v>
      </c>
      <c r="AW109" s="265">
        <v>0.79200000000000004</v>
      </c>
      <c r="AX109" s="265">
        <v>1.1200000000000001</v>
      </c>
      <c r="AY109" s="265">
        <v>0.47499999999999998</v>
      </c>
      <c r="AZ109" s="265">
        <v>1147.7527700000001</v>
      </c>
      <c r="BA109" s="265">
        <v>53.539099999999998</v>
      </c>
      <c r="BB109" s="267"/>
      <c r="BC109" s="267">
        <v>4.8522449306912198E-3</v>
      </c>
      <c r="BD109" s="266"/>
      <c r="BE109" s="266"/>
      <c r="BF109" s="266">
        <v>0.61882828333333295</v>
      </c>
      <c r="BG109" s="266">
        <v>7.3699840000000003E-2</v>
      </c>
      <c r="BH109" s="265">
        <v>0.27763294999999999</v>
      </c>
      <c r="BI109" s="265">
        <v>0.37851505000000002</v>
      </c>
      <c r="BJ109" s="265">
        <v>2.88822800000001E-2</v>
      </c>
      <c r="BK109" s="265">
        <v>0.19430750666666699</v>
      </c>
      <c r="BL109" s="265">
        <v>0.25628070000000103</v>
      </c>
      <c r="BM109" s="265">
        <v>0.1756672</v>
      </c>
      <c r="BN109" s="265">
        <v>8.0058950000000004E-2</v>
      </c>
      <c r="BO109" s="265">
        <v>8.6620566666666607E-3</v>
      </c>
      <c r="BP109" s="265">
        <v>9.5924300000000007E-3</v>
      </c>
      <c r="BQ109" s="265">
        <v>1.65833333333334E-3</v>
      </c>
      <c r="BR109" s="265">
        <v>1.106069034E-3</v>
      </c>
      <c r="BS109" s="265">
        <v>1.28352</v>
      </c>
      <c r="BT109" s="265">
        <v>8.7172000000000001</v>
      </c>
      <c r="BU109" s="265">
        <v>0.49193999999999999</v>
      </c>
      <c r="BV109" s="265">
        <v>17.3765</v>
      </c>
      <c r="BW109" s="265">
        <v>1.51776</v>
      </c>
      <c r="BX109" s="265">
        <v>13.641109999999999</v>
      </c>
      <c r="BY109" s="265">
        <v>1.7762640000000001</v>
      </c>
      <c r="BZ109" s="265">
        <v>6.9215999999999998</v>
      </c>
      <c r="CA109" s="265">
        <v>0.76500000000000001</v>
      </c>
      <c r="CB109" s="265">
        <v>1.37446</v>
      </c>
      <c r="CC109" s="265">
        <v>0.32969999999999999</v>
      </c>
      <c r="CD109" s="265">
        <v>1.48224</v>
      </c>
      <c r="CE109" s="265">
        <v>0.37586999999999998</v>
      </c>
      <c r="CF109" s="265">
        <v>0.12</v>
      </c>
      <c r="CG109" s="265">
        <v>0.52358000000000005</v>
      </c>
      <c r="CH109" s="265">
        <v>6.7236000000000004E-2</v>
      </c>
      <c r="CI109" s="265">
        <v>0.38394</v>
      </c>
      <c r="CJ109" s="265">
        <v>7.9604999999999995E-2</v>
      </c>
      <c r="CK109" s="265">
        <v>0.18396000000000001</v>
      </c>
      <c r="CL109" s="265">
        <v>2.7935999999999999E-2</v>
      </c>
      <c r="CM109" s="265">
        <v>0.15809999999999999</v>
      </c>
      <c r="CN109" s="265">
        <v>2.9975000000000002E-2</v>
      </c>
      <c r="CO109" s="265">
        <v>0.36753999999999998</v>
      </c>
      <c r="CP109" s="265">
        <v>0.118008</v>
      </c>
      <c r="CQ109" s="265">
        <v>0.41327999999999998</v>
      </c>
      <c r="CR109" s="265">
        <v>4.5124999999999998E-2</v>
      </c>
      <c r="CS109" s="265"/>
      <c r="CT109" s="265"/>
      <c r="CU109" s="268"/>
      <c r="CV109" s="268"/>
      <c r="CW109" s="268"/>
      <c r="CX109" s="268"/>
      <c r="CY109" s="268"/>
      <c r="CZ109" s="268"/>
      <c r="DA109" s="262"/>
      <c r="DB109" s="262"/>
      <c r="DC109" s="262"/>
      <c r="DD109" s="262"/>
      <c r="DE109" s="262"/>
      <c r="DF109" s="262"/>
      <c r="DG109" s="262"/>
      <c r="DH109" s="262"/>
      <c r="DI109" s="262"/>
      <c r="DJ109" s="262"/>
      <c r="DK109" s="262"/>
      <c r="DL109" s="262"/>
      <c r="DM109" s="262"/>
      <c r="DN109" s="262"/>
      <c r="DO109" s="262"/>
      <c r="DP109" s="262"/>
      <c r="DQ109" s="262"/>
      <c r="DR109" s="262"/>
      <c r="DS109" s="262"/>
      <c r="DT109" s="262"/>
      <c r="DU109" s="262"/>
      <c r="DV109" s="262"/>
      <c r="DW109" s="262"/>
      <c r="DX109" s="262"/>
      <c r="DY109" s="262"/>
      <c r="DZ109" s="262"/>
      <c r="EA109" s="262"/>
      <c r="EB109" s="262"/>
      <c r="EC109" s="262"/>
      <c r="ED109" s="262"/>
      <c r="EE109" s="262"/>
      <c r="EF109" s="262"/>
      <c r="EG109" s="262"/>
      <c r="EH109" s="262"/>
      <c r="EI109" s="262"/>
      <c r="EJ109" s="262"/>
      <c r="EK109" s="262"/>
      <c r="EL109" s="262"/>
      <c r="EM109" s="262"/>
      <c r="EN109" s="262"/>
      <c r="EO109" s="262"/>
      <c r="EP109" s="262"/>
      <c r="EQ109" s="262"/>
      <c r="ER109" s="262"/>
      <c r="ES109" s="262"/>
      <c r="ET109" s="262"/>
      <c r="EU109" s="262"/>
      <c r="EV109" s="262"/>
      <c r="EW109" s="262"/>
      <c r="EX109" s="262"/>
      <c r="EY109" s="262"/>
      <c r="EZ109" s="262"/>
      <c r="FA109" s="262"/>
      <c r="FB109" s="262"/>
      <c r="FC109" s="262"/>
      <c r="FD109" s="262"/>
      <c r="FE109" s="262"/>
      <c r="FF109" s="262"/>
      <c r="FG109" s="262"/>
      <c r="FH109" s="262"/>
      <c r="FI109" s="262"/>
      <c r="FJ109" s="262"/>
      <c r="FK109" s="262"/>
      <c r="FL109" s="262"/>
      <c r="FM109" s="262"/>
      <c r="FN109" s="262"/>
      <c r="FO109" s="262"/>
      <c r="FP109" s="262"/>
      <c r="FQ109" s="262"/>
      <c r="FR109" s="262"/>
      <c r="FS109" s="262"/>
      <c r="FT109" s="262"/>
      <c r="FU109" s="262"/>
      <c r="FV109" s="262"/>
      <c r="FW109" s="262"/>
      <c r="FX109" s="262"/>
      <c r="FY109" s="262"/>
      <c r="FZ109" s="262"/>
      <c r="GA109" s="262"/>
      <c r="GB109" s="262"/>
      <c r="GC109" s="262"/>
      <c r="GD109" s="262"/>
      <c r="GE109" s="262"/>
      <c r="GF109" s="262"/>
      <c r="GG109" s="262"/>
      <c r="GH109" s="262"/>
      <c r="GI109" s="262"/>
      <c r="GJ109" s="262"/>
      <c r="GK109" s="262"/>
      <c r="GL109" s="262"/>
      <c r="GM109" s="262"/>
      <c r="GN109" s="262"/>
      <c r="GO109" s="262"/>
      <c r="GP109" s="262"/>
      <c r="GQ109" s="262"/>
      <c r="GR109" s="262"/>
      <c r="GS109" s="262"/>
      <c r="GT109" s="262"/>
      <c r="GU109" s="262"/>
      <c r="GV109" s="262"/>
      <c r="GW109" s="262"/>
      <c r="GX109" s="262"/>
      <c r="GY109" s="262"/>
      <c r="GZ109" s="262"/>
      <c r="HA109" s="262"/>
      <c r="HB109" s="262"/>
      <c r="HC109" s="262"/>
      <c r="HD109" s="262"/>
      <c r="HE109" s="262"/>
      <c r="HF109" s="262"/>
      <c r="HG109" s="262"/>
      <c r="HH109" s="262"/>
      <c r="HI109" s="262"/>
      <c r="HJ109" s="262"/>
      <c r="HK109" s="262"/>
      <c r="HL109" s="262"/>
      <c r="HM109" s="262"/>
      <c r="HN109" s="262"/>
      <c r="HO109" s="262"/>
      <c r="HP109" s="262"/>
      <c r="HQ109" s="262"/>
      <c r="HR109" s="262"/>
      <c r="HS109" s="262"/>
      <c r="HT109" s="262"/>
      <c r="HU109" s="262"/>
      <c r="HV109" s="262"/>
      <c r="HW109" s="262"/>
      <c r="HX109" s="262"/>
      <c r="HY109" s="262"/>
      <c r="HZ109" s="262"/>
      <c r="IA109" s="262"/>
      <c r="IB109" s="262"/>
      <c r="IC109" s="262"/>
      <c r="ID109" s="262"/>
      <c r="IE109" s="262"/>
      <c r="IF109" s="262"/>
      <c r="IG109" s="262"/>
      <c r="IH109" s="262"/>
      <c r="II109" s="262"/>
      <c r="IJ109" s="262"/>
      <c r="IK109" s="262"/>
      <c r="IL109" s="262"/>
      <c r="IM109" s="262"/>
      <c r="IN109" s="262"/>
      <c r="IO109" s="262"/>
      <c r="IP109" s="262"/>
      <c r="IQ109" s="262"/>
      <c r="IR109" s="262"/>
      <c r="IS109" s="262"/>
      <c r="IT109" s="262"/>
      <c r="IU109" s="262"/>
      <c r="IV109" s="262"/>
      <c r="IW109" s="262"/>
      <c r="IX109" s="262"/>
      <c r="IY109" s="262"/>
      <c r="IZ109" s="262"/>
      <c r="JA109" s="262"/>
      <c r="JB109" s="262"/>
      <c r="JC109" s="262"/>
      <c r="JD109" s="262"/>
      <c r="JE109" s="262"/>
      <c r="JF109" s="262"/>
      <c r="JG109" s="262"/>
      <c r="JH109" s="262"/>
      <c r="JI109" s="262"/>
      <c r="JJ109" s="262"/>
      <c r="JK109" s="262"/>
      <c r="JL109" s="262"/>
      <c r="JM109" s="262"/>
      <c r="JN109" s="262"/>
      <c r="JO109" s="262"/>
      <c r="JP109" s="262"/>
      <c r="JQ109" s="262"/>
      <c r="JR109" s="262"/>
      <c r="JS109" s="262"/>
      <c r="JT109" s="262"/>
      <c r="JU109" s="262"/>
      <c r="JV109" s="262"/>
      <c r="JW109" s="262"/>
      <c r="JX109" s="262"/>
      <c r="JY109" s="262"/>
      <c r="JZ109" s="262"/>
      <c r="KA109" s="262"/>
      <c r="KB109" s="262"/>
      <c r="KC109" s="262"/>
      <c r="KD109" s="262"/>
      <c r="KE109" s="262"/>
      <c r="KF109" s="262"/>
      <c r="KG109" s="262"/>
      <c r="KH109" s="262"/>
      <c r="KI109" s="262"/>
      <c r="KJ109" s="262"/>
      <c r="KK109" s="262"/>
      <c r="KL109" s="262"/>
      <c r="KM109" s="262"/>
      <c r="KN109" s="262"/>
      <c r="KO109" s="262"/>
      <c r="KP109" s="262"/>
      <c r="KQ109" s="262"/>
      <c r="KR109" s="262"/>
      <c r="KS109" s="262"/>
      <c r="KT109" s="262"/>
      <c r="KU109" s="262"/>
      <c r="KV109" s="262"/>
      <c r="KW109" s="262"/>
      <c r="KX109" s="262"/>
      <c r="KY109" s="262"/>
      <c r="KZ109" s="262"/>
      <c r="LA109" s="262"/>
      <c r="LB109" s="262"/>
      <c r="LC109" s="262"/>
      <c r="LD109" s="262"/>
      <c r="LE109" s="262"/>
      <c r="LF109" s="262"/>
      <c r="LG109" s="262"/>
      <c r="LH109" s="262"/>
      <c r="LI109" s="262"/>
      <c r="LJ109" s="262"/>
      <c r="LK109" s="262"/>
      <c r="LL109" s="262"/>
      <c r="LM109" s="262"/>
      <c r="LN109" s="262"/>
      <c r="LO109" s="262"/>
      <c r="LP109" s="262"/>
      <c r="LQ109" s="262"/>
      <c r="LR109" s="262"/>
      <c r="LS109" s="262"/>
      <c r="LT109" s="262"/>
      <c r="LU109" s="262"/>
      <c r="LV109" s="262"/>
      <c r="LW109" s="262"/>
      <c r="LX109" s="262"/>
      <c r="LY109" s="262"/>
      <c r="LZ109" s="262"/>
      <c r="MA109" s="262"/>
      <c r="MB109" s="262"/>
      <c r="MC109" s="262"/>
      <c r="MD109" s="262"/>
      <c r="ME109" s="262"/>
      <c r="MF109" s="262"/>
      <c r="MG109" s="262"/>
      <c r="MH109" s="262"/>
      <c r="MI109" s="262"/>
      <c r="MJ109" s="262"/>
      <c r="MK109" s="262"/>
      <c r="ML109" s="262"/>
      <c r="MM109" s="262"/>
      <c r="MN109" s="262"/>
      <c r="MO109" s="262"/>
      <c r="MP109" s="262"/>
      <c r="MQ109" s="262"/>
      <c r="MR109" s="262"/>
      <c r="MS109" s="262"/>
      <c r="MT109" s="262"/>
      <c r="MU109" s="262"/>
      <c r="MV109" s="262"/>
      <c r="MW109" s="262"/>
      <c r="MX109" s="262"/>
      <c r="MY109" s="262"/>
      <c r="MZ109" s="262"/>
      <c r="NA109" s="262"/>
      <c r="NB109" s="262"/>
      <c r="NC109" s="262"/>
      <c r="ND109" s="262"/>
      <c r="NE109" s="262"/>
      <c r="NF109" s="262"/>
      <c r="NG109" s="262"/>
      <c r="NH109" s="262"/>
      <c r="NI109" s="262"/>
      <c r="NJ109" s="262"/>
      <c r="NK109" s="262"/>
      <c r="NL109" s="262"/>
      <c r="NM109" s="262"/>
      <c r="NN109" s="262"/>
      <c r="NO109" s="262"/>
      <c r="NP109" s="262"/>
      <c r="NQ109" s="262"/>
      <c r="NR109" s="262"/>
      <c r="NS109" s="262"/>
      <c r="NT109" s="262"/>
      <c r="NU109" s="262"/>
      <c r="NV109" s="262"/>
      <c r="NW109" s="262"/>
      <c r="NX109" s="262"/>
      <c r="NY109" s="262"/>
      <c r="NZ109" s="262"/>
      <c r="OA109" s="262"/>
      <c r="OB109" s="262"/>
      <c r="OC109" s="262"/>
      <c r="OD109" s="262"/>
      <c r="OE109" s="262"/>
      <c r="OF109" s="262"/>
      <c r="OG109" s="262"/>
      <c r="OH109" s="262"/>
      <c r="OI109" s="262"/>
      <c r="OJ109" s="262"/>
      <c r="OK109" s="262"/>
      <c r="OL109" s="262"/>
      <c r="OM109" s="262"/>
      <c r="ON109" s="262"/>
      <c r="OO109" s="262"/>
      <c r="OP109" s="262"/>
      <c r="OQ109" s="262"/>
      <c r="OR109" s="262"/>
      <c r="OS109" s="262"/>
      <c r="OT109" s="262"/>
      <c r="OU109" s="262"/>
      <c r="OV109" s="262"/>
      <c r="OW109" s="262"/>
      <c r="OX109" s="262"/>
      <c r="OY109" s="262"/>
      <c r="OZ109" s="262"/>
      <c r="PA109" s="262"/>
      <c r="PB109" s="262"/>
      <c r="PC109" s="262"/>
      <c r="PD109" s="262"/>
      <c r="PE109" s="262"/>
      <c r="PF109" s="262"/>
      <c r="PG109" s="262"/>
      <c r="PH109" s="262"/>
      <c r="PI109" s="262"/>
      <c r="PJ109" s="262"/>
      <c r="PK109" s="262"/>
      <c r="PL109" s="262"/>
      <c r="PM109" s="262"/>
      <c r="PN109" s="262"/>
      <c r="PO109" s="262"/>
      <c r="PP109" s="262"/>
      <c r="PQ109" s="262"/>
      <c r="PR109" s="262"/>
      <c r="PS109" s="262"/>
      <c r="PT109" s="262"/>
      <c r="PU109" s="262"/>
      <c r="PV109" s="262"/>
      <c r="PW109" s="262"/>
      <c r="PX109" s="262"/>
      <c r="PY109" s="262"/>
      <c r="PZ109" s="262"/>
      <c r="QA109" s="262"/>
      <c r="QB109" s="262"/>
      <c r="QC109" s="262"/>
      <c r="QD109" s="262"/>
      <c r="QE109" s="262"/>
      <c r="QF109" s="262"/>
      <c r="QG109" s="262"/>
      <c r="QH109" s="262"/>
      <c r="QI109" s="262"/>
      <c r="QJ109" s="262"/>
      <c r="QK109" s="262"/>
      <c r="QL109" s="262"/>
      <c r="QM109" s="262"/>
      <c r="QN109" s="262"/>
      <c r="QO109" s="262"/>
      <c r="QP109" s="262"/>
      <c r="QQ109" s="262"/>
      <c r="QR109" s="262"/>
      <c r="QS109" s="262"/>
      <c r="QT109" s="262"/>
      <c r="QU109" s="262"/>
      <c r="QV109" s="262"/>
      <c r="QW109" s="262"/>
      <c r="QX109" s="262"/>
      <c r="QY109" s="262"/>
      <c r="QZ109" s="262"/>
      <c r="RA109" s="262"/>
      <c r="RB109" s="262"/>
      <c r="RC109" s="262"/>
      <c r="RD109" s="262"/>
      <c r="RE109" s="262"/>
      <c r="RF109" s="262"/>
      <c r="RG109" s="262"/>
      <c r="RH109" s="262"/>
      <c r="RI109" s="262"/>
      <c r="RJ109" s="262"/>
      <c r="RK109" s="262"/>
      <c r="RL109" s="262"/>
      <c r="RM109" s="262"/>
      <c r="RN109" s="262"/>
      <c r="RO109" s="262"/>
      <c r="RP109" s="262"/>
      <c r="RQ109" s="262"/>
      <c r="RR109" s="262"/>
      <c r="RS109" s="262"/>
      <c r="RT109" s="262"/>
      <c r="RU109" s="262"/>
      <c r="RV109" s="262"/>
      <c r="RW109" s="262"/>
      <c r="RX109" s="262"/>
      <c r="RY109" s="262"/>
      <c r="RZ109" s="262"/>
      <c r="SA109" s="262"/>
      <c r="SB109" s="262"/>
      <c r="SC109" s="262"/>
      <c r="SD109" s="262"/>
      <c r="SE109" s="262"/>
      <c r="SF109" s="262"/>
      <c r="SG109" s="262"/>
      <c r="SH109" s="262"/>
      <c r="SI109" s="262"/>
      <c r="SJ109" s="262"/>
      <c r="SK109" s="262"/>
      <c r="SL109" s="262"/>
      <c r="SM109" s="262"/>
      <c r="SN109" s="262"/>
      <c r="SO109" s="262"/>
      <c r="SP109" s="262"/>
      <c r="SQ109" s="262"/>
      <c r="SR109" s="262"/>
      <c r="SS109" s="262"/>
      <c r="ST109" s="262"/>
      <c r="SU109" s="262"/>
      <c r="SV109" s="262"/>
      <c r="SW109" s="262"/>
      <c r="SX109" s="262"/>
      <c r="SY109" s="262"/>
      <c r="SZ109" s="262"/>
      <c r="TA109" s="262"/>
      <c r="TB109" s="262"/>
      <c r="TC109" s="262"/>
      <c r="TD109" s="262"/>
      <c r="TE109" s="262"/>
      <c r="TF109" s="262"/>
      <c r="TG109" s="262"/>
      <c r="TH109" s="262"/>
      <c r="TI109" s="262"/>
      <c r="TJ109" s="262"/>
      <c r="TK109" s="262"/>
      <c r="TL109" s="262"/>
      <c r="TM109" s="262"/>
      <c r="TN109" s="262"/>
      <c r="TO109" s="262"/>
      <c r="TP109" s="262"/>
      <c r="TQ109" s="262"/>
      <c r="TR109" s="262"/>
      <c r="TS109" s="262"/>
      <c r="TT109" s="262"/>
      <c r="TU109" s="262"/>
      <c r="TV109" s="262"/>
      <c r="TW109" s="262"/>
      <c r="TX109" s="262"/>
      <c r="TY109" s="262"/>
      <c r="TZ109" s="262"/>
      <c r="UA109" s="262"/>
      <c r="UB109" s="262"/>
      <c r="UC109" s="262"/>
      <c r="UD109" s="262"/>
      <c r="UE109" s="262"/>
      <c r="UF109" s="262"/>
      <c r="UG109" s="262"/>
      <c r="UH109" s="262"/>
      <c r="UI109" s="262"/>
      <c r="UJ109" s="262"/>
      <c r="UK109" s="262"/>
      <c r="UL109" s="262"/>
      <c r="UM109" s="262"/>
      <c r="UN109" s="262"/>
      <c r="UO109" s="262"/>
      <c r="UP109" s="262"/>
      <c r="UQ109" s="262"/>
      <c r="UR109" s="262"/>
      <c r="US109" s="262"/>
      <c r="UT109" s="262"/>
      <c r="UU109" s="262"/>
      <c r="UV109" s="262"/>
      <c r="UW109" s="262"/>
      <c r="UX109" s="262"/>
      <c r="UY109" s="262"/>
      <c r="UZ109" s="262"/>
      <c r="VA109" s="262"/>
      <c r="VB109" s="262"/>
      <c r="VC109" s="262"/>
      <c r="VD109" s="262"/>
      <c r="VE109" s="262"/>
      <c r="VF109" s="262"/>
      <c r="VG109" s="262"/>
      <c r="VH109" s="262"/>
      <c r="VI109" s="262"/>
      <c r="VJ109" s="262"/>
      <c r="VK109" s="262"/>
      <c r="VL109" s="262"/>
      <c r="VM109" s="262"/>
      <c r="VN109" s="262"/>
      <c r="VO109" s="262"/>
      <c r="VP109" s="262"/>
      <c r="VQ109" s="262"/>
      <c r="VR109" s="262"/>
      <c r="VS109" s="262"/>
      <c r="VT109" s="262"/>
      <c r="VU109" s="262"/>
      <c r="VV109" s="262"/>
      <c r="VW109" s="262"/>
      <c r="VX109" s="262"/>
      <c r="VY109" s="262"/>
      <c r="VZ109" s="262"/>
      <c r="WA109" s="262"/>
      <c r="WB109" s="262"/>
      <c r="WC109" s="262"/>
      <c r="WD109" s="262"/>
      <c r="WE109" s="262"/>
      <c r="WF109" s="262"/>
      <c r="WG109" s="262"/>
      <c r="WH109" s="262"/>
      <c r="WI109" s="262"/>
      <c r="WJ109" s="262"/>
      <c r="WK109" s="262"/>
      <c r="WL109" s="262"/>
      <c r="WM109" s="262"/>
      <c r="WN109" s="262"/>
      <c r="WO109" s="262"/>
      <c r="WP109" s="262"/>
      <c r="WQ109" s="262"/>
      <c r="WR109" s="262"/>
      <c r="WS109" s="262"/>
      <c r="WT109" s="262"/>
      <c r="WU109" s="262"/>
      <c r="WV109" s="262"/>
      <c r="WW109" s="262"/>
      <c r="WX109" s="262"/>
      <c r="WY109" s="262"/>
      <c r="WZ109" s="262"/>
      <c r="XA109" s="262"/>
      <c r="XB109" s="262"/>
      <c r="XC109" s="262"/>
      <c r="XD109" s="262"/>
      <c r="XE109" s="262"/>
      <c r="XF109" s="262"/>
      <c r="XG109" s="262"/>
      <c r="XH109" s="262"/>
      <c r="XI109" s="262"/>
      <c r="XJ109" s="262"/>
      <c r="XK109" s="262"/>
      <c r="XL109" s="262"/>
      <c r="XM109" s="262"/>
      <c r="XN109" s="262"/>
      <c r="XO109" s="262"/>
      <c r="XP109" s="262"/>
      <c r="XQ109" s="262"/>
      <c r="XR109" s="262"/>
      <c r="XS109" s="262"/>
      <c r="XT109" s="262"/>
      <c r="XU109" s="262"/>
      <c r="XV109" s="262"/>
      <c r="XW109" s="262"/>
      <c r="XX109" s="262"/>
      <c r="XY109" s="262"/>
      <c r="XZ109" s="262"/>
      <c r="YA109" s="262"/>
      <c r="YB109" s="262"/>
      <c r="YC109" s="262"/>
      <c r="YD109" s="262"/>
      <c r="YE109" s="262"/>
      <c r="YF109" s="262"/>
      <c r="YG109" s="262"/>
      <c r="YH109" s="262"/>
      <c r="YI109" s="262"/>
      <c r="YJ109" s="262"/>
      <c r="YK109" s="262"/>
      <c r="YL109" s="262"/>
      <c r="YM109" s="262"/>
      <c r="YN109" s="262"/>
      <c r="YO109" s="262"/>
      <c r="YP109" s="262"/>
      <c r="YQ109" s="262"/>
      <c r="YR109" s="262"/>
      <c r="YS109" s="262"/>
      <c r="YT109" s="262"/>
      <c r="YU109" s="262"/>
      <c r="YV109" s="262"/>
      <c r="YW109" s="262"/>
      <c r="YX109" s="262"/>
      <c r="YY109" s="262"/>
      <c r="YZ109" s="262"/>
      <c r="ZA109" s="262"/>
      <c r="ZB109" s="262"/>
      <c r="ZC109" s="262"/>
      <c r="ZD109" s="262"/>
      <c r="ZE109" s="262"/>
      <c r="ZF109" s="262"/>
      <c r="ZG109" s="262"/>
      <c r="ZH109" s="262"/>
      <c r="ZI109" s="262"/>
      <c r="ZJ109" s="262"/>
      <c r="ZK109" s="262"/>
      <c r="ZL109" s="262"/>
      <c r="ZM109" s="262"/>
      <c r="ZN109" s="262"/>
      <c r="ZO109" s="262"/>
      <c r="ZP109" s="262"/>
      <c r="ZQ109" s="262"/>
      <c r="ZR109" s="262"/>
      <c r="ZS109" s="262"/>
      <c r="ZT109" s="262"/>
      <c r="ZU109" s="262"/>
      <c r="ZV109" s="262"/>
      <c r="ZW109" s="262"/>
      <c r="ZX109" s="262"/>
      <c r="ZY109" s="262"/>
      <c r="ZZ109" s="262"/>
      <c r="AAA109" s="262"/>
      <c r="AAB109" s="262"/>
      <c r="AAC109" s="262"/>
      <c r="AAD109" s="262"/>
      <c r="AAE109" s="262"/>
      <c r="AAF109" s="262"/>
      <c r="AAG109" s="262"/>
      <c r="AAH109" s="262"/>
      <c r="AAI109" s="262"/>
      <c r="AAJ109" s="262"/>
      <c r="AAK109" s="262"/>
      <c r="AAL109" s="262"/>
      <c r="AAM109" s="262"/>
      <c r="AAN109" s="262"/>
      <c r="AAO109" s="262"/>
      <c r="AAP109" s="262"/>
      <c r="AAQ109" s="262"/>
      <c r="AAR109" s="262"/>
      <c r="AAS109" s="262"/>
      <c r="AAT109" s="262"/>
      <c r="AAU109" s="262"/>
      <c r="AAV109" s="262"/>
      <c r="AAW109" s="262"/>
      <c r="AAX109" s="262"/>
      <c r="AAY109" s="262"/>
      <c r="AAZ109" s="262"/>
      <c r="ABA109" s="262"/>
      <c r="ABB109" s="262"/>
      <c r="ABC109" s="262"/>
      <c r="ABD109" s="262"/>
      <c r="ABE109" s="262"/>
      <c r="ABF109" s="262"/>
      <c r="ABG109" s="262"/>
      <c r="ABH109" s="262"/>
      <c r="ABI109" s="262"/>
      <c r="ABJ109" s="262"/>
      <c r="ABK109" s="262"/>
      <c r="ABL109" s="262"/>
      <c r="ABM109" s="262"/>
      <c r="ABN109" s="262"/>
      <c r="ABO109" s="262"/>
      <c r="ABP109" s="262"/>
      <c r="ABQ109" s="262"/>
      <c r="ABR109" s="262"/>
      <c r="ABS109" s="262"/>
      <c r="ABT109" s="262"/>
      <c r="ABU109" s="262"/>
      <c r="ABV109" s="262"/>
      <c r="ABW109" s="262"/>
      <c r="ABX109" s="262"/>
      <c r="ABY109" s="262"/>
      <c r="ABZ109" s="262"/>
      <c r="ACA109" s="262"/>
      <c r="ACB109" s="262"/>
      <c r="ACC109" s="262"/>
      <c r="ACD109" s="262"/>
      <c r="ACE109" s="262"/>
      <c r="ACF109" s="262"/>
      <c r="ACG109" s="262"/>
      <c r="ACH109" s="262"/>
      <c r="ACI109" s="262"/>
      <c r="ACJ109" s="262"/>
      <c r="ACK109" s="262"/>
      <c r="ACL109" s="262"/>
      <c r="ACM109" s="262"/>
      <c r="ACN109" s="262"/>
      <c r="ACO109" s="262"/>
      <c r="ACP109" s="262"/>
      <c r="ACQ109" s="262"/>
      <c r="ACR109" s="262"/>
      <c r="ACS109" s="262"/>
      <c r="ACT109" s="262"/>
      <c r="ACU109" s="262"/>
      <c r="ACV109" s="262"/>
      <c r="ACW109" s="262"/>
      <c r="ACX109" s="262"/>
      <c r="ACY109" s="262"/>
      <c r="ACZ109" s="262"/>
      <c r="ADA109" s="262"/>
      <c r="ADB109" s="262"/>
      <c r="ADC109" s="262"/>
      <c r="ADD109" s="262"/>
      <c r="ADE109" s="262"/>
      <c r="ADF109" s="262"/>
      <c r="ADG109" s="262"/>
      <c r="ADH109" s="262"/>
      <c r="ADI109" s="262"/>
      <c r="ADJ109" s="262"/>
      <c r="ADK109" s="262"/>
      <c r="ADL109" s="262"/>
      <c r="ADM109" s="262"/>
      <c r="ADN109" s="262"/>
      <c r="ADO109" s="262"/>
      <c r="ADP109" s="262"/>
      <c r="ADQ109" s="262"/>
      <c r="ADR109" s="262"/>
      <c r="ADS109" s="262"/>
      <c r="ADT109" s="262"/>
      <c r="ADU109" s="262"/>
      <c r="ADV109" s="262"/>
      <c r="ADW109" s="262"/>
      <c r="ADX109" s="262"/>
      <c r="ADY109" s="262"/>
      <c r="ADZ109" s="262"/>
      <c r="AEA109" s="262"/>
      <c r="AEB109" s="262"/>
      <c r="AEC109" s="262"/>
      <c r="AED109" s="262"/>
      <c r="AEE109" s="262"/>
      <c r="AEF109" s="262"/>
      <c r="AEG109" s="262"/>
      <c r="AEH109" s="262"/>
      <c r="AEI109" s="262"/>
      <c r="AEJ109" s="262"/>
      <c r="AEK109" s="262"/>
      <c r="AEL109" s="262"/>
      <c r="AEM109" s="262"/>
      <c r="AEN109" s="262"/>
      <c r="AEO109" s="262"/>
      <c r="AEP109" s="262"/>
      <c r="AEQ109" s="262"/>
      <c r="AER109" s="262"/>
      <c r="AES109" s="262"/>
      <c r="AET109" s="262"/>
      <c r="AEU109" s="262"/>
      <c r="AEV109" s="262"/>
      <c r="AEW109" s="262"/>
      <c r="AEX109" s="262"/>
      <c r="AEY109" s="262"/>
      <c r="AEZ109" s="262"/>
      <c r="AFA109" s="262"/>
      <c r="AFB109" s="262"/>
      <c r="AFC109" s="262"/>
      <c r="AFD109" s="262"/>
      <c r="AFE109" s="262"/>
      <c r="AFF109" s="262"/>
      <c r="AFG109" s="262"/>
      <c r="AFH109" s="262"/>
      <c r="AFI109" s="262"/>
      <c r="AFJ109" s="262"/>
      <c r="AFK109" s="262"/>
      <c r="AFL109" s="262"/>
      <c r="AFM109" s="262"/>
      <c r="AFN109" s="262"/>
      <c r="AFO109" s="262"/>
      <c r="AFP109" s="262"/>
      <c r="AFQ109" s="262"/>
      <c r="AFR109" s="262"/>
      <c r="AFS109" s="262"/>
      <c r="AFT109" s="262"/>
      <c r="AFU109" s="262"/>
      <c r="AFV109" s="262"/>
      <c r="AFW109" s="262"/>
      <c r="AFX109" s="262"/>
      <c r="AFY109" s="262"/>
      <c r="AFZ109" s="262"/>
      <c r="AGA109" s="262"/>
      <c r="AGB109" s="262"/>
      <c r="AGC109" s="262"/>
      <c r="AGD109" s="262"/>
      <c r="AGE109" s="262"/>
      <c r="AGF109" s="262"/>
      <c r="AGG109" s="262"/>
      <c r="AGH109" s="262"/>
      <c r="AGI109" s="262"/>
      <c r="AGJ109" s="262"/>
      <c r="AGK109" s="262"/>
      <c r="AGL109" s="262"/>
      <c r="AGM109" s="262"/>
      <c r="AGN109" s="262"/>
      <c r="AGO109" s="262"/>
      <c r="AGP109" s="262"/>
      <c r="AGQ109" s="262"/>
      <c r="AGR109" s="262"/>
      <c r="AGS109" s="262"/>
      <c r="AGT109" s="262"/>
      <c r="AGU109" s="262"/>
      <c r="AGV109" s="262"/>
      <c r="AGW109" s="262"/>
      <c r="AGX109" s="262"/>
      <c r="AGY109" s="262"/>
      <c r="AGZ109" s="262"/>
      <c r="AHA109" s="262"/>
      <c r="AHB109" s="262"/>
      <c r="AHC109" s="262"/>
      <c r="AHD109" s="262"/>
      <c r="AHE109" s="262"/>
      <c r="AHF109" s="262"/>
      <c r="AHG109" s="262"/>
      <c r="AHH109" s="262"/>
      <c r="AHI109" s="262"/>
      <c r="AHJ109" s="262"/>
      <c r="AHK109" s="262"/>
      <c r="AHL109" s="262"/>
      <c r="AHM109" s="262"/>
      <c r="AHN109" s="262"/>
      <c r="AHO109" s="262"/>
      <c r="AHP109" s="262"/>
      <c r="AHQ109" s="262"/>
      <c r="AHR109" s="262"/>
      <c r="AHS109" s="262"/>
      <c r="AHT109" s="262"/>
      <c r="AHU109" s="262"/>
      <c r="AHV109" s="262"/>
      <c r="AHW109" s="262"/>
      <c r="AHX109" s="262"/>
      <c r="AHY109" s="262"/>
      <c r="AHZ109" s="262"/>
      <c r="AIA109" s="262"/>
      <c r="AIB109" s="262"/>
      <c r="AIC109" s="262"/>
      <c r="AID109" s="262"/>
      <c r="AIE109" s="262"/>
      <c r="AIF109" s="262"/>
      <c r="AIG109" s="262"/>
      <c r="AIH109" s="262"/>
      <c r="AII109" s="262"/>
      <c r="AIJ109" s="262"/>
      <c r="AIK109" s="262"/>
      <c r="AIL109" s="262"/>
      <c r="AIM109" s="262"/>
      <c r="AIN109" s="262"/>
      <c r="AIO109" s="262"/>
      <c r="AIP109" s="262"/>
      <c r="AIQ109" s="262"/>
      <c r="AIR109" s="262"/>
      <c r="AIS109" s="262"/>
      <c r="AIT109" s="262"/>
      <c r="AIU109" s="262"/>
      <c r="AIV109" s="262"/>
      <c r="AIW109" s="262"/>
      <c r="AIX109" s="262"/>
      <c r="AIY109" s="262"/>
      <c r="AIZ109" s="262"/>
      <c r="AJA109" s="262"/>
      <c r="AJB109" s="262"/>
      <c r="AJC109" s="262"/>
      <c r="AJD109" s="262"/>
      <c r="AJE109" s="262"/>
      <c r="AJF109" s="262"/>
      <c r="AJG109" s="262"/>
      <c r="AJH109" s="262"/>
      <c r="AJI109" s="262"/>
      <c r="AJJ109" s="262"/>
      <c r="AJK109" s="262"/>
      <c r="AJL109" s="262"/>
      <c r="AJM109" s="262"/>
      <c r="AJN109" s="262"/>
      <c r="AJO109" s="262"/>
      <c r="AJP109" s="262"/>
      <c r="AJQ109" s="262"/>
      <c r="AJR109" s="262"/>
      <c r="AJS109" s="262"/>
      <c r="AJT109" s="262"/>
      <c r="AJU109" s="262"/>
      <c r="AJV109" s="262"/>
      <c r="AJW109" s="262"/>
      <c r="AJX109" s="262"/>
      <c r="AJY109" s="262"/>
      <c r="AJZ109" s="262"/>
      <c r="AKA109" s="262"/>
      <c r="AKB109" s="262"/>
      <c r="AKC109" s="262"/>
      <c r="AKD109" s="262"/>
      <c r="AKE109" s="262"/>
      <c r="AKF109" s="262"/>
      <c r="AKG109" s="262"/>
      <c r="AKH109" s="262"/>
      <c r="AKI109" s="262"/>
      <c r="AKJ109" s="262"/>
      <c r="AKK109" s="262"/>
      <c r="AKL109" s="262"/>
      <c r="AKM109" s="262"/>
      <c r="AKN109" s="262"/>
      <c r="AKO109" s="262"/>
      <c r="AKP109" s="262"/>
      <c r="AKQ109" s="262"/>
      <c r="AKR109" s="262"/>
      <c r="AKS109" s="262"/>
      <c r="AKT109" s="262"/>
      <c r="AKU109" s="262"/>
      <c r="AKV109" s="262"/>
      <c r="AKW109" s="262"/>
      <c r="AKX109" s="262"/>
      <c r="AKY109" s="262"/>
      <c r="AKZ109" s="262"/>
      <c r="ALA109" s="262"/>
      <c r="ALB109" s="262"/>
      <c r="ALC109" s="262"/>
      <c r="ALD109" s="262"/>
      <c r="ALE109" s="262"/>
      <c r="ALF109" s="262"/>
      <c r="ALG109" s="262"/>
      <c r="ALH109" s="262"/>
      <c r="ALI109" s="262"/>
      <c r="ALJ109" s="262"/>
      <c r="ALK109" s="262"/>
      <c r="ALL109" s="262"/>
      <c r="ALM109" s="262"/>
      <c r="ALN109" s="262"/>
      <c r="ALO109" s="262"/>
      <c r="ALP109" s="262"/>
      <c r="ALQ109" s="262"/>
      <c r="ALR109" s="262"/>
      <c r="ALS109" s="262"/>
      <c r="ALT109" s="262"/>
      <c r="ALU109" s="262"/>
      <c r="ALV109" s="262"/>
    </row>
    <row r="110" spans="1:1010" s="269" customFormat="1" ht="15" customHeight="1" x14ac:dyDescent="0.35">
      <c r="A110">
        <v>110</v>
      </c>
      <c r="B110">
        <v>1971.23</v>
      </c>
      <c r="C110" s="214" t="s">
        <v>1343</v>
      </c>
      <c r="D110">
        <v>1971.23</v>
      </c>
      <c r="E110" s="262">
        <v>-1</v>
      </c>
      <c r="F110" s="263">
        <v>51.255049999999997</v>
      </c>
      <c r="G110" s="264">
        <v>2.8367499999999999</v>
      </c>
      <c r="H110" s="265">
        <v>13.658250000000001</v>
      </c>
      <c r="I110" s="265">
        <v>3.0949999999999998E-2</v>
      </c>
      <c r="J110" s="265">
        <v>11.476599999999999</v>
      </c>
      <c r="K110" s="266">
        <v>0.17949999999999999</v>
      </c>
      <c r="L110" s="265">
        <v>6.87615</v>
      </c>
      <c r="M110" s="266">
        <v>11.03435</v>
      </c>
      <c r="N110" s="265">
        <v>2.4725999999999999</v>
      </c>
      <c r="O110" s="265">
        <v>2.9499999999999999E-3</v>
      </c>
      <c r="P110" s="265">
        <v>0.55249999999999999</v>
      </c>
      <c r="Q110" s="266">
        <v>0.29244999999999999</v>
      </c>
      <c r="R110" s="265">
        <v>3.73E-2</v>
      </c>
      <c r="S110" s="266">
        <v>1.2699999999999999E-2</v>
      </c>
      <c r="T110" s="266">
        <v>2.0179679999999998E-2</v>
      </c>
      <c r="U110" s="266">
        <v>100.73739999999999</v>
      </c>
      <c r="V110" s="266"/>
      <c r="W110" s="265"/>
      <c r="X110" s="267"/>
      <c r="Y110" s="267"/>
      <c r="Z110" s="267">
        <v>25.86</v>
      </c>
      <c r="AA110" s="267">
        <v>293.39</v>
      </c>
      <c r="AB110" s="265">
        <v>9.49</v>
      </c>
      <c r="AC110" s="265">
        <v>344.73</v>
      </c>
      <c r="AD110" s="265">
        <v>22.58</v>
      </c>
      <c r="AE110" s="265">
        <v>141.97999999999999</v>
      </c>
      <c r="AF110" s="265">
        <v>14.1</v>
      </c>
      <c r="AG110" s="265">
        <v>123.17</v>
      </c>
      <c r="AH110" s="265">
        <v>14.33</v>
      </c>
      <c r="AI110" s="265">
        <v>34.08</v>
      </c>
      <c r="AJ110" s="265">
        <v>4.46</v>
      </c>
      <c r="AK110" s="265">
        <v>22.74</v>
      </c>
      <c r="AL110" s="265">
        <v>5.43</v>
      </c>
      <c r="AM110" s="265">
        <v>1.9</v>
      </c>
      <c r="AN110" s="265">
        <v>5.87</v>
      </c>
      <c r="AO110" s="265">
        <v>0.83299999999999996</v>
      </c>
      <c r="AP110" s="265">
        <v>5.0999999999999996</v>
      </c>
      <c r="AQ110" s="265">
        <v>0.95199999999999996</v>
      </c>
      <c r="AR110" s="265">
        <v>2.25</v>
      </c>
      <c r="AS110" s="265">
        <v>0.313</v>
      </c>
      <c r="AT110" s="265">
        <v>1.96</v>
      </c>
      <c r="AU110" s="265">
        <v>0.27200000000000002</v>
      </c>
      <c r="AV110" s="265">
        <v>3.71</v>
      </c>
      <c r="AW110" s="265">
        <v>0.875</v>
      </c>
      <c r="AX110" s="265">
        <v>0.72</v>
      </c>
      <c r="AY110" s="265">
        <v>0.39800000000000002</v>
      </c>
      <c r="AZ110" s="265">
        <v>1152.210615</v>
      </c>
      <c r="BA110" s="265">
        <v>54.276249999999997</v>
      </c>
      <c r="BB110" s="267"/>
      <c r="BC110" s="267"/>
      <c r="BD110" s="266"/>
      <c r="BE110" s="266"/>
      <c r="BF110" s="266">
        <v>0.62018610500000004</v>
      </c>
      <c r="BG110" s="266">
        <v>7.2620799999999999E-2</v>
      </c>
      <c r="BH110" s="265">
        <v>0.27726247500000001</v>
      </c>
      <c r="BI110" s="265">
        <v>0.37987546</v>
      </c>
      <c r="BJ110" s="265">
        <v>2.8648199999999999E-2</v>
      </c>
      <c r="BK110" s="265">
        <v>0.20078357999999999</v>
      </c>
      <c r="BL110" s="265">
        <v>0.25820378999999999</v>
      </c>
      <c r="BM110" s="265">
        <v>0.17431830000000001</v>
      </c>
      <c r="BN110" s="265">
        <v>8.0388749999999995E-2</v>
      </c>
      <c r="BO110" s="265">
        <v>8.5687850000000006E-3</v>
      </c>
      <c r="BP110" s="265">
        <v>7.8292699999999993E-3</v>
      </c>
      <c r="BQ110" s="265">
        <v>1.5874999999999999E-3</v>
      </c>
      <c r="BR110" s="265">
        <v>9.3431918399999999E-4</v>
      </c>
      <c r="BS110" s="265">
        <v>1.2412799999999999</v>
      </c>
      <c r="BT110" s="265">
        <v>9.0950900000000008</v>
      </c>
      <c r="BU110" s="265">
        <v>0.51246000000000003</v>
      </c>
      <c r="BV110" s="265">
        <v>17.236499999999999</v>
      </c>
      <c r="BW110" s="265">
        <v>1.5354399999999999</v>
      </c>
      <c r="BX110" s="265">
        <v>13.77206</v>
      </c>
      <c r="BY110" s="265">
        <v>1.8442799999999999</v>
      </c>
      <c r="BZ110" s="265">
        <v>6.8975200000000001</v>
      </c>
      <c r="CA110" s="265">
        <v>0.73082999999999998</v>
      </c>
      <c r="CB110" s="265">
        <v>1.29504</v>
      </c>
      <c r="CC110" s="265">
        <v>0.31219999999999998</v>
      </c>
      <c r="CD110" s="265">
        <v>1.45536</v>
      </c>
      <c r="CE110" s="265">
        <v>0.36381000000000002</v>
      </c>
      <c r="CF110" s="265">
        <v>0.114</v>
      </c>
      <c r="CG110" s="265">
        <v>0.55178000000000005</v>
      </c>
      <c r="CH110" s="265">
        <v>6.4974000000000004E-2</v>
      </c>
      <c r="CI110" s="265">
        <v>0.41310000000000002</v>
      </c>
      <c r="CJ110" s="265">
        <v>8.2823999999999995E-2</v>
      </c>
      <c r="CK110" s="265">
        <v>0.189</v>
      </c>
      <c r="CL110" s="265">
        <v>3.0360999999999999E-2</v>
      </c>
      <c r="CM110" s="265">
        <v>0.1666</v>
      </c>
      <c r="CN110" s="265">
        <v>2.9648000000000001E-2</v>
      </c>
      <c r="CO110" s="265">
        <v>0.34873999999999999</v>
      </c>
      <c r="CP110" s="265">
        <v>0.13037499999999999</v>
      </c>
      <c r="CQ110" s="265">
        <v>0.26568000000000003</v>
      </c>
      <c r="CR110" s="265">
        <v>3.7810000000000003E-2</v>
      </c>
      <c r="CS110" s="265"/>
      <c r="CT110" s="265"/>
      <c r="CU110" s="268"/>
      <c r="CV110" s="268"/>
      <c r="CW110" s="268"/>
      <c r="CX110" s="268"/>
      <c r="CY110" s="268"/>
      <c r="CZ110" s="268"/>
      <c r="DA110" s="262"/>
      <c r="DB110" s="262"/>
      <c r="DC110" s="262"/>
      <c r="DD110" s="262"/>
      <c r="DE110" s="262"/>
      <c r="DF110" s="262"/>
      <c r="DG110" s="262"/>
      <c r="DH110" s="262"/>
      <c r="DI110" s="262"/>
      <c r="DJ110" s="262"/>
      <c r="DK110" s="262"/>
      <c r="DL110" s="262"/>
      <c r="DM110" s="262"/>
      <c r="DN110" s="262"/>
      <c r="DO110" s="262"/>
      <c r="DP110" s="262"/>
      <c r="DQ110" s="262"/>
      <c r="DR110" s="262"/>
      <c r="DS110" s="262"/>
      <c r="DT110" s="262"/>
      <c r="DU110" s="262"/>
      <c r="DV110" s="262"/>
      <c r="DW110" s="262"/>
      <c r="DX110" s="262"/>
      <c r="DY110" s="262"/>
      <c r="DZ110" s="262"/>
      <c r="EA110" s="262"/>
      <c r="EB110" s="262"/>
      <c r="EC110" s="262"/>
      <c r="ED110" s="262"/>
      <c r="EE110" s="262"/>
      <c r="EF110" s="262"/>
      <c r="EG110" s="262"/>
      <c r="EH110" s="262"/>
      <c r="EI110" s="262"/>
      <c r="EJ110" s="262"/>
      <c r="EK110" s="262"/>
      <c r="EL110" s="262"/>
      <c r="EM110" s="262"/>
      <c r="EN110" s="262"/>
      <c r="EO110" s="262"/>
      <c r="EP110" s="262"/>
      <c r="EQ110" s="262"/>
      <c r="ER110" s="262"/>
      <c r="ES110" s="262"/>
      <c r="ET110" s="262"/>
      <c r="EU110" s="262"/>
      <c r="EV110" s="262"/>
      <c r="EW110" s="262"/>
      <c r="EX110" s="262"/>
      <c r="EY110" s="262"/>
      <c r="EZ110" s="262"/>
      <c r="FA110" s="262"/>
      <c r="FB110" s="262"/>
      <c r="FC110" s="262"/>
      <c r="FD110" s="262"/>
      <c r="FE110" s="262"/>
      <c r="FF110" s="262"/>
      <c r="FG110" s="262"/>
      <c r="FH110" s="262"/>
      <c r="FI110" s="262"/>
      <c r="FJ110" s="262"/>
      <c r="FK110" s="262"/>
      <c r="FL110" s="262"/>
      <c r="FM110" s="262"/>
      <c r="FN110" s="262"/>
      <c r="FO110" s="262"/>
      <c r="FP110" s="262"/>
      <c r="FQ110" s="262"/>
      <c r="FR110" s="262"/>
      <c r="FS110" s="262"/>
      <c r="FT110" s="262"/>
      <c r="FU110" s="262"/>
      <c r="FV110" s="262"/>
      <c r="FW110" s="262"/>
      <c r="FX110" s="262"/>
      <c r="FY110" s="262"/>
      <c r="FZ110" s="262"/>
      <c r="GA110" s="262"/>
      <c r="GB110" s="262"/>
      <c r="GC110" s="262"/>
      <c r="GD110" s="262"/>
      <c r="GE110" s="262"/>
      <c r="GF110" s="262"/>
      <c r="GG110" s="262"/>
      <c r="GH110" s="262"/>
      <c r="GI110" s="262"/>
      <c r="GJ110" s="262"/>
      <c r="GK110" s="262"/>
      <c r="GL110" s="262"/>
      <c r="GM110" s="262"/>
      <c r="GN110" s="262"/>
      <c r="GO110" s="262"/>
      <c r="GP110" s="262"/>
      <c r="GQ110" s="262"/>
      <c r="GR110" s="262"/>
      <c r="GS110" s="262"/>
      <c r="GT110" s="262"/>
      <c r="GU110" s="262"/>
      <c r="GV110" s="262"/>
      <c r="GW110" s="262"/>
      <c r="GX110" s="262"/>
      <c r="GY110" s="262"/>
      <c r="GZ110" s="262"/>
      <c r="HA110" s="262"/>
      <c r="HB110" s="262"/>
      <c r="HC110" s="262"/>
      <c r="HD110" s="262"/>
      <c r="HE110" s="262"/>
      <c r="HF110" s="262"/>
      <c r="HG110" s="262"/>
      <c r="HH110" s="262"/>
      <c r="HI110" s="262"/>
      <c r="HJ110" s="262"/>
      <c r="HK110" s="262"/>
      <c r="HL110" s="262"/>
      <c r="HM110" s="262"/>
      <c r="HN110" s="262"/>
      <c r="HO110" s="262"/>
      <c r="HP110" s="262"/>
      <c r="HQ110" s="262"/>
      <c r="HR110" s="262"/>
      <c r="HS110" s="262"/>
      <c r="HT110" s="262"/>
      <c r="HU110" s="262"/>
      <c r="HV110" s="262"/>
      <c r="HW110" s="262"/>
      <c r="HX110" s="262"/>
      <c r="HY110" s="262"/>
      <c r="HZ110" s="262"/>
      <c r="IA110" s="262"/>
      <c r="IB110" s="262"/>
      <c r="IC110" s="262"/>
      <c r="ID110" s="262"/>
      <c r="IE110" s="262"/>
      <c r="IF110" s="262"/>
      <c r="IG110" s="262"/>
      <c r="IH110" s="262"/>
      <c r="II110" s="262"/>
      <c r="IJ110" s="262"/>
      <c r="IK110" s="262"/>
      <c r="IL110" s="262"/>
      <c r="IM110" s="262"/>
      <c r="IN110" s="262"/>
      <c r="IO110" s="262"/>
      <c r="IP110" s="262"/>
      <c r="IQ110" s="262"/>
      <c r="IR110" s="262"/>
      <c r="IS110" s="262"/>
      <c r="IT110" s="262"/>
      <c r="IU110" s="262"/>
      <c r="IV110" s="262"/>
      <c r="IW110" s="262"/>
      <c r="IX110" s="262"/>
      <c r="IY110" s="262"/>
      <c r="IZ110" s="262"/>
      <c r="JA110" s="262"/>
      <c r="JB110" s="262"/>
      <c r="JC110" s="262"/>
      <c r="JD110" s="262"/>
      <c r="JE110" s="262"/>
      <c r="JF110" s="262"/>
      <c r="JG110" s="262"/>
      <c r="JH110" s="262"/>
      <c r="JI110" s="262"/>
      <c r="JJ110" s="262"/>
      <c r="JK110" s="262"/>
      <c r="JL110" s="262"/>
      <c r="JM110" s="262"/>
      <c r="JN110" s="262"/>
      <c r="JO110" s="262"/>
      <c r="JP110" s="262"/>
      <c r="JQ110" s="262"/>
      <c r="JR110" s="262"/>
      <c r="JS110" s="262"/>
      <c r="JT110" s="262"/>
      <c r="JU110" s="262"/>
      <c r="JV110" s="262"/>
      <c r="JW110" s="262"/>
      <c r="JX110" s="262"/>
      <c r="JY110" s="262"/>
      <c r="JZ110" s="262"/>
      <c r="KA110" s="262"/>
      <c r="KB110" s="262"/>
      <c r="KC110" s="262"/>
      <c r="KD110" s="262"/>
      <c r="KE110" s="262"/>
      <c r="KF110" s="262"/>
      <c r="KG110" s="262"/>
      <c r="KH110" s="262"/>
      <c r="KI110" s="262"/>
      <c r="KJ110" s="262"/>
      <c r="KK110" s="262"/>
      <c r="KL110" s="262"/>
      <c r="KM110" s="262"/>
      <c r="KN110" s="262"/>
      <c r="KO110" s="262"/>
      <c r="KP110" s="262"/>
      <c r="KQ110" s="262"/>
      <c r="KR110" s="262"/>
      <c r="KS110" s="262"/>
      <c r="KT110" s="262"/>
      <c r="KU110" s="262"/>
      <c r="KV110" s="262"/>
      <c r="KW110" s="262"/>
      <c r="KX110" s="262"/>
      <c r="KY110" s="262"/>
      <c r="KZ110" s="262"/>
      <c r="LA110" s="262"/>
      <c r="LB110" s="262"/>
      <c r="LC110" s="262"/>
      <c r="LD110" s="262"/>
      <c r="LE110" s="262"/>
      <c r="LF110" s="262"/>
      <c r="LG110" s="262"/>
      <c r="LH110" s="262"/>
      <c r="LI110" s="262"/>
      <c r="LJ110" s="262"/>
      <c r="LK110" s="262"/>
      <c r="LL110" s="262"/>
      <c r="LM110" s="262"/>
      <c r="LN110" s="262"/>
      <c r="LO110" s="262"/>
      <c r="LP110" s="262"/>
      <c r="LQ110" s="262"/>
      <c r="LR110" s="262"/>
      <c r="LS110" s="262"/>
      <c r="LT110" s="262"/>
      <c r="LU110" s="262"/>
      <c r="LV110" s="262"/>
      <c r="LW110" s="262"/>
      <c r="LX110" s="262"/>
      <c r="LY110" s="262"/>
      <c r="LZ110" s="262"/>
      <c r="MA110" s="262"/>
      <c r="MB110" s="262"/>
      <c r="MC110" s="262"/>
      <c r="MD110" s="262"/>
      <c r="ME110" s="262"/>
      <c r="MF110" s="262"/>
      <c r="MG110" s="262"/>
      <c r="MH110" s="262"/>
      <c r="MI110" s="262"/>
      <c r="MJ110" s="262"/>
      <c r="MK110" s="262"/>
      <c r="ML110" s="262"/>
      <c r="MM110" s="262"/>
      <c r="MN110" s="262"/>
      <c r="MO110" s="262"/>
      <c r="MP110" s="262"/>
      <c r="MQ110" s="262"/>
      <c r="MR110" s="262"/>
      <c r="MS110" s="262"/>
      <c r="MT110" s="262"/>
      <c r="MU110" s="262"/>
      <c r="MV110" s="262"/>
      <c r="MW110" s="262"/>
      <c r="MX110" s="262"/>
      <c r="MY110" s="262"/>
      <c r="MZ110" s="262"/>
      <c r="NA110" s="262"/>
      <c r="NB110" s="262"/>
      <c r="NC110" s="262"/>
      <c r="ND110" s="262"/>
      <c r="NE110" s="262"/>
      <c r="NF110" s="262"/>
      <c r="NG110" s="262"/>
      <c r="NH110" s="262"/>
      <c r="NI110" s="262"/>
      <c r="NJ110" s="262"/>
      <c r="NK110" s="262"/>
      <c r="NL110" s="262"/>
      <c r="NM110" s="262"/>
      <c r="NN110" s="262"/>
      <c r="NO110" s="262"/>
      <c r="NP110" s="262"/>
      <c r="NQ110" s="262"/>
      <c r="NR110" s="262"/>
      <c r="NS110" s="262"/>
      <c r="NT110" s="262"/>
      <c r="NU110" s="262"/>
      <c r="NV110" s="262"/>
      <c r="NW110" s="262"/>
      <c r="NX110" s="262"/>
      <c r="NY110" s="262"/>
      <c r="NZ110" s="262"/>
      <c r="OA110" s="262"/>
      <c r="OB110" s="262"/>
      <c r="OC110" s="262"/>
      <c r="OD110" s="262"/>
      <c r="OE110" s="262"/>
      <c r="OF110" s="262"/>
      <c r="OG110" s="262"/>
      <c r="OH110" s="262"/>
      <c r="OI110" s="262"/>
      <c r="OJ110" s="262"/>
      <c r="OK110" s="262"/>
      <c r="OL110" s="262"/>
      <c r="OM110" s="262"/>
      <c r="ON110" s="262"/>
      <c r="OO110" s="262"/>
      <c r="OP110" s="262"/>
      <c r="OQ110" s="262"/>
      <c r="OR110" s="262"/>
      <c r="OS110" s="262"/>
      <c r="OT110" s="262"/>
      <c r="OU110" s="262"/>
      <c r="OV110" s="262"/>
      <c r="OW110" s="262"/>
      <c r="OX110" s="262"/>
      <c r="OY110" s="262"/>
      <c r="OZ110" s="262"/>
      <c r="PA110" s="262"/>
      <c r="PB110" s="262"/>
      <c r="PC110" s="262"/>
      <c r="PD110" s="262"/>
      <c r="PE110" s="262"/>
      <c r="PF110" s="262"/>
      <c r="PG110" s="262"/>
      <c r="PH110" s="262"/>
      <c r="PI110" s="262"/>
      <c r="PJ110" s="262"/>
      <c r="PK110" s="262"/>
      <c r="PL110" s="262"/>
      <c r="PM110" s="262"/>
      <c r="PN110" s="262"/>
      <c r="PO110" s="262"/>
      <c r="PP110" s="262"/>
      <c r="PQ110" s="262"/>
      <c r="PR110" s="262"/>
      <c r="PS110" s="262"/>
      <c r="PT110" s="262"/>
      <c r="PU110" s="262"/>
      <c r="PV110" s="262"/>
      <c r="PW110" s="262"/>
      <c r="PX110" s="262"/>
      <c r="PY110" s="262"/>
      <c r="PZ110" s="262"/>
      <c r="QA110" s="262"/>
      <c r="QB110" s="262"/>
      <c r="QC110" s="262"/>
      <c r="QD110" s="262"/>
      <c r="QE110" s="262"/>
      <c r="QF110" s="262"/>
      <c r="QG110" s="262"/>
      <c r="QH110" s="262"/>
      <c r="QI110" s="262"/>
      <c r="QJ110" s="262"/>
      <c r="QK110" s="262"/>
      <c r="QL110" s="262"/>
      <c r="QM110" s="262"/>
      <c r="QN110" s="262"/>
      <c r="QO110" s="262"/>
      <c r="QP110" s="262"/>
      <c r="QQ110" s="262"/>
      <c r="QR110" s="262"/>
      <c r="QS110" s="262"/>
      <c r="QT110" s="262"/>
      <c r="QU110" s="262"/>
      <c r="QV110" s="262"/>
      <c r="QW110" s="262"/>
      <c r="QX110" s="262"/>
      <c r="QY110" s="262"/>
      <c r="QZ110" s="262"/>
      <c r="RA110" s="262"/>
      <c r="RB110" s="262"/>
      <c r="RC110" s="262"/>
      <c r="RD110" s="262"/>
      <c r="RE110" s="262"/>
      <c r="RF110" s="262"/>
      <c r="RG110" s="262"/>
      <c r="RH110" s="262"/>
      <c r="RI110" s="262"/>
      <c r="RJ110" s="262"/>
      <c r="RK110" s="262"/>
      <c r="RL110" s="262"/>
      <c r="RM110" s="262"/>
      <c r="RN110" s="262"/>
      <c r="RO110" s="262"/>
      <c r="RP110" s="262"/>
      <c r="RQ110" s="262"/>
      <c r="RR110" s="262"/>
      <c r="RS110" s="262"/>
      <c r="RT110" s="262"/>
      <c r="RU110" s="262"/>
      <c r="RV110" s="262"/>
      <c r="RW110" s="262"/>
      <c r="RX110" s="262"/>
      <c r="RY110" s="262"/>
      <c r="RZ110" s="262"/>
      <c r="SA110" s="262"/>
      <c r="SB110" s="262"/>
      <c r="SC110" s="262"/>
      <c r="SD110" s="262"/>
      <c r="SE110" s="262"/>
      <c r="SF110" s="262"/>
      <c r="SG110" s="262"/>
      <c r="SH110" s="262"/>
      <c r="SI110" s="262"/>
      <c r="SJ110" s="262"/>
      <c r="SK110" s="262"/>
      <c r="SL110" s="262"/>
      <c r="SM110" s="262"/>
      <c r="SN110" s="262"/>
      <c r="SO110" s="262"/>
      <c r="SP110" s="262"/>
      <c r="SQ110" s="262"/>
      <c r="SR110" s="262"/>
      <c r="SS110" s="262"/>
      <c r="ST110" s="262"/>
      <c r="SU110" s="262"/>
      <c r="SV110" s="262"/>
      <c r="SW110" s="262"/>
      <c r="SX110" s="262"/>
      <c r="SY110" s="262"/>
      <c r="SZ110" s="262"/>
      <c r="TA110" s="262"/>
      <c r="TB110" s="262"/>
      <c r="TC110" s="262"/>
      <c r="TD110" s="262"/>
      <c r="TE110" s="262"/>
      <c r="TF110" s="262"/>
      <c r="TG110" s="262"/>
      <c r="TH110" s="262"/>
      <c r="TI110" s="262"/>
      <c r="TJ110" s="262"/>
      <c r="TK110" s="262"/>
      <c r="TL110" s="262"/>
      <c r="TM110" s="262"/>
      <c r="TN110" s="262"/>
      <c r="TO110" s="262"/>
      <c r="TP110" s="262"/>
      <c r="TQ110" s="262"/>
      <c r="TR110" s="262"/>
      <c r="TS110" s="262"/>
      <c r="TT110" s="262"/>
      <c r="TU110" s="262"/>
      <c r="TV110" s="262"/>
      <c r="TW110" s="262"/>
      <c r="TX110" s="262"/>
      <c r="TY110" s="262"/>
      <c r="TZ110" s="262"/>
      <c r="UA110" s="262"/>
      <c r="UB110" s="262"/>
      <c r="UC110" s="262"/>
      <c r="UD110" s="262"/>
      <c r="UE110" s="262"/>
      <c r="UF110" s="262"/>
      <c r="UG110" s="262"/>
      <c r="UH110" s="262"/>
      <c r="UI110" s="262"/>
      <c r="UJ110" s="262"/>
      <c r="UK110" s="262"/>
      <c r="UL110" s="262"/>
      <c r="UM110" s="262"/>
      <c r="UN110" s="262"/>
      <c r="UO110" s="262"/>
      <c r="UP110" s="262"/>
      <c r="UQ110" s="262"/>
      <c r="UR110" s="262"/>
      <c r="US110" s="262"/>
      <c r="UT110" s="262"/>
      <c r="UU110" s="262"/>
      <c r="UV110" s="262"/>
      <c r="UW110" s="262"/>
      <c r="UX110" s="262"/>
      <c r="UY110" s="262"/>
      <c r="UZ110" s="262"/>
      <c r="VA110" s="262"/>
      <c r="VB110" s="262"/>
      <c r="VC110" s="262"/>
      <c r="VD110" s="262"/>
      <c r="VE110" s="262"/>
      <c r="VF110" s="262"/>
      <c r="VG110" s="262"/>
      <c r="VH110" s="262"/>
      <c r="VI110" s="262"/>
      <c r="VJ110" s="262"/>
      <c r="VK110" s="262"/>
      <c r="VL110" s="262"/>
      <c r="VM110" s="262"/>
      <c r="VN110" s="262"/>
      <c r="VO110" s="262"/>
      <c r="VP110" s="262"/>
      <c r="VQ110" s="262"/>
      <c r="VR110" s="262"/>
      <c r="VS110" s="262"/>
      <c r="VT110" s="262"/>
      <c r="VU110" s="262"/>
      <c r="VV110" s="262"/>
      <c r="VW110" s="262"/>
      <c r="VX110" s="262"/>
      <c r="VY110" s="262"/>
      <c r="VZ110" s="262"/>
      <c r="WA110" s="262"/>
      <c r="WB110" s="262"/>
      <c r="WC110" s="262"/>
      <c r="WD110" s="262"/>
      <c r="WE110" s="262"/>
      <c r="WF110" s="262"/>
      <c r="WG110" s="262"/>
      <c r="WH110" s="262"/>
      <c r="WI110" s="262"/>
      <c r="WJ110" s="262"/>
      <c r="WK110" s="262"/>
      <c r="WL110" s="262"/>
      <c r="WM110" s="262"/>
      <c r="WN110" s="262"/>
      <c r="WO110" s="262"/>
      <c r="WP110" s="262"/>
      <c r="WQ110" s="262"/>
      <c r="WR110" s="262"/>
      <c r="WS110" s="262"/>
      <c r="WT110" s="262"/>
      <c r="WU110" s="262"/>
      <c r="WV110" s="262"/>
      <c r="WW110" s="262"/>
      <c r="WX110" s="262"/>
      <c r="WY110" s="262"/>
      <c r="WZ110" s="262"/>
      <c r="XA110" s="262"/>
      <c r="XB110" s="262"/>
      <c r="XC110" s="262"/>
      <c r="XD110" s="262"/>
      <c r="XE110" s="262"/>
      <c r="XF110" s="262"/>
      <c r="XG110" s="262"/>
      <c r="XH110" s="262"/>
      <c r="XI110" s="262"/>
      <c r="XJ110" s="262"/>
      <c r="XK110" s="262"/>
      <c r="XL110" s="262"/>
      <c r="XM110" s="262"/>
      <c r="XN110" s="262"/>
      <c r="XO110" s="262"/>
      <c r="XP110" s="262"/>
      <c r="XQ110" s="262"/>
      <c r="XR110" s="262"/>
      <c r="XS110" s="262"/>
      <c r="XT110" s="262"/>
      <c r="XU110" s="262"/>
      <c r="XV110" s="262"/>
      <c r="XW110" s="262"/>
      <c r="XX110" s="262"/>
      <c r="XY110" s="262"/>
      <c r="XZ110" s="262"/>
      <c r="YA110" s="262"/>
      <c r="YB110" s="262"/>
      <c r="YC110" s="262"/>
      <c r="YD110" s="262"/>
      <c r="YE110" s="262"/>
      <c r="YF110" s="262"/>
      <c r="YG110" s="262"/>
      <c r="YH110" s="262"/>
      <c r="YI110" s="262"/>
      <c r="YJ110" s="262"/>
      <c r="YK110" s="262"/>
      <c r="YL110" s="262"/>
      <c r="YM110" s="262"/>
      <c r="YN110" s="262"/>
      <c r="YO110" s="262"/>
      <c r="YP110" s="262"/>
      <c r="YQ110" s="262"/>
      <c r="YR110" s="262"/>
      <c r="YS110" s="262"/>
      <c r="YT110" s="262"/>
      <c r="YU110" s="262"/>
      <c r="YV110" s="262"/>
      <c r="YW110" s="262"/>
      <c r="YX110" s="262"/>
      <c r="YY110" s="262"/>
      <c r="YZ110" s="262"/>
      <c r="ZA110" s="262"/>
      <c r="ZB110" s="262"/>
      <c r="ZC110" s="262"/>
      <c r="ZD110" s="262"/>
      <c r="ZE110" s="262"/>
      <c r="ZF110" s="262"/>
      <c r="ZG110" s="262"/>
      <c r="ZH110" s="262"/>
      <c r="ZI110" s="262"/>
      <c r="ZJ110" s="262"/>
      <c r="ZK110" s="262"/>
      <c r="ZL110" s="262"/>
      <c r="ZM110" s="262"/>
      <c r="ZN110" s="262"/>
      <c r="ZO110" s="262"/>
      <c r="ZP110" s="262"/>
      <c r="ZQ110" s="262"/>
      <c r="ZR110" s="262"/>
      <c r="ZS110" s="262"/>
      <c r="ZT110" s="262"/>
      <c r="ZU110" s="262"/>
      <c r="ZV110" s="262"/>
      <c r="ZW110" s="262"/>
      <c r="ZX110" s="262"/>
      <c r="ZY110" s="262"/>
      <c r="ZZ110" s="262"/>
      <c r="AAA110" s="262"/>
      <c r="AAB110" s="262"/>
      <c r="AAC110" s="262"/>
      <c r="AAD110" s="262"/>
      <c r="AAE110" s="262"/>
      <c r="AAF110" s="262"/>
      <c r="AAG110" s="262"/>
      <c r="AAH110" s="262"/>
      <c r="AAI110" s="262"/>
      <c r="AAJ110" s="262"/>
      <c r="AAK110" s="262"/>
      <c r="AAL110" s="262"/>
      <c r="AAM110" s="262"/>
      <c r="AAN110" s="262"/>
      <c r="AAO110" s="262"/>
      <c r="AAP110" s="262"/>
      <c r="AAQ110" s="262"/>
      <c r="AAR110" s="262"/>
      <c r="AAS110" s="262"/>
      <c r="AAT110" s="262"/>
      <c r="AAU110" s="262"/>
      <c r="AAV110" s="262"/>
      <c r="AAW110" s="262"/>
      <c r="AAX110" s="262"/>
      <c r="AAY110" s="262"/>
      <c r="AAZ110" s="262"/>
      <c r="ABA110" s="262"/>
      <c r="ABB110" s="262"/>
      <c r="ABC110" s="262"/>
      <c r="ABD110" s="262"/>
      <c r="ABE110" s="262"/>
      <c r="ABF110" s="262"/>
      <c r="ABG110" s="262"/>
      <c r="ABH110" s="262"/>
      <c r="ABI110" s="262"/>
      <c r="ABJ110" s="262"/>
      <c r="ABK110" s="262"/>
      <c r="ABL110" s="262"/>
      <c r="ABM110" s="262"/>
      <c r="ABN110" s="262"/>
      <c r="ABO110" s="262"/>
      <c r="ABP110" s="262"/>
      <c r="ABQ110" s="262"/>
      <c r="ABR110" s="262"/>
      <c r="ABS110" s="262"/>
      <c r="ABT110" s="262"/>
      <c r="ABU110" s="262"/>
      <c r="ABV110" s="262"/>
      <c r="ABW110" s="262"/>
      <c r="ABX110" s="262"/>
      <c r="ABY110" s="262"/>
      <c r="ABZ110" s="262"/>
      <c r="ACA110" s="262"/>
      <c r="ACB110" s="262"/>
      <c r="ACC110" s="262"/>
      <c r="ACD110" s="262"/>
      <c r="ACE110" s="262"/>
      <c r="ACF110" s="262"/>
      <c r="ACG110" s="262"/>
      <c r="ACH110" s="262"/>
      <c r="ACI110" s="262"/>
      <c r="ACJ110" s="262"/>
      <c r="ACK110" s="262"/>
      <c r="ACL110" s="262"/>
      <c r="ACM110" s="262"/>
      <c r="ACN110" s="262"/>
      <c r="ACO110" s="262"/>
      <c r="ACP110" s="262"/>
      <c r="ACQ110" s="262"/>
      <c r="ACR110" s="262"/>
      <c r="ACS110" s="262"/>
      <c r="ACT110" s="262"/>
      <c r="ACU110" s="262"/>
      <c r="ACV110" s="262"/>
      <c r="ACW110" s="262"/>
      <c r="ACX110" s="262"/>
      <c r="ACY110" s="262"/>
      <c r="ACZ110" s="262"/>
      <c r="ADA110" s="262"/>
      <c r="ADB110" s="262"/>
      <c r="ADC110" s="262"/>
      <c r="ADD110" s="262"/>
      <c r="ADE110" s="262"/>
      <c r="ADF110" s="262"/>
      <c r="ADG110" s="262"/>
      <c r="ADH110" s="262"/>
      <c r="ADI110" s="262"/>
      <c r="ADJ110" s="262"/>
      <c r="ADK110" s="262"/>
      <c r="ADL110" s="262"/>
      <c r="ADM110" s="262"/>
      <c r="ADN110" s="262"/>
      <c r="ADO110" s="262"/>
      <c r="ADP110" s="262"/>
      <c r="ADQ110" s="262"/>
      <c r="ADR110" s="262"/>
      <c r="ADS110" s="262"/>
      <c r="ADT110" s="262"/>
      <c r="ADU110" s="262"/>
      <c r="ADV110" s="262"/>
      <c r="ADW110" s="262"/>
      <c r="ADX110" s="262"/>
      <c r="ADY110" s="262"/>
      <c r="ADZ110" s="262"/>
      <c r="AEA110" s="262"/>
      <c r="AEB110" s="262"/>
      <c r="AEC110" s="262"/>
      <c r="AED110" s="262"/>
      <c r="AEE110" s="262"/>
      <c r="AEF110" s="262"/>
      <c r="AEG110" s="262"/>
      <c r="AEH110" s="262"/>
      <c r="AEI110" s="262"/>
      <c r="AEJ110" s="262"/>
      <c r="AEK110" s="262"/>
      <c r="AEL110" s="262"/>
      <c r="AEM110" s="262"/>
      <c r="AEN110" s="262"/>
      <c r="AEO110" s="262"/>
      <c r="AEP110" s="262"/>
      <c r="AEQ110" s="262"/>
      <c r="AER110" s="262"/>
      <c r="AES110" s="262"/>
      <c r="AET110" s="262"/>
      <c r="AEU110" s="262"/>
      <c r="AEV110" s="262"/>
      <c r="AEW110" s="262"/>
      <c r="AEX110" s="262"/>
      <c r="AEY110" s="262"/>
      <c r="AEZ110" s="262"/>
      <c r="AFA110" s="262"/>
      <c r="AFB110" s="262"/>
      <c r="AFC110" s="262"/>
      <c r="AFD110" s="262"/>
      <c r="AFE110" s="262"/>
      <c r="AFF110" s="262"/>
      <c r="AFG110" s="262"/>
      <c r="AFH110" s="262"/>
      <c r="AFI110" s="262"/>
      <c r="AFJ110" s="262"/>
      <c r="AFK110" s="262"/>
      <c r="AFL110" s="262"/>
      <c r="AFM110" s="262"/>
      <c r="AFN110" s="262"/>
      <c r="AFO110" s="262"/>
      <c r="AFP110" s="262"/>
      <c r="AFQ110" s="262"/>
      <c r="AFR110" s="262"/>
      <c r="AFS110" s="262"/>
      <c r="AFT110" s="262"/>
      <c r="AFU110" s="262"/>
      <c r="AFV110" s="262"/>
      <c r="AFW110" s="262"/>
      <c r="AFX110" s="262"/>
      <c r="AFY110" s="262"/>
      <c r="AFZ110" s="262"/>
      <c r="AGA110" s="262"/>
      <c r="AGB110" s="262"/>
      <c r="AGC110" s="262"/>
      <c r="AGD110" s="262"/>
      <c r="AGE110" s="262"/>
      <c r="AGF110" s="262"/>
      <c r="AGG110" s="262"/>
      <c r="AGH110" s="262"/>
      <c r="AGI110" s="262"/>
      <c r="AGJ110" s="262"/>
      <c r="AGK110" s="262"/>
      <c r="AGL110" s="262"/>
      <c r="AGM110" s="262"/>
      <c r="AGN110" s="262"/>
      <c r="AGO110" s="262"/>
      <c r="AGP110" s="262"/>
      <c r="AGQ110" s="262"/>
      <c r="AGR110" s="262"/>
      <c r="AGS110" s="262"/>
      <c r="AGT110" s="262"/>
      <c r="AGU110" s="262"/>
      <c r="AGV110" s="262"/>
      <c r="AGW110" s="262"/>
      <c r="AGX110" s="262"/>
      <c r="AGY110" s="262"/>
      <c r="AGZ110" s="262"/>
      <c r="AHA110" s="262"/>
      <c r="AHB110" s="262"/>
      <c r="AHC110" s="262"/>
      <c r="AHD110" s="262"/>
      <c r="AHE110" s="262"/>
      <c r="AHF110" s="262"/>
      <c r="AHG110" s="262"/>
      <c r="AHH110" s="262"/>
      <c r="AHI110" s="262"/>
      <c r="AHJ110" s="262"/>
      <c r="AHK110" s="262"/>
      <c r="AHL110" s="262"/>
      <c r="AHM110" s="262"/>
      <c r="AHN110" s="262"/>
      <c r="AHO110" s="262"/>
      <c r="AHP110" s="262"/>
      <c r="AHQ110" s="262"/>
      <c r="AHR110" s="262"/>
      <c r="AHS110" s="262"/>
      <c r="AHT110" s="262"/>
      <c r="AHU110" s="262"/>
      <c r="AHV110" s="262"/>
      <c r="AHW110" s="262"/>
      <c r="AHX110" s="262"/>
      <c r="AHY110" s="262"/>
      <c r="AHZ110" s="262"/>
      <c r="AIA110" s="262"/>
      <c r="AIB110" s="262"/>
      <c r="AIC110" s="262"/>
      <c r="AID110" s="262"/>
      <c r="AIE110" s="262"/>
      <c r="AIF110" s="262"/>
      <c r="AIG110" s="262"/>
      <c r="AIH110" s="262"/>
      <c r="AII110" s="262"/>
      <c r="AIJ110" s="262"/>
      <c r="AIK110" s="262"/>
      <c r="AIL110" s="262"/>
      <c r="AIM110" s="262"/>
      <c r="AIN110" s="262"/>
      <c r="AIO110" s="262"/>
      <c r="AIP110" s="262"/>
      <c r="AIQ110" s="262"/>
      <c r="AIR110" s="262"/>
      <c r="AIS110" s="262"/>
      <c r="AIT110" s="262"/>
      <c r="AIU110" s="262"/>
      <c r="AIV110" s="262"/>
      <c r="AIW110" s="262"/>
      <c r="AIX110" s="262"/>
      <c r="AIY110" s="262"/>
      <c r="AIZ110" s="262"/>
      <c r="AJA110" s="262"/>
      <c r="AJB110" s="262"/>
      <c r="AJC110" s="262"/>
      <c r="AJD110" s="262"/>
      <c r="AJE110" s="262"/>
      <c r="AJF110" s="262"/>
      <c r="AJG110" s="262"/>
      <c r="AJH110" s="262"/>
      <c r="AJI110" s="262"/>
      <c r="AJJ110" s="262"/>
      <c r="AJK110" s="262"/>
      <c r="AJL110" s="262"/>
      <c r="AJM110" s="262"/>
      <c r="AJN110" s="262"/>
      <c r="AJO110" s="262"/>
      <c r="AJP110" s="262"/>
      <c r="AJQ110" s="262"/>
      <c r="AJR110" s="262"/>
      <c r="AJS110" s="262"/>
      <c r="AJT110" s="262"/>
      <c r="AJU110" s="262"/>
      <c r="AJV110" s="262"/>
      <c r="AJW110" s="262"/>
      <c r="AJX110" s="262"/>
      <c r="AJY110" s="262"/>
      <c r="AJZ110" s="262"/>
      <c r="AKA110" s="262"/>
      <c r="AKB110" s="262"/>
      <c r="AKC110" s="262"/>
      <c r="AKD110" s="262"/>
      <c r="AKE110" s="262"/>
      <c r="AKF110" s="262"/>
      <c r="AKG110" s="262"/>
      <c r="AKH110" s="262"/>
      <c r="AKI110" s="262"/>
      <c r="AKJ110" s="262"/>
      <c r="AKK110" s="262"/>
      <c r="AKL110" s="262"/>
      <c r="AKM110" s="262"/>
      <c r="AKN110" s="262"/>
      <c r="AKO110" s="262"/>
      <c r="AKP110" s="262"/>
      <c r="AKQ110" s="262"/>
      <c r="AKR110" s="262"/>
      <c r="AKS110" s="262"/>
      <c r="AKT110" s="262"/>
      <c r="AKU110" s="262"/>
      <c r="AKV110" s="262"/>
      <c r="AKW110" s="262"/>
      <c r="AKX110" s="262"/>
      <c r="AKY110" s="262"/>
      <c r="AKZ110" s="262"/>
      <c r="ALA110" s="262"/>
      <c r="ALB110" s="262"/>
      <c r="ALC110" s="262"/>
      <c r="ALD110" s="262"/>
      <c r="ALE110" s="262"/>
      <c r="ALF110" s="262"/>
      <c r="ALG110" s="262"/>
      <c r="ALH110" s="262"/>
      <c r="ALI110" s="262"/>
      <c r="ALJ110" s="262"/>
      <c r="ALK110" s="262"/>
      <c r="ALL110" s="262"/>
      <c r="ALM110" s="262"/>
      <c r="ALN110" s="262"/>
      <c r="ALO110" s="262"/>
      <c r="ALP110" s="262"/>
      <c r="ALQ110" s="262"/>
      <c r="ALR110" s="262"/>
      <c r="ALS110" s="262"/>
      <c r="ALT110" s="262"/>
      <c r="ALU110" s="262"/>
      <c r="ALV110" s="262"/>
    </row>
    <row r="111" spans="1:1010" s="269" customFormat="1" ht="15" customHeight="1" x14ac:dyDescent="0.35">
      <c r="A111">
        <v>111</v>
      </c>
      <c r="B111">
        <v>1971.23</v>
      </c>
      <c r="C111" s="214" t="s">
        <v>1344</v>
      </c>
      <c r="D111">
        <v>1971.23</v>
      </c>
      <c r="E111" s="262">
        <v>-1</v>
      </c>
      <c r="F111" s="263">
        <v>51.478999999999999</v>
      </c>
      <c r="G111" s="264">
        <v>2.8961000000000001</v>
      </c>
      <c r="H111" s="265">
        <v>13.9178</v>
      </c>
      <c r="I111" s="265">
        <v>2.7699999999999999E-2</v>
      </c>
      <c r="J111" s="265">
        <v>11.208500000000001</v>
      </c>
      <c r="K111" s="266">
        <v>0.17419999999999999</v>
      </c>
      <c r="L111" s="265">
        <v>6.2457000000000003</v>
      </c>
      <c r="M111" s="266">
        <v>11.0053</v>
      </c>
      <c r="N111" s="265">
        <v>2.5125999999999999</v>
      </c>
      <c r="O111" s="265">
        <v>2.3199999999999998E-2</v>
      </c>
      <c r="P111" s="265">
        <v>0.54790000000000005</v>
      </c>
      <c r="Q111" s="266">
        <v>0.28549999999999998</v>
      </c>
      <c r="R111" s="265">
        <v>2.98E-2</v>
      </c>
      <c r="S111" s="266">
        <v>1.2699999999999999E-2</v>
      </c>
      <c r="T111" s="266"/>
      <c r="U111" s="266">
        <v>100.38890000000001</v>
      </c>
      <c r="V111" s="266"/>
      <c r="W111" s="265"/>
      <c r="X111" s="267"/>
      <c r="Y111" s="267"/>
      <c r="Z111" s="267">
        <v>28.47</v>
      </c>
      <c r="AA111" s="267">
        <v>320.85000000000002</v>
      </c>
      <c r="AB111" s="265">
        <v>10.89</v>
      </c>
      <c r="AC111" s="265">
        <v>357.86</v>
      </c>
      <c r="AD111" s="265">
        <v>21.83</v>
      </c>
      <c r="AE111" s="265">
        <v>154.04</v>
      </c>
      <c r="AF111" s="265">
        <v>12.9</v>
      </c>
      <c r="AG111" s="265">
        <v>127.42</v>
      </c>
      <c r="AH111" s="265">
        <v>14.8</v>
      </c>
      <c r="AI111" s="265">
        <v>37.74</v>
      </c>
      <c r="AJ111" s="265">
        <v>5.09</v>
      </c>
      <c r="AK111" s="265">
        <v>26.98</v>
      </c>
      <c r="AL111" s="265">
        <v>6.42</v>
      </c>
      <c r="AM111" s="265">
        <v>2.1</v>
      </c>
      <c r="AN111" s="265">
        <v>5.54</v>
      </c>
      <c r="AO111" s="265">
        <v>0.95799999999999996</v>
      </c>
      <c r="AP111" s="265">
        <v>5.12</v>
      </c>
      <c r="AQ111" s="265">
        <v>0.93300000000000005</v>
      </c>
      <c r="AR111" s="265">
        <v>2.19</v>
      </c>
      <c r="AS111" s="265">
        <v>0.29699999999999999</v>
      </c>
      <c r="AT111" s="265">
        <v>1.66</v>
      </c>
      <c r="AU111" s="265">
        <v>0.31900000000000001</v>
      </c>
      <c r="AV111" s="265">
        <v>3.53</v>
      </c>
      <c r="AW111" s="265">
        <v>1.05</v>
      </c>
      <c r="AX111" s="265">
        <v>0.87</v>
      </c>
      <c r="AY111" s="265">
        <v>0.48799999999999999</v>
      </c>
      <c r="AZ111" s="265">
        <v>1139.5385699999999</v>
      </c>
      <c r="BA111" s="265">
        <v>52.4848</v>
      </c>
      <c r="BB111" s="267"/>
      <c r="BC111" s="267"/>
      <c r="BD111" s="266"/>
      <c r="BE111" s="266"/>
      <c r="BF111" s="266">
        <v>0.62289589999999995</v>
      </c>
      <c r="BG111" s="266">
        <v>7.4140159999999997E-2</v>
      </c>
      <c r="BH111" s="265">
        <v>0.28253134000000002</v>
      </c>
      <c r="BI111" s="265">
        <v>0.37100135000000001</v>
      </c>
      <c r="BJ111" s="265">
        <v>2.7802319999999998E-2</v>
      </c>
      <c r="BK111" s="265">
        <v>0.18237444</v>
      </c>
      <c r="BL111" s="265">
        <v>0.25752402000000002</v>
      </c>
      <c r="BM111" s="265">
        <v>0.1771383</v>
      </c>
      <c r="BN111" s="265">
        <v>7.9719449999999997E-2</v>
      </c>
      <c r="BO111" s="265">
        <v>8.36515E-3</v>
      </c>
      <c r="BP111" s="265">
        <v>6.25502E-3</v>
      </c>
      <c r="BQ111" s="265">
        <v>1.5874999999999999E-3</v>
      </c>
      <c r="BR111" s="265">
        <v>0</v>
      </c>
      <c r="BS111" s="265">
        <v>1.36656</v>
      </c>
      <c r="BT111" s="265">
        <v>9.9463500000000007</v>
      </c>
      <c r="BU111" s="265">
        <v>0.58806000000000003</v>
      </c>
      <c r="BV111" s="265">
        <v>17.893000000000001</v>
      </c>
      <c r="BW111" s="265">
        <v>1.48444</v>
      </c>
      <c r="BX111" s="265">
        <v>14.941879999999999</v>
      </c>
      <c r="BY111" s="265">
        <v>1.6873199999999999</v>
      </c>
      <c r="BZ111" s="265">
        <v>7.1355199999999996</v>
      </c>
      <c r="CA111" s="265">
        <v>0.75480000000000003</v>
      </c>
      <c r="CB111" s="265">
        <v>1.4341200000000001</v>
      </c>
      <c r="CC111" s="265">
        <v>0.35630000000000001</v>
      </c>
      <c r="CD111" s="265">
        <v>1.72672</v>
      </c>
      <c r="CE111" s="265">
        <v>0.43014000000000002</v>
      </c>
      <c r="CF111" s="265">
        <v>0.126</v>
      </c>
      <c r="CG111" s="265">
        <v>0.52076</v>
      </c>
      <c r="CH111" s="265">
        <v>7.4723999999999999E-2</v>
      </c>
      <c r="CI111" s="265">
        <v>0.41471999999999998</v>
      </c>
      <c r="CJ111" s="265">
        <v>8.1170999999999993E-2</v>
      </c>
      <c r="CK111" s="265">
        <v>0.18396000000000001</v>
      </c>
      <c r="CL111" s="265">
        <v>2.8809000000000001E-2</v>
      </c>
      <c r="CM111" s="265">
        <v>0.1411</v>
      </c>
      <c r="CN111" s="265">
        <v>3.4771000000000003E-2</v>
      </c>
      <c r="CO111" s="265">
        <v>0.33182</v>
      </c>
      <c r="CP111" s="265">
        <v>0.15645000000000001</v>
      </c>
      <c r="CQ111" s="265">
        <v>0.32102999999999998</v>
      </c>
      <c r="CR111" s="265">
        <v>4.6359999999999998E-2</v>
      </c>
      <c r="CS111" s="265"/>
      <c r="CT111" s="265"/>
      <c r="CU111" s="268"/>
      <c r="CV111" s="268"/>
      <c r="CW111" s="268"/>
      <c r="CX111" s="268"/>
      <c r="CY111" s="268"/>
      <c r="CZ111" s="268"/>
      <c r="DA111" s="262"/>
      <c r="DB111" s="262"/>
      <c r="DC111" s="262"/>
      <c r="DD111" s="262"/>
      <c r="DE111" s="262"/>
      <c r="DF111" s="262"/>
      <c r="DG111" s="262"/>
      <c r="DH111" s="262"/>
      <c r="DI111" s="262"/>
      <c r="DJ111" s="262"/>
      <c r="DK111" s="262"/>
      <c r="DL111" s="262"/>
      <c r="DM111" s="262"/>
      <c r="DN111" s="262"/>
      <c r="DO111" s="262"/>
      <c r="DP111" s="262"/>
      <c r="DQ111" s="262"/>
      <c r="DR111" s="262"/>
      <c r="DS111" s="262"/>
      <c r="DT111" s="262"/>
      <c r="DU111" s="262"/>
      <c r="DV111" s="262"/>
      <c r="DW111" s="262"/>
      <c r="DX111" s="262"/>
      <c r="DY111" s="262"/>
      <c r="DZ111" s="262"/>
      <c r="EA111" s="262"/>
      <c r="EB111" s="262"/>
      <c r="EC111" s="262"/>
      <c r="ED111" s="262"/>
      <c r="EE111" s="262"/>
      <c r="EF111" s="262"/>
      <c r="EG111" s="262"/>
      <c r="EH111" s="262"/>
      <c r="EI111" s="262"/>
      <c r="EJ111" s="262"/>
      <c r="EK111" s="262"/>
      <c r="EL111" s="262"/>
      <c r="EM111" s="262"/>
      <c r="EN111" s="262"/>
      <c r="EO111" s="262"/>
      <c r="EP111" s="262"/>
      <c r="EQ111" s="262"/>
      <c r="ER111" s="262"/>
      <c r="ES111" s="262"/>
      <c r="ET111" s="262"/>
      <c r="EU111" s="262"/>
      <c r="EV111" s="262"/>
      <c r="EW111" s="262"/>
      <c r="EX111" s="262"/>
      <c r="EY111" s="262"/>
      <c r="EZ111" s="262"/>
      <c r="FA111" s="262"/>
      <c r="FB111" s="262"/>
      <c r="FC111" s="262"/>
      <c r="FD111" s="262"/>
      <c r="FE111" s="262"/>
      <c r="FF111" s="262"/>
      <c r="FG111" s="262"/>
      <c r="FH111" s="262"/>
      <c r="FI111" s="262"/>
      <c r="FJ111" s="262"/>
      <c r="FK111" s="262"/>
      <c r="FL111" s="262"/>
      <c r="FM111" s="262"/>
      <c r="FN111" s="262"/>
      <c r="FO111" s="262"/>
      <c r="FP111" s="262"/>
      <c r="FQ111" s="262"/>
      <c r="FR111" s="262"/>
      <c r="FS111" s="262"/>
      <c r="FT111" s="262"/>
      <c r="FU111" s="262"/>
      <c r="FV111" s="262"/>
      <c r="FW111" s="262"/>
      <c r="FX111" s="262"/>
      <c r="FY111" s="262"/>
      <c r="FZ111" s="262"/>
      <c r="GA111" s="262"/>
      <c r="GB111" s="262"/>
      <c r="GC111" s="262"/>
      <c r="GD111" s="262"/>
      <c r="GE111" s="262"/>
      <c r="GF111" s="262"/>
      <c r="GG111" s="262"/>
      <c r="GH111" s="262"/>
      <c r="GI111" s="262"/>
      <c r="GJ111" s="262"/>
      <c r="GK111" s="262"/>
      <c r="GL111" s="262"/>
      <c r="GM111" s="262"/>
      <c r="GN111" s="262"/>
      <c r="GO111" s="262"/>
      <c r="GP111" s="262"/>
      <c r="GQ111" s="262"/>
      <c r="GR111" s="262"/>
      <c r="GS111" s="262"/>
      <c r="GT111" s="262"/>
      <c r="GU111" s="262"/>
      <c r="GV111" s="262"/>
      <c r="GW111" s="262"/>
      <c r="GX111" s="262"/>
      <c r="GY111" s="262"/>
      <c r="GZ111" s="262"/>
      <c r="HA111" s="262"/>
      <c r="HB111" s="262"/>
      <c r="HC111" s="262"/>
      <c r="HD111" s="262"/>
      <c r="HE111" s="262"/>
      <c r="HF111" s="262"/>
      <c r="HG111" s="262"/>
      <c r="HH111" s="262"/>
      <c r="HI111" s="262"/>
      <c r="HJ111" s="262"/>
      <c r="HK111" s="262"/>
      <c r="HL111" s="262"/>
      <c r="HM111" s="262"/>
      <c r="HN111" s="262"/>
      <c r="HO111" s="262"/>
      <c r="HP111" s="262"/>
      <c r="HQ111" s="262"/>
      <c r="HR111" s="262"/>
      <c r="HS111" s="262"/>
      <c r="HT111" s="262"/>
      <c r="HU111" s="262"/>
      <c r="HV111" s="262"/>
      <c r="HW111" s="262"/>
      <c r="HX111" s="262"/>
      <c r="HY111" s="262"/>
      <c r="HZ111" s="262"/>
      <c r="IA111" s="262"/>
      <c r="IB111" s="262"/>
      <c r="IC111" s="262"/>
      <c r="ID111" s="262"/>
      <c r="IE111" s="262"/>
      <c r="IF111" s="262"/>
      <c r="IG111" s="262"/>
      <c r="IH111" s="262"/>
      <c r="II111" s="262"/>
      <c r="IJ111" s="262"/>
      <c r="IK111" s="262"/>
      <c r="IL111" s="262"/>
      <c r="IM111" s="262"/>
      <c r="IN111" s="262"/>
      <c r="IO111" s="262"/>
      <c r="IP111" s="262"/>
      <c r="IQ111" s="262"/>
      <c r="IR111" s="262"/>
      <c r="IS111" s="262"/>
      <c r="IT111" s="262"/>
      <c r="IU111" s="262"/>
      <c r="IV111" s="262"/>
      <c r="IW111" s="262"/>
      <c r="IX111" s="262"/>
      <c r="IY111" s="262"/>
      <c r="IZ111" s="262"/>
      <c r="JA111" s="262"/>
      <c r="JB111" s="262"/>
      <c r="JC111" s="262"/>
      <c r="JD111" s="262"/>
      <c r="JE111" s="262"/>
      <c r="JF111" s="262"/>
      <c r="JG111" s="262"/>
      <c r="JH111" s="262"/>
      <c r="JI111" s="262"/>
      <c r="JJ111" s="262"/>
      <c r="JK111" s="262"/>
      <c r="JL111" s="262"/>
      <c r="JM111" s="262"/>
      <c r="JN111" s="262"/>
      <c r="JO111" s="262"/>
      <c r="JP111" s="262"/>
      <c r="JQ111" s="262"/>
      <c r="JR111" s="262"/>
      <c r="JS111" s="262"/>
      <c r="JT111" s="262"/>
      <c r="JU111" s="262"/>
      <c r="JV111" s="262"/>
      <c r="JW111" s="262"/>
      <c r="JX111" s="262"/>
      <c r="JY111" s="262"/>
      <c r="JZ111" s="262"/>
      <c r="KA111" s="262"/>
      <c r="KB111" s="262"/>
      <c r="KC111" s="262"/>
      <c r="KD111" s="262"/>
      <c r="KE111" s="262"/>
      <c r="KF111" s="262"/>
      <c r="KG111" s="262"/>
      <c r="KH111" s="262"/>
      <c r="KI111" s="262"/>
      <c r="KJ111" s="262"/>
      <c r="KK111" s="262"/>
      <c r="KL111" s="262"/>
      <c r="KM111" s="262"/>
      <c r="KN111" s="262"/>
      <c r="KO111" s="262"/>
      <c r="KP111" s="262"/>
      <c r="KQ111" s="262"/>
      <c r="KR111" s="262"/>
      <c r="KS111" s="262"/>
      <c r="KT111" s="262"/>
      <c r="KU111" s="262"/>
      <c r="KV111" s="262"/>
      <c r="KW111" s="262"/>
      <c r="KX111" s="262"/>
      <c r="KY111" s="262"/>
      <c r="KZ111" s="262"/>
      <c r="LA111" s="262"/>
      <c r="LB111" s="262"/>
      <c r="LC111" s="262"/>
      <c r="LD111" s="262"/>
      <c r="LE111" s="262"/>
      <c r="LF111" s="262"/>
      <c r="LG111" s="262"/>
      <c r="LH111" s="262"/>
      <c r="LI111" s="262"/>
      <c r="LJ111" s="262"/>
      <c r="LK111" s="262"/>
      <c r="LL111" s="262"/>
      <c r="LM111" s="262"/>
      <c r="LN111" s="262"/>
      <c r="LO111" s="262"/>
      <c r="LP111" s="262"/>
      <c r="LQ111" s="262"/>
      <c r="LR111" s="262"/>
      <c r="LS111" s="262"/>
      <c r="LT111" s="262"/>
      <c r="LU111" s="262"/>
      <c r="LV111" s="262"/>
      <c r="LW111" s="262"/>
      <c r="LX111" s="262"/>
      <c r="LY111" s="262"/>
      <c r="LZ111" s="262"/>
      <c r="MA111" s="262"/>
      <c r="MB111" s="262"/>
      <c r="MC111" s="262"/>
      <c r="MD111" s="262"/>
      <c r="ME111" s="262"/>
      <c r="MF111" s="262"/>
      <c r="MG111" s="262"/>
      <c r="MH111" s="262"/>
      <c r="MI111" s="262"/>
      <c r="MJ111" s="262"/>
      <c r="MK111" s="262"/>
      <c r="ML111" s="262"/>
      <c r="MM111" s="262"/>
      <c r="MN111" s="262"/>
      <c r="MO111" s="262"/>
      <c r="MP111" s="262"/>
      <c r="MQ111" s="262"/>
      <c r="MR111" s="262"/>
      <c r="MS111" s="262"/>
      <c r="MT111" s="262"/>
      <c r="MU111" s="262"/>
      <c r="MV111" s="262"/>
      <c r="MW111" s="262"/>
      <c r="MX111" s="262"/>
      <c r="MY111" s="262"/>
      <c r="MZ111" s="262"/>
      <c r="NA111" s="262"/>
      <c r="NB111" s="262"/>
      <c r="NC111" s="262"/>
      <c r="ND111" s="262"/>
      <c r="NE111" s="262"/>
      <c r="NF111" s="262"/>
      <c r="NG111" s="262"/>
      <c r="NH111" s="262"/>
      <c r="NI111" s="262"/>
      <c r="NJ111" s="262"/>
      <c r="NK111" s="262"/>
      <c r="NL111" s="262"/>
      <c r="NM111" s="262"/>
      <c r="NN111" s="262"/>
      <c r="NO111" s="262"/>
      <c r="NP111" s="262"/>
      <c r="NQ111" s="262"/>
      <c r="NR111" s="262"/>
      <c r="NS111" s="262"/>
      <c r="NT111" s="262"/>
      <c r="NU111" s="262"/>
      <c r="NV111" s="262"/>
      <c r="NW111" s="262"/>
      <c r="NX111" s="262"/>
      <c r="NY111" s="262"/>
      <c r="NZ111" s="262"/>
      <c r="OA111" s="262"/>
      <c r="OB111" s="262"/>
      <c r="OC111" s="262"/>
      <c r="OD111" s="262"/>
      <c r="OE111" s="262"/>
      <c r="OF111" s="262"/>
      <c r="OG111" s="262"/>
      <c r="OH111" s="262"/>
      <c r="OI111" s="262"/>
      <c r="OJ111" s="262"/>
      <c r="OK111" s="262"/>
      <c r="OL111" s="262"/>
      <c r="OM111" s="262"/>
      <c r="ON111" s="262"/>
      <c r="OO111" s="262"/>
      <c r="OP111" s="262"/>
      <c r="OQ111" s="262"/>
      <c r="OR111" s="262"/>
      <c r="OS111" s="262"/>
      <c r="OT111" s="262"/>
      <c r="OU111" s="262"/>
      <c r="OV111" s="262"/>
      <c r="OW111" s="262"/>
      <c r="OX111" s="262"/>
      <c r="OY111" s="262"/>
      <c r="OZ111" s="262"/>
      <c r="PA111" s="262"/>
      <c r="PB111" s="262"/>
      <c r="PC111" s="262"/>
      <c r="PD111" s="262"/>
      <c r="PE111" s="262"/>
      <c r="PF111" s="262"/>
      <c r="PG111" s="262"/>
      <c r="PH111" s="262"/>
      <c r="PI111" s="262"/>
      <c r="PJ111" s="262"/>
      <c r="PK111" s="262"/>
      <c r="PL111" s="262"/>
      <c r="PM111" s="262"/>
      <c r="PN111" s="262"/>
      <c r="PO111" s="262"/>
      <c r="PP111" s="262"/>
      <c r="PQ111" s="262"/>
      <c r="PR111" s="262"/>
      <c r="PS111" s="262"/>
      <c r="PT111" s="262"/>
      <c r="PU111" s="262"/>
      <c r="PV111" s="262"/>
      <c r="PW111" s="262"/>
      <c r="PX111" s="262"/>
      <c r="PY111" s="262"/>
      <c r="PZ111" s="262"/>
      <c r="QA111" s="262"/>
      <c r="QB111" s="262"/>
      <c r="QC111" s="262"/>
      <c r="QD111" s="262"/>
      <c r="QE111" s="262"/>
      <c r="QF111" s="262"/>
      <c r="QG111" s="262"/>
      <c r="QH111" s="262"/>
      <c r="QI111" s="262"/>
      <c r="QJ111" s="262"/>
      <c r="QK111" s="262"/>
      <c r="QL111" s="262"/>
      <c r="QM111" s="262"/>
      <c r="QN111" s="262"/>
      <c r="QO111" s="262"/>
      <c r="QP111" s="262"/>
      <c r="QQ111" s="262"/>
      <c r="QR111" s="262"/>
      <c r="QS111" s="262"/>
      <c r="QT111" s="262"/>
      <c r="QU111" s="262"/>
      <c r="QV111" s="262"/>
      <c r="QW111" s="262"/>
      <c r="QX111" s="262"/>
      <c r="QY111" s="262"/>
      <c r="QZ111" s="262"/>
      <c r="RA111" s="262"/>
      <c r="RB111" s="262"/>
      <c r="RC111" s="262"/>
      <c r="RD111" s="262"/>
      <c r="RE111" s="262"/>
      <c r="RF111" s="262"/>
      <c r="RG111" s="262"/>
      <c r="RH111" s="262"/>
      <c r="RI111" s="262"/>
      <c r="RJ111" s="262"/>
      <c r="RK111" s="262"/>
      <c r="RL111" s="262"/>
      <c r="RM111" s="262"/>
      <c r="RN111" s="262"/>
      <c r="RO111" s="262"/>
      <c r="RP111" s="262"/>
      <c r="RQ111" s="262"/>
      <c r="RR111" s="262"/>
      <c r="RS111" s="262"/>
      <c r="RT111" s="262"/>
      <c r="RU111" s="262"/>
      <c r="RV111" s="262"/>
      <c r="RW111" s="262"/>
      <c r="RX111" s="262"/>
      <c r="RY111" s="262"/>
      <c r="RZ111" s="262"/>
      <c r="SA111" s="262"/>
      <c r="SB111" s="262"/>
      <c r="SC111" s="262"/>
      <c r="SD111" s="262"/>
      <c r="SE111" s="262"/>
      <c r="SF111" s="262"/>
      <c r="SG111" s="262"/>
      <c r="SH111" s="262"/>
      <c r="SI111" s="262"/>
      <c r="SJ111" s="262"/>
      <c r="SK111" s="262"/>
      <c r="SL111" s="262"/>
      <c r="SM111" s="262"/>
      <c r="SN111" s="262"/>
      <c r="SO111" s="262"/>
      <c r="SP111" s="262"/>
      <c r="SQ111" s="262"/>
      <c r="SR111" s="262"/>
      <c r="SS111" s="262"/>
      <c r="ST111" s="262"/>
      <c r="SU111" s="262"/>
      <c r="SV111" s="262"/>
      <c r="SW111" s="262"/>
      <c r="SX111" s="262"/>
      <c r="SY111" s="262"/>
      <c r="SZ111" s="262"/>
      <c r="TA111" s="262"/>
      <c r="TB111" s="262"/>
      <c r="TC111" s="262"/>
      <c r="TD111" s="262"/>
      <c r="TE111" s="262"/>
      <c r="TF111" s="262"/>
      <c r="TG111" s="262"/>
      <c r="TH111" s="262"/>
      <c r="TI111" s="262"/>
      <c r="TJ111" s="262"/>
      <c r="TK111" s="262"/>
      <c r="TL111" s="262"/>
      <c r="TM111" s="262"/>
      <c r="TN111" s="262"/>
      <c r="TO111" s="262"/>
      <c r="TP111" s="262"/>
      <c r="TQ111" s="262"/>
      <c r="TR111" s="262"/>
      <c r="TS111" s="262"/>
      <c r="TT111" s="262"/>
      <c r="TU111" s="262"/>
      <c r="TV111" s="262"/>
      <c r="TW111" s="262"/>
      <c r="TX111" s="262"/>
      <c r="TY111" s="262"/>
      <c r="TZ111" s="262"/>
      <c r="UA111" s="262"/>
      <c r="UB111" s="262"/>
      <c r="UC111" s="262"/>
      <c r="UD111" s="262"/>
      <c r="UE111" s="262"/>
      <c r="UF111" s="262"/>
      <c r="UG111" s="262"/>
      <c r="UH111" s="262"/>
      <c r="UI111" s="262"/>
      <c r="UJ111" s="262"/>
      <c r="UK111" s="262"/>
      <c r="UL111" s="262"/>
      <c r="UM111" s="262"/>
      <c r="UN111" s="262"/>
      <c r="UO111" s="262"/>
      <c r="UP111" s="262"/>
      <c r="UQ111" s="262"/>
      <c r="UR111" s="262"/>
      <c r="US111" s="262"/>
      <c r="UT111" s="262"/>
      <c r="UU111" s="262"/>
      <c r="UV111" s="262"/>
      <c r="UW111" s="262"/>
      <c r="UX111" s="262"/>
      <c r="UY111" s="262"/>
      <c r="UZ111" s="262"/>
      <c r="VA111" s="262"/>
      <c r="VB111" s="262"/>
      <c r="VC111" s="262"/>
      <c r="VD111" s="262"/>
      <c r="VE111" s="262"/>
      <c r="VF111" s="262"/>
      <c r="VG111" s="262"/>
      <c r="VH111" s="262"/>
      <c r="VI111" s="262"/>
      <c r="VJ111" s="262"/>
      <c r="VK111" s="262"/>
      <c r="VL111" s="262"/>
      <c r="VM111" s="262"/>
      <c r="VN111" s="262"/>
      <c r="VO111" s="262"/>
      <c r="VP111" s="262"/>
      <c r="VQ111" s="262"/>
      <c r="VR111" s="262"/>
      <c r="VS111" s="262"/>
      <c r="VT111" s="262"/>
      <c r="VU111" s="262"/>
      <c r="VV111" s="262"/>
      <c r="VW111" s="262"/>
      <c r="VX111" s="262"/>
      <c r="VY111" s="262"/>
      <c r="VZ111" s="262"/>
      <c r="WA111" s="262"/>
      <c r="WB111" s="262"/>
      <c r="WC111" s="262"/>
      <c r="WD111" s="262"/>
      <c r="WE111" s="262"/>
      <c r="WF111" s="262"/>
      <c r="WG111" s="262"/>
      <c r="WH111" s="262"/>
      <c r="WI111" s="262"/>
      <c r="WJ111" s="262"/>
      <c r="WK111" s="262"/>
      <c r="WL111" s="262"/>
      <c r="WM111" s="262"/>
      <c r="WN111" s="262"/>
      <c r="WO111" s="262"/>
      <c r="WP111" s="262"/>
      <c r="WQ111" s="262"/>
      <c r="WR111" s="262"/>
      <c r="WS111" s="262"/>
      <c r="WT111" s="262"/>
      <c r="WU111" s="262"/>
      <c r="WV111" s="262"/>
      <c r="WW111" s="262"/>
      <c r="WX111" s="262"/>
      <c r="WY111" s="262"/>
      <c r="WZ111" s="262"/>
      <c r="XA111" s="262"/>
      <c r="XB111" s="262"/>
      <c r="XC111" s="262"/>
      <c r="XD111" s="262"/>
      <c r="XE111" s="262"/>
      <c r="XF111" s="262"/>
      <c r="XG111" s="262"/>
      <c r="XH111" s="262"/>
      <c r="XI111" s="262"/>
      <c r="XJ111" s="262"/>
      <c r="XK111" s="262"/>
      <c r="XL111" s="262"/>
      <c r="XM111" s="262"/>
      <c r="XN111" s="262"/>
      <c r="XO111" s="262"/>
      <c r="XP111" s="262"/>
      <c r="XQ111" s="262"/>
      <c r="XR111" s="262"/>
      <c r="XS111" s="262"/>
      <c r="XT111" s="262"/>
      <c r="XU111" s="262"/>
      <c r="XV111" s="262"/>
      <c r="XW111" s="262"/>
      <c r="XX111" s="262"/>
      <c r="XY111" s="262"/>
      <c r="XZ111" s="262"/>
      <c r="YA111" s="262"/>
      <c r="YB111" s="262"/>
      <c r="YC111" s="262"/>
      <c r="YD111" s="262"/>
      <c r="YE111" s="262"/>
      <c r="YF111" s="262"/>
      <c r="YG111" s="262"/>
      <c r="YH111" s="262"/>
      <c r="YI111" s="262"/>
      <c r="YJ111" s="262"/>
      <c r="YK111" s="262"/>
      <c r="YL111" s="262"/>
      <c r="YM111" s="262"/>
      <c r="YN111" s="262"/>
      <c r="YO111" s="262"/>
      <c r="YP111" s="262"/>
      <c r="YQ111" s="262"/>
      <c r="YR111" s="262"/>
      <c r="YS111" s="262"/>
      <c r="YT111" s="262"/>
      <c r="YU111" s="262"/>
      <c r="YV111" s="262"/>
      <c r="YW111" s="262"/>
      <c r="YX111" s="262"/>
      <c r="YY111" s="262"/>
      <c r="YZ111" s="262"/>
      <c r="ZA111" s="262"/>
      <c r="ZB111" s="262"/>
      <c r="ZC111" s="262"/>
      <c r="ZD111" s="262"/>
      <c r="ZE111" s="262"/>
      <c r="ZF111" s="262"/>
      <c r="ZG111" s="262"/>
      <c r="ZH111" s="262"/>
      <c r="ZI111" s="262"/>
      <c r="ZJ111" s="262"/>
      <c r="ZK111" s="262"/>
      <c r="ZL111" s="262"/>
      <c r="ZM111" s="262"/>
      <c r="ZN111" s="262"/>
      <c r="ZO111" s="262"/>
      <c r="ZP111" s="262"/>
      <c r="ZQ111" s="262"/>
      <c r="ZR111" s="262"/>
      <c r="ZS111" s="262"/>
      <c r="ZT111" s="262"/>
      <c r="ZU111" s="262"/>
      <c r="ZV111" s="262"/>
      <c r="ZW111" s="262"/>
      <c r="ZX111" s="262"/>
      <c r="ZY111" s="262"/>
      <c r="ZZ111" s="262"/>
      <c r="AAA111" s="262"/>
      <c r="AAB111" s="262"/>
      <c r="AAC111" s="262"/>
      <c r="AAD111" s="262"/>
      <c r="AAE111" s="262"/>
      <c r="AAF111" s="262"/>
      <c r="AAG111" s="262"/>
      <c r="AAH111" s="262"/>
      <c r="AAI111" s="262"/>
      <c r="AAJ111" s="262"/>
      <c r="AAK111" s="262"/>
      <c r="AAL111" s="262"/>
      <c r="AAM111" s="262"/>
      <c r="AAN111" s="262"/>
      <c r="AAO111" s="262"/>
      <c r="AAP111" s="262"/>
      <c r="AAQ111" s="262"/>
      <c r="AAR111" s="262"/>
      <c r="AAS111" s="262"/>
      <c r="AAT111" s="262"/>
      <c r="AAU111" s="262"/>
      <c r="AAV111" s="262"/>
      <c r="AAW111" s="262"/>
      <c r="AAX111" s="262"/>
      <c r="AAY111" s="262"/>
      <c r="AAZ111" s="262"/>
      <c r="ABA111" s="262"/>
      <c r="ABB111" s="262"/>
      <c r="ABC111" s="262"/>
      <c r="ABD111" s="262"/>
      <c r="ABE111" s="262"/>
      <c r="ABF111" s="262"/>
      <c r="ABG111" s="262"/>
      <c r="ABH111" s="262"/>
      <c r="ABI111" s="262"/>
      <c r="ABJ111" s="262"/>
      <c r="ABK111" s="262"/>
      <c r="ABL111" s="262"/>
      <c r="ABM111" s="262"/>
      <c r="ABN111" s="262"/>
      <c r="ABO111" s="262"/>
      <c r="ABP111" s="262"/>
      <c r="ABQ111" s="262"/>
      <c r="ABR111" s="262"/>
      <c r="ABS111" s="262"/>
      <c r="ABT111" s="262"/>
      <c r="ABU111" s="262"/>
      <c r="ABV111" s="262"/>
      <c r="ABW111" s="262"/>
      <c r="ABX111" s="262"/>
      <c r="ABY111" s="262"/>
      <c r="ABZ111" s="262"/>
      <c r="ACA111" s="262"/>
      <c r="ACB111" s="262"/>
      <c r="ACC111" s="262"/>
      <c r="ACD111" s="262"/>
      <c r="ACE111" s="262"/>
      <c r="ACF111" s="262"/>
      <c r="ACG111" s="262"/>
      <c r="ACH111" s="262"/>
      <c r="ACI111" s="262"/>
      <c r="ACJ111" s="262"/>
      <c r="ACK111" s="262"/>
      <c r="ACL111" s="262"/>
      <c r="ACM111" s="262"/>
      <c r="ACN111" s="262"/>
      <c r="ACO111" s="262"/>
      <c r="ACP111" s="262"/>
      <c r="ACQ111" s="262"/>
      <c r="ACR111" s="262"/>
      <c r="ACS111" s="262"/>
      <c r="ACT111" s="262"/>
      <c r="ACU111" s="262"/>
      <c r="ACV111" s="262"/>
      <c r="ACW111" s="262"/>
      <c r="ACX111" s="262"/>
      <c r="ACY111" s="262"/>
      <c r="ACZ111" s="262"/>
      <c r="ADA111" s="262"/>
      <c r="ADB111" s="262"/>
      <c r="ADC111" s="262"/>
      <c r="ADD111" s="262"/>
      <c r="ADE111" s="262"/>
      <c r="ADF111" s="262"/>
      <c r="ADG111" s="262"/>
      <c r="ADH111" s="262"/>
      <c r="ADI111" s="262"/>
      <c r="ADJ111" s="262"/>
      <c r="ADK111" s="262"/>
      <c r="ADL111" s="262"/>
      <c r="ADM111" s="262"/>
      <c r="ADN111" s="262"/>
      <c r="ADO111" s="262"/>
      <c r="ADP111" s="262"/>
      <c r="ADQ111" s="262"/>
      <c r="ADR111" s="262"/>
      <c r="ADS111" s="262"/>
      <c r="ADT111" s="262"/>
      <c r="ADU111" s="262"/>
      <c r="ADV111" s="262"/>
      <c r="ADW111" s="262"/>
      <c r="ADX111" s="262"/>
      <c r="ADY111" s="262"/>
      <c r="ADZ111" s="262"/>
      <c r="AEA111" s="262"/>
      <c r="AEB111" s="262"/>
      <c r="AEC111" s="262"/>
      <c r="AED111" s="262"/>
      <c r="AEE111" s="262"/>
      <c r="AEF111" s="262"/>
      <c r="AEG111" s="262"/>
      <c r="AEH111" s="262"/>
      <c r="AEI111" s="262"/>
      <c r="AEJ111" s="262"/>
      <c r="AEK111" s="262"/>
      <c r="AEL111" s="262"/>
      <c r="AEM111" s="262"/>
      <c r="AEN111" s="262"/>
      <c r="AEO111" s="262"/>
      <c r="AEP111" s="262"/>
      <c r="AEQ111" s="262"/>
      <c r="AER111" s="262"/>
      <c r="AES111" s="262"/>
      <c r="AET111" s="262"/>
      <c r="AEU111" s="262"/>
      <c r="AEV111" s="262"/>
      <c r="AEW111" s="262"/>
      <c r="AEX111" s="262"/>
      <c r="AEY111" s="262"/>
      <c r="AEZ111" s="262"/>
      <c r="AFA111" s="262"/>
      <c r="AFB111" s="262"/>
      <c r="AFC111" s="262"/>
      <c r="AFD111" s="262"/>
      <c r="AFE111" s="262"/>
      <c r="AFF111" s="262"/>
      <c r="AFG111" s="262"/>
      <c r="AFH111" s="262"/>
      <c r="AFI111" s="262"/>
      <c r="AFJ111" s="262"/>
      <c r="AFK111" s="262"/>
      <c r="AFL111" s="262"/>
      <c r="AFM111" s="262"/>
      <c r="AFN111" s="262"/>
      <c r="AFO111" s="262"/>
      <c r="AFP111" s="262"/>
      <c r="AFQ111" s="262"/>
      <c r="AFR111" s="262"/>
      <c r="AFS111" s="262"/>
      <c r="AFT111" s="262"/>
      <c r="AFU111" s="262"/>
      <c r="AFV111" s="262"/>
      <c r="AFW111" s="262"/>
      <c r="AFX111" s="262"/>
      <c r="AFY111" s="262"/>
      <c r="AFZ111" s="262"/>
      <c r="AGA111" s="262"/>
      <c r="AGB111" s="262"/>
      <c r="AGC111" s="262"/>
      <c r="AGD111" s="262"/>
      <c r="AGE111" s="262"/>
      <c r="AGF111" s="262"/>
      <c r="AGG111" s="262"/>
      <c r="AGH111" s="262"/>
      <c r="AGI111" s="262"/>
      <c r="AGJ111" s="262"/>
      <c r="AGK111" s="262"/>
      <c r="AGL111" s="262"/>
      <c r="AGM111" s="262"/>
      <c r="AGN111" s="262"/>
      <c r="AGO111" s="262"/>
      <c r="AGP111" s="262"/>
      <c r="AGQ111" s="262"/>
      <c r="AGR111" s="262"/>
      <c r="AGS111" s="262"/>
      <c r="AGT111" s="262"/>
      <c r="AGU111" s="262"/>
      <c r="AGV111" s="262"/>
      <c r="AGW111" s="262"/>
      <c r="AGX111" s="262"/>
      <c r="AGY111" s="262"/>
      <c r="AGZ111" s="262"/>
      <c r="AHA111" s="262"/>
      <c r="AHB111" s="262"/>
      <c r="AHC111" s="262"/>
      <c r="AHD111" s="262"/>
      <c r="AHE111" s="262"/>
      <c r="AHF111" s="262"/>
      <c r="AHG111" s="262"/>
      <c r="AHH111" s="262"/>
      <c r="AHI111" s="262"/>
      <c r="AHJ111" s="262"/>
      <c r="AHK111" s="262"/>
      <c r="AHL111" s="262"/>
      <c r="AHM111" s="262"/>
      <c r="AHN111" s="262"/>
      <c r="AHO111" s="262"/>
      <c r="AHP111" s="262"/>
      <c r="AHQ111" s="262"/>
      <c r="AHR111" s="262"/>
      <c r="AHS111" s="262"/>
      <c r="AHT111" s="262"/>
      <c r="AHU111" s="262"/>
      <c r="AHV111" s="262"/>
      <c r="AHW111" s="262"/>
      <c r="AHX111" s="262"/>
      <c r="AHY111" s="262"/>
      <c r="AHZ111" s="262"/>
      <c r="AIA111" s="262"/>
      <c r="AIB111" s="262"/>
      <c r="AIC111" s="262"/>
      <c r="AID111" s="262"/>
      <c r="AIE111" s="262"/>
      <c r="AIF111" s="262"/>
      <c r="AIG111" s="262"/>
      <c r="AIH111" s="262"/>
      <c r="AII111" s="262"/>
      <c r="AIJ111" s="262"/>
      <c r="AIK111" s="262"/>
      <c r="AIL111" s="262"/>
      <c r="AIM111" s="262"/>
      <c r="AIN111" s="262"/>
      <c r="AIO111" s="262"/>
      <c r="AIP111" s="262"/>
      <c r="AIQ111" s="262"/>
      <c r="AIR111" s="262"/>
      <c r="AIS111" s="262"/>
      <c r="AIT111" s="262"/>
      <c r="AIU111" s="262"/>
      <c r="AIV111" s="262"/>
      <c r="AIW111" s="262"/>
      <c r="AIX111" s="262"/>
      <c r="AIY111" s="262"/>
      <c r="AIZ111" s="262"/>
      <c r="AJA111" s="262"/>
      <c r="AJB111" s="262"/>
      <c r="AJC111" s="262"/>
      <c r="AJD111" s="262"/>
      <c r="AJE111" s="262"/>
      <c r="AJF111" s="262"/>
      <c r="AJG111" s="262"/>
      <c r="AJH111" s="262"/>
      <c r="AJI111" s="262"/>
      <c r="AJJ111" s="262"/>
      <c r="AJK111" s="262"/>
      <c r="AJL111" s="262"/>
      <c r="AJM111" s="262"/>
      <c r="AJN111" s="262"/>
      <c r="AJO111" s="262"/>
      <c r="AJP111" s="262"/>
      <c r="AJQ111" s="262"/>
      <c r="AJR111" s="262"/>
      <c r="AJS111" s="262"/>
      <c r="AJT111" s="262"/>
      <c r="AJU111" s="262"/>
      <c r="AJV111" s="262"/>
      <c r="AJW111" s="262"/>
      <c r="AJX111" s="262"/>
      <c r="AJY111" s="262"/>
      <c r="AJZ111" s="262"/>
      <c r="AKA111" s="262"/>
      <c r="AKB111" s="262"/>
      <c r="AKC111" s="262"/>
      <c r="AKD111" s="262"/>
      <c r="AKE111" s="262"/>
      <c r="AKF111" s="262"/>
      <c r="AKG111" s="262"/>
      <c r="AKH111" s="262"/>
      <c r="AKI111" s="262"/>
      <c r="AKJ111" s="262"/>
      <c r="AKK111" s="262"/>
      <c r="AKL111" s="262"/>
      <c r="AKM111" s="262"/>
      <c r="AKN111" s="262"/>
      <c r="AKO111" s="262"/>
      <c r="AKP111" s="262"/>
      <c r="AKQ111" s="262"/>
      <c r="AKR111" s="262"/>
      <c r="AKS111" s="262"/>
      <c r="AKT111" s="262"/>
      <c r="AKU111" s="262"/>
      <c r="AKV111" s="262"/>
      <c r="AKW111" s="262"/>
      <c r="AKX111" s="262"/>
      <c r="AKY111" s="262"/>
      <c r="AKZ111" s="262"/>
      <c r="ALA111" s="262"/>
      <c r="ALB111" s="262"/>
      <c r="ALC111" s="262"/>
      <c r="ALD111" s="262"/>
      <c r="ALE111" s="262"/>
      <c r="ALF111" s="262"/>
      <c r="ALG111" s="262"/>
      <c r="ALH111" s="262"/>
      <c r="ALI111" s="262"/>
      <c r="ALJ111" s="262"/>
      <c r="ALK111" s="262"/>
      <c r="ALL111" s="262"/>
      <c r="ALM111" s="262"/>
      <c r="ALN111" s="262"/>
      <c r="ALO111" s="262"/>
      <c r="ALP111" s="262"/>
      <c r="ALQ111" s="262"/>
      <c r="ALR111" s="262"/>
      <c r="ALS111" s="262"/>
      <c r="ALT111" s="262"/>
      <c r="ALU111" s="262"/>
      <c r="ALV111" s="262"/>
    </row>
    <row r="112" spans="1:1010" s="155" customFormat="1" ht="15" customHeight="1" x14ac:dyDescent="0.35">
      <c r="A112" s="214">
        <v>112</v>
      </c>
      <c r="B112">
        <v>1973.31</v>
      </c>
      <c r="C112" s="214" t="s">
        <v>1345</v>
      </c>
      <c r="D112">
        <v>1973.31</v>
      </c>
      <c r="E112" s="270">
        <v>-1</v>
      </c>
      <c r="F112" s="271">
        <v>51.163849999999996</v>
      </c>
      <c r="G112" s="272">
        <v>2.5427</v>
      </c>
      <c r="H112" s="273">
        <v>13.427300000000001</v>
      </c>
      <c r="I112" s="273">
        <v>5.7149999999999999E-2</v>
      </c>
      <c r="J112" s="273">
        <v>11.449</v>
      </c>
      <c r="K112" s="274">
        <v>0.17860000000000001</v>
      </c>
      <c r="L112" s="273">
        <v>7.7888999999999999</v>
      </c>
      <c r="M112" s="274">
        <v>11.187250000000001</v>
      </c>
      <c r="N112" s="273">
        <v>2.3654999999999999</v>
      </c>
      <c r="O112" s="273">
        <v>2.605E-2</v>
      </c>
      <c r="P112" s="273">
        <v>0.4698</v>
      </c>
      <c r="Q112" s="274">
        <v>0.25114999999999998</v>
      </c>
      <c r="R112" s="273">
        <v>5.04E-2</v>
      </c>
      <c r="S112" s="274">
        <v>1.1350000000000001E-2</v>
      </c>
      <c r="T112" s="274">
        <v>3.3349999999999998E-2</v>
      </c>
      <c r="U112" s="274">
        <v>101.00230000000001</v>
      </c>
      <c r="V112" s="274"/>
      <c r="W112" s="273">
        <v>8.9297502831446898E-2</v>
      </c>
      <c r="X112" s="275">
        <v>2.55906810903396</v>
      </c>
      <c r="Y112" s="274">
        <v>1.69089369512365</v>
      </c>
      <c r="Z112" s="273">
        <v>29.245000000000001</v>
      </c>
      <c r="AA112" s="273">
        <v>293.98500000000001</v>
      </c>
      <c r="AB112" s="273">
        <v>8.17</v>
      </c>
      <c r="AC112" s="273">
        <v>360.54500000000002</v>
      </c>
      <c r="AD112" s="273">
        <v>24.864999999999998</v>
      </c>
      <c r="AE112" s="273">
        <v>153.51499999999999</v>
      </c>
      <c r="AF112" s="273">
        <v>14.975</v>
      </c>
      <c r="AG112" s="273">
        <v>112.905</v>
      </c>
      <c r="AH112" s="273">
        <v>12.445</v>
      </c>
      <c r="AI112" s="273">
        <v>30.035</v>
      </c>
      <c r="AJ112" s="273">
        <v>4.415</v>
      </c>
      <c r="AK112" s="273">
        <v>21.68</v>
      </c>
      <c r="AL112" s="273">
        <v>5.16</v>
      </c>
      <c r="AM112" s="273">
        <v>2.085</v>
      </c>
      <c r="AN112" s="273">
        <v>5.6550000000000002</v>
      </c>
      <c r="AO112" s="273">
        <v>0.76</v>
      </c>
      <c r="AP112" s="273">
        <v>5.0949999999999998</v>
      </c>
      <c r="AQ112" s="273">
        <v>0.94499999999999995</v>
      </c>
      <c r="AR112" s="273">
        <v>2.5</v>
      </c>
      <c r="AS112" s="273">
        <v>0.30649999999999999</v>
      </c>
      <c r="AT112" s="273">
        <v>2.1</v>
      </c>
      <c r="AU112" s="273">
        <v>0.26600000000000001</v>
      </c>
      <c r="AV112" s="273">
        <v>4.125</v>
      </c>
      <c r="AW112" s="273">
        <v>0.92300000000000004</v>
      </c>
      <c r="AX112" s="273">
        <v>0.91</v>
      </c>
      <c r="AY112" s="273">
        <v>0.33650000000000002</v>
      </c>
      <c r="AZ112" s="273">
        <v>1170.5568900000001</v>
      </c>
      <c r="BA112" s="273">
        <v>58.274999999999999</v>
      </c>
      <c r="BB112" s="275"/>
      <c r="BC112" s="275">
        <v>4.4648751415723503E-3</v>
      </c>
      <c r="BD112" s="274">
        <v>4.88782008825486E-2</v>
      </c>
      <c r="BE112" s="274">
        <v>0.181432893486768</v>
      </c>
      <c r="BF112" s="274">
        <v>0.61908258500000002</v>
      </c>
      <c r="BG112" s="274">
        <v>6.5093120000000004E-2</v>
      </c>
      <c r="BH112" s="273">
        <v>0.27257418999999999</v>
      </c>
      <c r="BI112" s="273">
        <v>0.37896190000000002</v>
      </c>
      <c r="BJ112" s="273">
        <v>2.8504560000000002E-2</v>
      </c>
      <c r="BK112" s="273">
        <v>0.22743588000000001</v>
      </c>
      <c r="BL112" s="273">
        <v>0.26178164999999998</v>
      </c>
      <c r="BM112" s="273">
        <v>0.16676774999999999</v>
      </c>
      <c r="BN112" s="273">
        <v>6.8355899999999997E-2</v>
      </c>
      <c r="BO112" s="273">
        <v>7.3586950000000002E-3</v>
      </c>
      <c r="BP112" s="273">
        <v>1.057896E-2</v>
      </c>
      <c r="BQ112" s="273">
        <v>1.4187500000000001E-3</v>
      </c>
      <c r="BR112" s="273">
        <v>1.544105E-3</v>
      </c>
      <c r="BS112" s="273">
        <v>1.4037599999999999</v>
      </c>
      <c r="BT112" s="273">
        <v>9.1135350000000006</v>
      </c>
      <c r="BU112" s="273">
        <v>0.44118000000000002</v>
      </c>
      <c r="BV112" s="273">
        <v>18.027249999999999</v>
      </c>
      <c r="BW112" s="273">
        <v>1.69082</v>
      </c>
      <c r="BX112" s="273">
        <v>14.890955</v>
      </c>
      <c r="BY112" s="273">
        <v>1.9587300000000001</v>
      </c>
      <c r="BZ112" s="273">
        <v>6.3226800000000001</v>
      </c>
      <c r="CA112" s="273">
        <v>0.63469500000000001</v>
      </c>
      <c r="CB112" s="273">
        <v>1.14133</v>
      </c>
      <c r="CC112" s="273">
        <v>0.30904999999999999</v>
      </c>
      <c r="CD112" s="273">
        <v>1.3875200000000001</v>
      </c>
      <c r="CE112" s="273">
        <v>0.34572000000000003</v>
      </c>
      <c r="CF112" s="273">
        <v>0.12509999999999999</v>
      </c>
      <c r="CG112" s="273">
        <v>0.53156999999999999</v>
      </c>
      <c r="CH112" s="273">
        <v>5.9279999999999999E-2</v>
      </c>
      <c r="CI112" s="273">
        <v>0.41269499999999998</v>
      </c>
      <c r="CJ112" s="273">
        <v>8.2214999999999996E-2</v>
      </c>
      <c r="CK112" s="273">
        <v>0.21</v>
      </c>
      <c r="CL112" s="273">
        <v>2.97305E-2</v>
      </c>
      <c r="CM112" s="273">
        <v>0.17849999999999999</v>
      </c>
      <c r="CN112" s="273">
        <v>2.8993999999999999E-2</v>
      </c>
      <c r="CO112" s="273">
        <v>0.38774999999999998</v>
      </c>
      <c r="CP112" s="273">
        <v>0.13752700000000001</v>
      </c>
      <c r="CQ112" s="273">
        <v>0.33578999999999998</v>
      </c>
      <c r="CR112" s="273">
        <v>3.1967500000000003E-2</v>
      </c>
      <c r="CS112" s="273"/>
      <c r="CT112" s="273"/>
      <c r="CU112" s="276"/>
      <c r="CV112" s="276"/>
      <c r="CW112" s="276"/>
      <c r="CX112" s="276"/>
      <c r="CY112" s="276"/>
      <c r="CZ112" s="276"/>
      <c r="DA112" s="270"/>
      <c r="DB112" s="270"/>
      <c r="DC112" s="270"/>
      <c r="DD112" s="270"/>
      <c r="DE112" s="270"/>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0"/>
      <c r="EB112" s="270"/>
      <c r="EC112" s="270"/>
      <c r="ED112" s="270"/>
      <c r="EE112" s="270"/>
      <c r="EF112" s="270"/>
      <c r="EG112" s="270"/>
      <c r="EH112" s="270"/>
      <c r="EI112" s="270"/>
      <c r="EJ112" s="270"/>
      <c r="EK112" s="270"/>
      <c r="EL112" s="270"/>
      <c r="EM112" s="270"/>
      <c r="EN112" s="270"/>
      <c r="EO112" s="270"/>
      <c r="EP112" s="270"/>
      <c r="EQ112" s="270"/>
      <c r="ER112" s="270"/>
      <c r="ES112" s="270"/>
      <c r="ET112" s="270"/>
      <c r="EU112" s="270"/>
      <c r="EV112" s="270"/>
      <c r="EW112" s="270"/>
      <c r="EX112" s="270"/>
      <c r="EY112" s="270"/>
      <c r="EZ112" s="270"/>
      <c r="FA112" s="270"/>
      <c r="FB112" s="270"/>
      <c r="FC112" s="270"/>
      <c r="FD112" s="270"/>
      <c r="FE112" s="270"/>
      <c r="FF112" s="270"/>
      <c r="FG112" s="270"/>
      <c r="FH112" s="270"/>
      <c r="FI112" s="270"/>
      <c r="FJ112" s="270"/>
      <c r="FK112" s="270"/>
      <c r="FL112" s="270"/>
      <c r="FM112" s="270"/>
      <c r="FN112" s="270"/>
      <c r="FO112" s="270"/>
      <c r="FP112" s="270"/>
      <c r="FQ112" s="270"/>
      <c r="FR112" s="270"/>
      <c r="FS112" s="270"/>
      <c r="FT112" s="270"/>
      <c r="FU112" s="270"/>
      <c r="FV112" s="270"/>
      <c r="FW112" s="270"/>
      <c r="FX112" s="270"/>
      <c r="FY112" s="270"/>
      <c r="FZ112" s="270"/>
      <c r="GA112" s="270"/>
      <c r="GB112" s="270"/>
      <c r="GC112" s="270"/>
      <c r="GD112" s="270"/>
      <c r="GE112" s="270"/>
      <c r="GF112" s="270"/>
      <c r="GG112" s="270"/>
      <c r="GH112" s="270"/>
      <c r="GI112" s="270"/>
      <c r="GJ112" s="270"/>
      <c r="GK112" s="270"/>
      <c r="GL112" s="270"/>
      <c r="GM112" s="270"/>
      <c r="GN112" s="270"/>
      <c r="GO112" s="270"/>
      <c r="GP112" s="270"/>
      <c r="GQ112" s="270"/>
      <c r="GR112" s="270"/>
      <c r="GS112" s="270"/>
      <c r="GT112" s="270"/>
      <c r="GU112" s="270"/>
      <c r="GV112" s="270"/>
      <c r="GW112" s="270"/>
      <c r="GX112" s="270"/>
      <c r="GY112" s="270"/>
      <c r="GZ112" s="270"/>
      <c r="HA112" s="270"/>
      <c r="HB112" s="270"/>
      <c r="HC112" s="270"/>
      <c r="HD112" s="270"/>
      <c r="HE112" s="270"/>
      <c r="HF112" s="270"/>
      <c r="HG112" s="270"/>
      <c r="HH112" s="270"/>
      <c r="HI112" s="270"/>
      <c r="HJ112" s="270"/>
      <c r="HK112" s="270"/>
      <c r="HL112" s="270"/>
      <c r="HM112" s="270"/>
      <c r="HN112" s="270"/>
      <c r="HO112" s="270"/>
      <c r="HP112" s="270"/>
      <c r="HQ112" s="270"/>
      <c r="HR112" s="270"/>
      <c r="HS112" s="270"/>
      <c r="HT112" s="270"/>
      <c r="HU112" s="270"/>
      <c r="HV112" s="270"/>
      <c r="HW112" s="270"/>
      <c r="HX112" s="270"/>
      <c r="HY112" s="270"/>
      <c r="HZ112" s="270"/>
      <c r="IA112" s="270"/>
      <c r="IB112" s="270"/>
      <c r="IC112" s="270"/>
      <c r="ID112" s="270"/>
      <c r="IE112" s="270"/>
      <c r="IF112" s="270"/>
      <c r="IG112" s="270"/>
      <c r="IH112" s="270"/>
      <c r="II112" s="270"/>
      <c r="IJ112" s="270"/>
      <c r="IK112" s="270"/>
      <c r="IL112" s="270"/>
      <c r="IM112" s="270"/>
      <c r="IN112" s="270"/>
      <c r="IO112" s="270"/>
      <c r="IP112" s="270"/>
      <c r="IQ112" s="270"/>
      <c r="IR112" s="270"/>
      <c r="IS112" s="270"/>
      <c r="IT112" s="270"/>
      <c r="IU112" s="270"/>
      <c r="IV112" s="270"/>
      <c r="IW112" s="270"/>
      <c r="IX112" s="270"/>
      <c r="IY112" s="270"/>
      <c r="IZ112" s="270"/>
      <c r="JA112" s="270"/>
      <c r="JB112" s="270"/>
      <c r="JC112" s="270"/>
      <c r="JD112" s="270"/>
      <c r="JE112" s="270"/>
      <c r="JF112" s="270"/>
      <c r="JG112" s="270"/>
      <c r="JH112" s="270"/>
      <c r="JI112" s="270"/>
      <c r="JJ112" s="270"/>
      <c r="JK112" s="270"/>
      <c r="JL112" s="270"/>
      <c r="JM112" s="270"/>
      <c r="JN112" s="270"/>
      <c r="JO112" s="270"/>
      <c r="JP112" s="270"/>
      <c r="JQ112" s="270"/>
      <c r="JR112" s="270"/>
      <c r="JS112" s="270"/>
      <c r="JT112" s="270"/>
      <c r="JU112" s="270"/>
      <c r="JV112" s="270"/>
      <c r="JW112" s="270"/>
      <c r="JX112" s="270"/>
      <c r="JY112" s="270"/>
      <c r="JZ112" s="270"/>
      <c r="KA112" s="270"/>
      <c r="KB112" s="270"/>
      <c r="KC112" s="270"/>
      <c r="KD112" s="270"/>
      <c r="KE112" s="270"/>
      <c r="KF112" s="270"/>
      <c r="KG112" s="270"/>
      <c r="KH112" s="270"/>
      <c r="KI112" s="270"/>
      <c r="KJ112" s="270"/>
      <c r="KK112" s="270"/>
      <c r="KL112" s="270"/>
      <c r="KM112" s="270"/>
      <c r="KN112" s="270"/>
      <c r="KO112" s="270"/>
      <c r="KP112" s="270"/>
      <c r="KQ112" s="270"/>
      <c r="KR112" s="270"/>
      <c r="KS112" s="270"/>
      <c r="KT112" s="270"/>
      <c r="KU112" s="270"/>
      <c r="KV112" s="270"/>
      <c r="KW112" s="270"/>
      <c r="KX112" s="270"/>
      <c r="KY112" s="270"/>
      <c r="KZ112" s="270"/>
      <c r="LA112" s="270"/>
      <c r="LB112" s="270"/>
      <c r="LC112" s="270"/>
      <c r="LD112" s="270"/>
      <c r="LE112" s="270"/>
      <c r="LF112" s="270"/>
      <c r="LG112" s="270"/>
      <c r="LH112" s="270"/>
      <c r="LI112" s="270"/>
      <c r="LJ112" s="270"/>
      <c r="LK112" s="270"/>
      <c r="LL112" s="270"/>
      <c r="LM112" s="270"/>
      <c r="LN112" s="270"/>
      <c r="LO112" s="270"/>
      <c r="LP112" s="270"/>
      <c r="LQ112" s="270"/>
      <c r="LR112" s="270"/>
      <c r="LS112" s="270"/>
      <c r="LT112" s="270"/>
      <c r="LU112" s="270"/>
      <c r="LV112" s="270"/>
      <c r="LW112" s="270"/>
      <c r="LX112" s="270"/>
      <c r="LY112" s="270"/>
      <c r="LZ112" s="270"/>
      <c r="MA112" s="270"/>
      <c r="MB112" s="270"/>
      <c r="MC112" s="270"/>
      <c r="MD112" s="270"/>
      <c r="ME112" s="270"/>
      <c r="MF112" s="270"/>
      <c r="MG112" s="270"/>
      <c r="MH112" s="270"/>
      <c r="MI112" s="270"/>
      <c r="MJ112" s="270"/>
      <c r="MK112" s="270"/>
      <c r="ML112" s="270"/>
      <c r="MM112" s="270"/>
      <c r="MN112" s="270"/>
      <c r="MO112" s="270"/>
      <c r="MP112" s="270"/>
      <c r="MQ112" s="270"/>
      <c r="MR112" s="270"/>
      <c r="MS112" s="270"/>
      <c r="MT112" s="270"/>
      <c r="MU112" s="270"/>
      <c r="MV112" s="270"/>
      <c r="MW112" s="270"/>
      <c r="MX112" s="270"/>
      <c r="MY112" s="270"/>
      <c r="MZ112" s="270"/>
      <c r="NA112" s="270"/>
      <c r="NB112" s="270"/>
      <c r="NC112" s="270"/>
      <c r="ND112" s="270"/>
      <c r="NE112" s="270"/>
      <c r="NF112" s="270"/>
      <c r="NG112" s="270"/>
      <c r="NH112" s="270"/>
      <c r="NI112" s="270"/>
      <c r="NJ112" s="270"/>
      <c r="NK112" s="270"/>
      <c r="NL112" s="270"/>
      <c r="NM112" s="270"/>
      <c r="NN112" s="270"/>
      <c r="NO112" s="270"/>
      <c r="NP112" s="270"/>
      <c r="NQ112" s="270"/>
      <c r="NR112" s="270"/>
      <c r="NS112" s="270"/>
      <c r="NT112" s="270"/>
      <c r="NU112" s="270"/>
      <c r="NV112" s="270"/>
      <c r="NW112" s="270"/>
      <c r="NX112" s="270"/>
      <c r="NY112" s="270"/>
      <c r="NZ112" s="270"/>
      <c r="OA112" s="270"/>
      <c r="OB112" s="270"/>
      <c r="OC112" s="270"/>
      <c r="OD112" s="270"/>
      <c r="OE112" s="270"/>
      <c r="OF112" s="270"/>
      <c r="OG112" s="270"/>
      <c r="OH112" s="270"/>
      <c r="OI112" s="270"/>
      <c r="OJ112" s="270"/>
      <c r="OK112" s="270"/>
      <c r="OL112" s="270"/>
      <c r="OM112" s="270"/>
      <c r="ON112" s="270"/>
      <c r="OO112" s="270"/>
      <c r="OP112" s="270"/>
      <c r="OQ112" s="270"/>
      <c r="OR112" s="270"/>
      <c r="OS112" s="270"/>
      <c r="OT112" s="270"/>
      <c r="OU112" s="270"/>
      <c r="OV112" s="270"/>
      <c r="OW112" s="270"/>
      <c r="OX112" s="270"/>
      <c r="OY112" s="270"/>
      <c r="OZ112" s="270"/>
      <c r="PA112" s="270"/>
      <c r="PB112" s="270"/>
      <c r="PC112" s="270"/>
      <c r="PD112" s="270"/>
      <c r="PE112" s="270"/>
      <c r="PF112" s="270"/>
      <c r="PG112" s="270"/>
      <c r="PH112" s="270"/>
      <c r="PI112" s="270"/>
      <c r="PJ112" s="270"/>
      <c r="PK112" s="270"/>
      <c r="PL112" s="270"/>
      <c r="PM112" s="270"/>
      <c r="PN112" s="270"/>
      <c r="PO112" s="270"/>
      <c r="PP112" s="270"/>
      <c r="PQ112" s="270"/>
      <c r="PR112" s="270"/>
      <c r="PS112" s="270"/>
      <c r="PT112" s="270"/>
      <c r="PU112" s="270"/>
      <c r="PV112" s="270"/>
      <c r="PW112" s="270"/>
      <c r="PX112" s="270"/>
      <c r="PY112" s="270"/>
      <c r="PZ112" s="270"/>
      <c r="QA112" s="270"/>
      <c r="QB112" s="270"/>
      <c r="QC112" s="270"/>
      <c r="QD112" s="270"/>
      <c r="QE112" s="270"/>
      <c r="QF112" s="270"/>
      <c r="QG112" s="270"/>
      <c r="QH112" s="270"/>
      <c r="QI112" s="270"/>
      <c r="QJ112" s="270"/>
      <c r="QK112" s="270"/>
      <c r="QL112" s="270"/>
      <c r="QM112" s="270"/>
      <c r="QN112" s="270"/>
      <c r="QO112" s="270"/>
      <c r="QP112" s="270"/>
      <c r="QQ112" s="270"/>
      <c r="QR112" s="270"/>
      <c r="QS112" s="270"/>
      <c r="QT112" s="270"/>
      <c r="QU112" s="270"/>
      <c r="QV112" s="270"/>
      <c r="QW112" s="270"/>
      <c r="QX112" s="270"/>
      <c r="QY112" s="270"/>
      <c r="QZ112" s="270"/>
      <c r="RA112" s="270"/>
      <c r="RB112" s="270"/>
      <c r="RC112" s="270"/>
      <c r="RD112" s="270"/>
      <c r="RE112" s="270"/>
      <c r="RF112" s="270"/>
      <c r="RG112" s="270"/>
      <c r="RH112" s="270"/>
      <c r="RI112" s="270"/>
      <c r="RJ112" s="270"/>
      <c r="RK112" s="270"/>
      <c r="RL112" s="270"/>
      <c r="RM112" s="270"/>
      <c r="RN112" s="270"/>
      <c r="RO112" s="270"/>
      <c r="RP112" s="270"/>
      <c r="RQ112" s="270"/>
      <c r="RR112" s="270"/>
      <c r="RS112" s="270"/>
      <c r="RT112" s="270"/>
      <c r="RU112" s="270"/>
      <c r="RV112" s="270"/>
      <c r="RW112" s="270"/>
      <c r="RX112" s="270"/>
      <c r="RY112" s="270"/>
      <c r="RZ112" s="270"/>
      <c r="SA112" s="270"/>
      <c r="SB112" s="270"/>
      <c r="SC112" s="270"/>
      <c r="SD112" s="270"/>
      <c r="SE112" s="270"/>
      <c r="SF112" s="270"/>
      <c r="SG112" s="270"/>
      <c r="SH112" s="270"/>
      <c r="SI112" s="270"/>
      <c r="SJ112" s="270"/>
      <c r="SK112" s="270"/>
      <c r="SL112" s="270"/>
      <c r="SM112" s="270"/>
      <c r="SN112" s="270"/>
      <c r="SO112" s="270"/>
      <c r="SP112" s="270"/>
      <c r="SQ112" s="270"/>
      <c r="SR112" s="270"/>
      <c r="SS112" s="270"/>
      <c r="ST112" s="270"/>
      <c r="SU112" s="270"/>
      <c r="SV112" s="270"/>
      <c r="SW112" s="270"/>
      <c r="SX112" s="270"/>
      <c r="SY112" s="270"/>
      <c r="SZ112" s="270"/>
      <c r="TA112" s="270"/>
      <c r="TB112" s="270"/>
      <c r="TC112" s="270"/>
      <c r="TD112" s="270"/>
      <c r="TE112" s="270"/>
      <c r="TF112" s="270"/>
      <c r="TG112" s="270"/>
      <c r="TH112" s="270"/>
      <c r="TI112" s="270"/>
      <c r="TJ112" s="270"/>
      <c r="TK112" s="270"/>
      <c r="TL112" s="270"/>
      <c r="TM112" s="270"/>
      <c r="TN112" s="270"/>
      <c r="TO112" s="270"/>
      <c r="TP112" s="270"/>
      <c r="TQ112" s="270"/>
      <c r="TR112" s="270"/>
      <c r="TS112" s="270"/>
      <c r="TT112" s="270"/>
      <c r="TU112" s="270"/>
      <c r="TV112" s="270"/>
      <c r="TW112" s="270"/>
      <c r="TX112" s="270"/>
      <c r="TY112" s="270"/>
      <c r="TZ112" s="270"/>
      <c r="UA112" s="270"/>
      <c r="UB112" s="270"/>
      <c r="UC112" s="270"/>
      <c r="UD112" s="270"/>
      <c r="UE112" s="270"/>
      <c r="UF112" s="270"/>
      <c r="UG112" s="270"/>
      <c r="UH112" s="270"/>
      <c r="UI112" s="270"/>
      <c r="UJ112" s="270"/>
      <c r="UK112" s="270"/>
      <c r="UL112" s="270"/>
      <c r="UM112" s="270"/>
      <c r="UN112" s="270"/>
      <c r="UO112" s="270"/>
      <c r="UP112" s="270"/>
      <c r="UQ112" s="270"/>
      <c r="UR112" s="270"/>
      <c r="US112" s="270"/>
      <c r="UT112" s="270"/>
      <c r="UU112" s="270"/>
      <c r="UV112" s="270"/>
      <c r="UW112" s="270"/>
      <c r="UX112" s="270"/>
      <c r="UY112" s="270"/>
      <c r="UZ112" s="270"/>
      <c r="VA112" s="270"/>
      <c r="VB112" s="270"/>
      <c r="VC112" s="270"/>
      <c r="VD112" s="270"/>
      <c r="VE112" s="270"/>
      <c r="VF112" s="270"/>
      <c r="VG112" s="270"/>
      <c r="VH112" s="270"/>
      <c r="VI112" s="270"/>
      <c r="VJ112" s="270"/>
      <c r="VK112" s="270"/>
      <c r="VL112" s="270"/>
      <c r="VM112" s="270"/>
      <c r="VN112" s="270"/>
      <c r="VO112" s="270"/>
      <c r="VP112" s="270"/>
      <c r="VQ112" s="270"/>
      <c r="VR112" s="270"/>
      <c r="VS112" s="270"/>
      <c r="VT112" s="270"/>
      <c r="VU112" s="270"/>
      <c r="VV112" s="270"/>
      <c r="VW112" s="270"/>
      <c r="VX112" s="270"/>
      <c r="VY112" s="270"/>
      <c r="VZ112" s="270"/>
      <c r="WA112" s="270"/>
      <c r="WB112" s="270"/>
      <c r="WC112" s="270"/>
      <c r="WD112" s="270"/>
      <c r="WE112" s="270"/>
      <c r="WF112" s="270"/>
      <c r="WG112" s="270"/>
      <c r="WH112" s="270"/>
      <c r="WI112" s="270"/>
      <c r="WJ112" s="270"/>
      <c r="WK112" s="270"/>
      <c r="WL112" s="270"/>
      <c r="WM112" s="270"/>
      <c r="WN112" s="270"/>
      <c r="WO112" s="270"/>
      <c r="WP112" s="270"/>
      <c r="WQ112" s="270"/>
      <c r="WR112" s="270"/>
      <c r="WS112" s="270"/>
      <c r="WT112" s="270"/>
      <c r="WU112" s="270"/>
      <c r="WV112" s="270"/>
      <c r="WW112" s="270"/>
      <c r="WX112" s="270"/>
      <c r="WY112" s="270"/>
      <c r="WZ112" s="270"/>
      <c r="XA112" s="270"/>
      <c r="XB112" s="270"/>
      <c r="XC112" s="270"/>
      <c r="XD112" s="270"/>
      <c r="XE112" s="270"/>
      <c r="XF112" s="270"/>
      <c r="XG112" s="270"/>
      <c r="XH112" s="270"/>
      <c r="XI112" s="270"/>
      <c r="XJ112" s="270"/>
      <c r="XK112" s="270"/>
      <c r="XL112" s="270"/>
      <c r="XM112" s="270"/>
      <c r="XN112" s="270"/>
      <c r="XO112" s="270"/>
      <c r="XP112" s="270"/>
      <c r="XQ112" s="270"/>
      <c r="XR112" s="270"/>
      <c r="XS112" s="270"/>
      <c r="XT112" s="270"/>
      <c r="XU112" s="270"/>
      <c r="XV112" s="270"/>
      <c r="XW112" s="270"/>
      <c r="XX112" s="270"/>
      <c r="XY112" s="270"/>
      <c r="XZ112" s="270"/>
      <c r="YA112" s="270"/>
      <c r="YB112" s="270"/>
      <c r="YC112" s="270"/>
      <c r="YD112" s="270"/>
      <c r="YE112" s="270"/>
      <c r="YF112" s="270"/>
      <c r="YG112" s="270"/>
      <c r="YH112" s="270"/>
      <c r="YI112" s="270"/>
      <c r="YJ112" s="270"/>
      <c r="YK112" s="270"/>
      <c r="YL112" s="270"/>
      <c r="YM112" s="270"/>
      <c r="YN112" s="270"/>
      <c r="YO112" s="270"/>
      <c r="YP112" s="270"/>
      <c r="YQ112" s="270"/>
      <c r="YR112" s="270"/>
      <c r="YS112" s="270"/>
      <c r="YT112" s="270"/>
      <c r="YU112" s="270"/>
      <c r="YV112" s="270"/>
      <c r="YW112" s="270"/>
      <c r="YX112" s="270"/>
      <c r="YY112" s="270"/>
      <c r="YZ112" s="270"/>
      <c r="ZA112" s="270"/>
      <c r="ZB112" s="270"/>
      <c r="ZC112" s="270"/>
      <c r="ZD112" s="270"/>
      <c r="ZE112" s="270"/>
      <c r="ZF112" s="270"/>
      <c r="ZG112" s="270"/>
      <c r="ZH112" s="270"/>
      <c r="ZI112" s="270"/>
      <c r="ZJ112" s="270"/>
      <c r="ZK112" s="270"/>
      <c r="ZL112" s="270"/>
      <c r="ZM112" s="270"/>
      <c r="ZN112" s="270"/>
      <c r="ZO112" s="270"/>
      <c r="ZP112" s="270"/>
      <c r="ZQ112" s="270"/>
      <c r="ZR112" s="270"/>
      <c r="ZS112" s="270"/>
      <c r="ZT112" s="270"/>
      <c r="ZU112" s="270"/>
      <c r="ZV112" s="270"/>
      <c r="ZW112" s="270"/>
      <c r="ZX112" s="270"/>
      <c r="ZY112" s="270"/>
      <c r="ZZ112" s="270"/>
      <c r="AAA112" s="270"/>
      <c r="AAB112" s="270"/>
      <c r="AAC112" s="270"/>
      <c r="AAD112" s="270"/>
      <c r="AAE112" s="270"/>
      <c r="AAF112" s="270"/>
      <c r="AAG112" s="270"/>
      <c r="AAH112" s="270"/>
      <c r="AAI112" s="270"/>
      <c r="AAJ112" s="270"/>
      <c r="AAK112" s="270"/>
      <c r="AAL112" s="270"/>
      <c r="AAM112" s="270"/>
      <c r="AAN112" s="270"/>
      <c r="AAO112" s="270"/>
      <c r="AAP112" s="270"/>
      <c r="AAQ112" s="270"/>
      <c r="AAR112" s="270"/>
      <c r="AAS112" s="270"/>
      <c r="AAT112" s="270"/>
      <c r="AAU112" s="270"/>
      <c r="AAV112" s="270"/>
      <c r="AAW112" s="270"/>
      <c r="AAX112" s="270"/>
      <c r="AAY112" s="270"/>
      <c r="AAZ112" s="270"/>
      <c r="ABA112" s="270"/>
      <c r="ABB112" s="270"/>
      <c r="ABC112" s="270"/>
      <c r="ABD112" s="270"/>
      <c r="ABE112" s="270"/>
      <c r="ABF112" s="270"/>
      <c r="ABG112" s="270"/>
      <c r="ABH112" s="270"/>
      <c r="ABI112" s="270"/>
      <c r="ABJ112" s="270"/>
      <c r="ABK112" s="270"/>
      <c r="ABL112" s="270"/>
      <c r="ABM112" s="270"/>
      <c r="ABN112" s="270"/>
      <c r="ABO112" s="270"/>
      <c r="ABP112" s="270"/>
      <c r="ABQ112" s="270"/>
      <c r="ABR112" s="270"/>
      <c r="ABS112" s="270"/>
      <c r="ABT112" s="270"/>
      <c r="ABU112" s="270"/>
      <c r="ABV112" s="270"/>
      <c r="ABW112" s="270"/>
      <c r="ABX112" s="270"/>
      <c r="ABY112" s="270"/>
      <c r="ABZ112" s="270"/>
      <c r="ACA112" s="270"/>
      <c r="ACB112" s="270"/>
      <c r="ACC112" s="270"/>
      <c r="ACD112" s="270"/>
      <c r="ACE112" s="270"/>
      <c r="ACF112" s="270"/>
      <c r="ACG112" s="270"/>
      <c r="ACH112" s="270"/>
      <c r="ACI112" s="270"/>
      <c r="ACJ112" s="270"/>
      <c r="ACK112" s="270"/>
      <c r="ACL112" s="270"/>
      <c r="ACM112" s="270"/>
      <c r="ACN112" s="270"/>
      <c r="ACO112" s="270"/>
      <c r="ACP112" s="270"/>
      <c r="ACQ112" s="270"/>
      <c r="ACR112" s="270"/>
      <c r="ACS112" s="270"/>
      <c r="ACT112" s="270"/>
      <c r="ACU112" s="270"/>
      <c r="ACV112" s="270"/>
      <c r="ACW112" s="270"/>
      <c r="ACX112" s="270"/>
      <c r="ACY112" s="270"/>
      <c r="ACZ112" s="270"/>
      <c r="ADA112" s="270"/>
      <c r="ADB112" s="270"/>
      <c r="ADC112" s="270"/>
      <c r="ADD112" s="270"/>
      <c r="ADE112" s="270"/>
      <c r="ADF112" s="270"/>
      <c r="ADG112" s="270"/>
      <c r="ADH112" s="270"/>
      <c r="ADI112" s="270"/>
      <c r="ADJ112" s="270"/>
      <c r="ADK112" s="270"/>
      <c r="ADL112" s="270"/>
      <c r="ADM112" s="270"/>
      <c r="ADN112" s="270"/>
      <c r="ADO112" s="270"/>
      <c r="ADP112" s="270"/>
      <c r="ADQ112" s="270"/>
      <c r="ADR112" s="270"/>
      <c r="ADS112" s="270"/>
      <c r="ADT112" s="270"/>
      <c r="ADU112" s="270"/>
      <c r="ADV112" s="270"/>
      <c r="ADW112" s="270"/>
      <c r="ADX112" s="270"/>
      <c r="ADY112" s="270"/>
      <c r="ADZ112" s="270"/>
      <c r="AEA112" s="270"/>
      <c r="AEB112" s="270"/>
      <c r="AEC112" s="270"/>
      <c r="AED112" s="270"/>
      <c r="AEE112" s="270"/>
      <c r="AEF112" s="270"/>
      <c r="AEG112" s="270"/>
      <c r="AEH112" s="270"/>
      <c r="AEI112" s="270"/>
      <c r="AEJ112" s="270"/>
      <c r="AEK112" s="270"/>
      <c r="AEL112" s="270"/>
      <c r="AEM112" s="270"/>
      <c r="AEN112" s="270"/>
      <c r="AEO112" s="270"/>
      <c r="AEP112" s="270"/>
      <c r="AEQ112" s="270"/>
      <c r="AER112" s="270"/>
      <c r="AES112" s="270"/>
      <c r="AET112" s="270"/>
      <c r="AEU112" s="270"/>
      <c r="AEV112" s="270"/>
      <c r="AEW112" s="270"/>
      <c r="AEX112" s="270"/>
      <c r="AEY112" s="270"/>
      <c r="AEZ112" s="270"/>
      <c r="AFA112" s="270"/>
      <c r="AFB112" s="270"/>
      <c r="AFC112" s="270"/>
      <c r="AFD112" s="270"/>
      <c r="AFE112" s="270"/>
      <c r="AFF112" s="270"/>
      <c r="AFG112" s="270"/>
      <c r="AFH112" s="270"/>
      <c r="AFI112" s="270"/>
      <c r="AFJ112" s="270"/>
      <c r="AFK112" s="270"/>
      <c r="AFL112" s="270"/>
      <c r="AFM112" s="270"/>
      <c r="AFN112" s="270"/>
      <c r="AFO112" s="270"/>
      <c r="AFP112" s="270"/>
      <c r="AFQ112" s="270"/>
      <c r="AFR112" s="270"/>
      <c r="AFS112" s="270"/>
      <c r="AFT112" s="270"/>
      <c r="AFU112" s="270"/>
      <c r="AFV112" s="270"/>
      <c r="AFW112" s="270"/>
      <c r="AFX112" s="270"/>
      <c r="AFY112" s="270"/>
      <c r="AFZ112" s="270"/>
      <c r="AGA112" s="270"/>
      <c r="AGB112" s="270"/>
      <c r="AGC112" s="270"/>
      <c r="AGD112" s="270"/>
      <c r="AGE112" s="270"/>
      <c r="AGF112" s="270"/>
      <c r="AGG112" s="270"/>
      <c r="AGH112" s="270"/>
      <c r="AGI112" s="270"/>
      <c r="AGJ112" s="270"/>
      <c r="AGK112" s="270"/>
      <c r="AGL112" s="270"/>
      <c r="AGM112" s="270"/>
      <c r="AGN112" s="270"/>
      <c r="AGO112" s="270"/>
      <c r="AGP112" s="270"/>
      <c r="AGQ112" s="270"/>
      <c r="AGR112" s="270"/>
      <c r="AGS112" s="270"/>
      <c r="AGT112" s="270"/>
      <c r="AGU112" s="270"/>
      <c r="AGV112" s="270"/>
      <c r="AGW112" s="270"/>
      <c r="AGX112" s="270"/>
      <c r="AGY112" s="270"/>
      <c r="AGZ112" s="270"/>
      <c r="AHA112" s="270"/>
      <c r="AHB112" s="270"/>
      <c r="AHC112" s="270"/>
      <c r="AHD112" s="270"/>
      <c r="AHE112" s="270"/>
      <c r="AHF112" s="270"/>
      <c r="AHG112" s="270"/>
      <c r="AHH112" s="270"/>
      <c r="AHI112" s="270"/>
      <c r="AHJ112" s="270"/>
      <c r="AHK112" s="270"/>
      <c r="AHL112" s="270"/>
      <c r="AHM112" s="270"/>
      <c r="AHN112" s="270"/>
      <c r="AHO112" s="270"/>
      <c r="AHP112" s="270"/>
      <c r="AHQ112" s="270"/>
      <c r="AHR112" s="270"/>
      <c r="AHS112" s="270"/>
      <c r="AHT112" s="270"/>
      <c r="AHU112" s="270"/>
      <c r="AHV112" s="270"/>
      <c r="AHW112" s="270"/>
      <c r="AHX112" s="270"/>
      <c r="AHY112" s="270"/>
      <c r="AHZ112" s="270"/>
      <c r="AIA112" s="270"/>
      <c r="AIB112" s="270"/>
      <c r="AIC112" s="270"/>
      <c r="AID112" s="270"/>
      <c r="AIE112" s="270"/>
      <c r="AIF112" s="270"/>
      <c r="AIG112" s="270"/>
      <c r="AIH112" s="270"/>
      <c r="AII112" s="270"/>
      <c r="AIJ112" s="270"/>
      <c r="AIK112" s="270"/>
      <c r="AIL112" s="270"/>
      <c r="AIM112" s="270"/>
      <c r="AIN112" s="270"/>
      <c r="AIO112" s="270"/>
      <c r="AIP112" s="270"/>
      <c r="AIQ112" s="270"/>
      <c r="AIR112" s="270"/>
      <c r="AIS112" s="270"/>
      <c r="AIT112" s="270"/>
      <c r="AIU112" s="270"/>
      <c r="AIV112" s="270"/>
      <c r="AIW112" s="270"/>
      <c r="AIX112" s="270"/>
      <c r="AIY112" s="270"/>
      <c r="AIZ112" s="270"/>
      <c r="AJA112" s="270"/>
      <c r="AJB112" s="270"/>
      <c r="AJC112" s="270"/>
      <c r="AJD112" s="270"/>
      <c r="AJE112" s="270"/>
      <c r="AJF112" s="270"/>
      <c r="AJG112" s="270"/>
      <c r="AJH112" s="270"/>
      <c r="AJI112" s="270"/>
      <c r="AJJ112" s="270"/>
      <c r="AJK112" s="270"/>
      <c r="AJL112" s="270"/>
      <c r="AJM112" s="270"/>
      <c r="AJN112" s="270"/>
      <c r="AJO112" s="270"/>
      <c r="AJP112" s="270"/>
      <c r="AJQ112" s="270"/>
      <c r="AJR112" s="270"/>
      <c r="AJS112" s="270"/>
      <c r="AJT112" s="270"/>
      <c r="AJU112" s="270"/>
      <c r="AJV112" s="270"/>
      <c r="AJW112" s="270"/>
      <c r="AJX112" s="270"/>
      <c r="AJY112" s="270"/>
      <c r="AJZ112" s="270"/>
      <c r="AKA112" s="270"/>
      <c r="AKB112" s="270"/>
      <c r="AKC112" s="270"/>
      <c r="AKD112" s="270"/>
      <c r="AKE112" s="270"/>
      <c r="AKF112" s="270"/>
      <c r="AKG112" s="270"/>
      <c r="AKH112" s="270"/>
      <c r="AKI112" s="270"/>
      <c r="AKJ112" s="270"/>
      <c r="AKK112" s="270"/>
      <c r="AKL112" s="270"/>
      <c r="AKM112" s="270"/>
      <c r="AKN112" s="270"/>
      <c r="AKO112" s="270"/>
      <c r="AKP112" s="270"/>
      <c r="AKQ112" s="270"/>
      <c r="AKR112" s="270"/>
      <c r="AKS112" s="270"/>
      <c r="AKT112" s="270"/>
      <c r="AKU112" s="270"/>
      <c r="AKV112" s="270"/>
      <c r="AKW112" s="270"/>
      <c r="AKX112" s="270"/>
      <c r="AKY112" s="270"/>
      <c r="AKZ112" s="270"/>
      <c r="ALA112" s="270"/>
      <c r="ALB112" s="270"/>
      <c r="ALC112" s="270"/>
      <c r="ALD112" s="270"/>
      <c r="ALE112" s="270"/>
      <c r="ALF112" s="270"/>
      <c r="ALG112" s="270"/>
      <c r="ALH112" s="270"/>
      <c r="ALI112" s="270"/>
      <c r="ALJ112" s="270"/>
      <c r="ALK112" s="270"/>
      <c r="ALL112" s="270"/>
      <c r="ALM112" s="270"/>
      <c r="ALN112" s="270"/>
      <c r="ALO112" s="270"/>
      <c r="ALP112" s="270"/>
      <c r="ALQ112" s="270"/>
      <c r="ALR112" s="270"/>
      <c r="ALS112" s="270"/>
      <c r="ALT112" s="270"/>
      <c r="ALU112" s="270"/>
      <c r="ALV112" s="270"/>
    </row>
    <row r="113" spans="1:1010" s="155" customFormat="1" ht="15" customHeight="1" x14ac:dyDescent="0.35">
      <c r="A113">
        <v>113</v>
      </c>
      <c r="B113">
        <v>1973.31</v>
      </c>
      <c r="C113" s="214" t="s">
        <v>1346</v>
      </c>
      <c r="D113">
        <v>1973.31</v>
      </c>
      <c r="E113" s="270">
        <v>-1</v>
      </c>
      <c r="F113" s="271">
        <v>50.978250000000003</v>
      </c>
      <c r="G113" s="272">
        <v>2.4937999999999998</v>
      </c>
      <c r="H113" s="273">
        <v>13.6107</v>
      </c>
      <c r="I113" s="273">
        <v>5.2999999999999999E-2</v>
      </c>
      <c r="J113" s="273">
        <v>11.376099999999999</v>
      </c>
      <c r="K113" s="274">
        <v>0.15615000000000001</v>
      </c>
      <c r="L113" s="273">
        <v>7.7705500000000001</v>
      </c>
      <c r="M113" s="274">
        <v>11.0928</v>
      </c>
      <c r="N113" s="273">
        <v>2.3567499999999999</v>
      </c>
      <c r="O113" s="273">
        <v>3.9500000000000004E-3</v>
      </c>
      <c r="P113" s="273">
        <v>0.46775</v>
      </c>
      <c r="Q113" s="274">
        <v>0.25405</v>
      </c>
      <c r="R113" s="273">
        <v>4.82E-2</v>
      </c>
      <c r="S113" s="274">
        <v>9.4500000000000001E-3</v>
      </c>
      <c r="T113" s="274">
        <v>3.1899999999999998E-2</v>
      </c>
      <c r="U113" s="274">
        <v>100.70345</v>
      </c>
      <c r="V113" s="274"/>
      <c r="W113" s="273">
        <v>0.10475803642888799</v>
      </c>
      <c r="X113" s="275">
        <v>3.4755089365371199</v>
      </c>
      <c r="Y113" s="274">
        <v>1.6838534283050699</v>
      </c>
      <c r="Z113" s="273">
        <v>28.68</v>
      </c>
      <c r="AA113" s="273">
        <v>295.37</v>
      </c>
      <c r="AB113" s="273">
        <v>7.65</v>
      </c>
      <c r="AC113" s="273">
        <v>347.03</v>
      </c>
      <c r="AD113" s="273">
        <v>23.66</v>
      </c>
      <c r="AE113" s="273">
        <v>144.75333333333299</v>
      </c>
      <c r="AF113" s="273">
        <v>14.0766666666667</v>
      </c>
      <c r="AG113" s="273">
        <v>111.51666666666701</v>
      </c>
      <c r="AH113" s="273">
        <v>11.8166666666667</v>
      </c>
      <c r="AI113" s="273">
        <v>29.446666666666701</v>
      </c>
      <c r="AJ113" s="273">
        <v>4.39333333333333</v>
      </c>
      <c r="AK113" s="273">
        <v>19.713333333333299</v>
      </c>
      <c r="AL113" s="273">
        <v>5.39</v>
      </c>
      <c r="AM113" s="273">
        <v>1.80666666666667</v>
      </c>
      <c r="AN113" s="273">
        <v>5.56</v>
      </c>
      <c r="AO113" s="273">
        <v>0.84833333333333305</v>
      </c>
      <c r="AP113" s="273">
        <v>4.68</v>
      </c>
      <c r="AQ113" s="273">
        <v>0.90600000000000003</v>
      </c>
      <c r="AR113" s="273">
        <v>2.3133333333333299</v>
      </c>
      <c r="AS113" s="273">
        <v>0.30466666666666697</v>
      </c>
      <c r="AT113" s="273">
        <v>1.96333333333333</v>
      </c>
      <c r="AU113" s="273">
        <v>0.28266666666666701</v>
      </c>
      <c r="AV113" s="273">
        <v>4.0933333333333302</v>
      </c>
      <c r="AW113" s="273">
        <v>0.90333333333333299</v>
      </c>
      <c r="AX113" s="273">
        <v>0.84299999999999997</v>
      </c>
      <c r="AY113" s="273">
        <v>0.31133333333333302</v>
      </c>
      <c r="AZ113" s="273">
        <v>1170.1880550000001</v>
      </c>
      <c r="BA113" s="273">
        <v>58.319049999999997</v>
      </c>
      <c r="BB113" s="275"/>
      <c r="BC113" s="275">
        <v>5.2379018214444E-3</v>
      </c>
      <c r="BD113" s="274">
        <v>6.6382220687858998E-2</v>
      </c>
      <c r="BE113" s="274">
        <v>0.18067747285713401</v>
      </c>
      <c r="BF113" s="274">
        <v>0.61683682500000003</v>
      </c>
      <c r="BG113" s="274">
        <v>6.384128E-2</v>
      </c>
      <c r="BH113" s="273">
        <v>0.27629721000000002</v>
      </c>
      <c r="BI113" s="273">
        <v>0.37654891000000001</v>
      </c>
      <c r="BJ113" s="273">
        <v>2.4921539999999999E-2</v>
      </c>
      <c r="BK113" s="273">
        <v>0.22690005999999999</v>
      </c>
      <c r="BL113" s="273">
        <v>0.25957152</v>
      </c>
      <c r="BM113" s="273">
        <v>0.166150875</v>
      </c>
      <c r="BN113" s="273">
        <v>6.8057624999999997E-2</v>
      </c>
      <c r="BO113" s="273">
        <v>7.4436650000000004E-3</v>
      </c>
      <c r="BP113" s="273">
        <v>1.011718E-2</v>
      </c>
      <c r="BQ113" s="273">
        <v>1.18125E-3</v>
      </c>
      <c r="BR113" s="273">
        <v>1.47697E-3</v>
      </c>
      <c r="BS113" s="273">
        <v>1.3766400000000001</v>
      </c>
      <c r="BT113" s="273">
        <v>9.1564700000000006</v>
      </c>
      <c r="BU113" s="273">
        <v>0.41310000000000002</v>
      </c>
      <c r="BV113" s="273">
        <v>17.351500000000001</v>
      </c>
      <c r="BW113" s="273">
        <v>1.6088800000000001</v>
      </c>
      <c r="BX113" s="273">
        <v>14.0410733333333</v>
      </c>
      <c r="BY113" s="273">
        <v>1.8412280000000001</v>
      </c>
      <c r="BZ113" s="273">
        <v>6.2449333333333499</v>
      </c>
      <c r="CA113" s="273">
        <v>0.60265000000000202</v>
      </c>
      <c r="CB113" s="273">
        <v>1.11897333333333</v>
      </c>
      <c r="CC113" s="273">
        <v>0.30753333333333299</v>
      </c>
      <c r="CD113" s="273">
        <v>1.26165333333333</v>
      </c>
      <c r="CE113" s="273">
        <v>0.36113000000000001</v>
      </c>
      <c r="CF113" s="273">
        <v>0.1084</v>
      </c>
      <c r="CG113" s="273">
        <v>0.52263999999999999</v>
      </c>
      <c r="CH113" s="273">
        <v>6.6170000000000007E-2</v>
      </c>
      <c r="CI113" s="273">
        <v>0.37907999999999997</v>
      </c>
      <c r="CJ113" s="273">
        <v>7.8822000000000003E-2</v>
      </c>
      <c r="CK113" s="273">
        <v>0.19431999999999999</v>
      </c>
      <c r="CL113" s="273">
        <v>2.9552666666666699E-2</v>
      </c>
      <c r="CM113" s="273">
        <v>0.16688333333333299</v>
      </c>
      <c r="CN113" s="273">
        <v>3.0810666666666701E-2</v>
      </c>
      <c r="CO113" s="273">
        <v>0.38477333333333302</v>
      </c>
      <c r="CP113" s="273">
        <v>0.134596666666667</v>
      </c>
      <c r="CQ113" s="273">
        <v>0.31106699999999998</v>
      </c>
      <c r="CR113" s="273">
        <v>2.9576666666666598E-2</v>
      </c>
      <c r="CS113" s="273"/>
      <c r="CT113" s="273"/>
      <c r="CU113" s="276"/>
      <c r="CV113" s="276"/>
      <c r="CW113" s="276"/>
      <c r="CX113" s="276"/>
      <c r="CY113" s="276"/>
      <c r="CZ113" s="276"/>
      <c r="DA113" s="270"/>
      <c r="DB113" s="270"/>
      <c r="DC113" s="270"/>
      <c r="DD113" s="270"/>
      <c r="DE113" s="270"/>
      <c r="DF113" s="270"/>
      <c r="DG113" s="270"/>
      <c r="DH113" s="270"/>
      <c r="DI113" s="270"/>
      <c r="DJ113" s="270"/>
      <c r="DK113" s="270"/>
      <c r="DL113" s="270"/>
      <c r="DM113" s="270"/>
      <c r="DN113" s="270"/>
      <c r="DO113" s="270"/>
      <c r="DP113" s="270"/>
      <c r="DQ113" s="270"/>
      <c r="DR113" s="270"/>
      <c r="DS113" s="270"/>
      <c r="DT113" s="270"/>
      <c r="DU113" s="270"/>
      <c r="DV113" s="270"/>
      <c r="DW113" s="270"/>
      <c r="DX113" s="270"/>
      <c r="DY113" s="270"/>
      <c r="DZ113" s="270"/>
      <c r="EA113" s="270"/>
      <c r="EB113" s="270"/>
      <c r="EC113" s="270"/>
      <c r="ED113" s="270"/>
      <c r="EE113" s="270"/>
      <c r="EF113" s="270"/>
      <c r="EG113" s="270"/>
      <c r="EH113" s="270"/>
      <c r="EI113" s="270"/>
      <c r="EJ113" s="270"/>
      <c r="EK113" s="270"/>
      <c r="EL113" s="270"/>
      <c r="EM113" s="270"/>
      <c r="EN113" s="270"/>
      <c r="EO113" s="270"/>
      <c r="EP113" s="270"/>
      <c r="EQ113" s="270"/>
      <c r="ER113" s="270"/>
      <c r="ES113" s="270"/>
      <c r="ET113" s="270"/>
      <c r="EU113" s="270"/>
      <c r="EV113" s="270"/>
      <c r="EW113" s="270"/>
      <c r="EX113" s="270"/>
      <c r="EY113" s="270"/>
      <c r="EZ113" s="270"/>
      <c r="FA113" s="270"/>
      <c r="FB113" s="270"/>
      <c r="FC113" s="270"/>
      <c r="FD113" s="270"/>
      <c r="FE113" s="270"/>
      <c r="FF113" s="270"/>
      <c r="FG113" s="270"/>
      <c r="FH113" s="270"/>
      <c r="FI113" s="270"/>
      <c r="FJ113" s="270"/>
      <c r="FK113" s="270"/>
      <c r="FL113" s="270"/>
      <c r="FM113" s="270"/>
      <c r="FN113" s="270"/>
      <c r="FO113" s="270"/>
      <c r="FP113" s="270"/>
      <c r="FQ113" s="270"/>
      <c r="FR113" s="270"/>
      <c r="FS113" s="270"/>
      <c r="FT113" s="270"/>
      <c r="FU113" s="270"/>
      <c r="FV113" s="270"/>
      <c r="FW113" s="270"/>
      <c r="FX113" s="270"/>
      <c r="FY113" s="270"/>
      <c r="FZ113" s="270"/>
      <c r="GA113" s="270"/>
      <c r="GB113" s="270"/>
      <c r="GC113" s="270"/>
      <c r="GD113" s="270"/>
      <c r="GE113" s="270"/>
      <c r="GF113" s="270"/>
      <c r="GG113" s="270"/>
      <c r="GH113" s="270"/>
      <c r="GI113" s="270"/>
      <c r="GJ113" s="270"/>
      <c r="GK113" s="270"/>
      <c r="GL113" s="270"/>
      <c r="GM113" s="270"/>
      <c r="GN113" s="270"/>
      <c r="GO113" s="270"/>
      <c r="GP113" s="270"/>
      <c r="GQ113" s="270"/>
      <c r="GR113" s="270"/>
      <c r="GS113" s="270"/>
      <c r="GT113" s="270"/>
      <c r="GU113" s="270"/>
      <c r="GV113" s="270"/>
      <c r="GW113" s="270"/>
      <c r="GX113" s="270"/>
      <c r="GY113" s="270"/>
      <c r="GZ113" s="270"/>
      <c r="HA113" s="270"/>
      <c r="HB113" s="270"/>
      <c r="HC113" s="270"/>
      <c r="HD113" s="270"/>
      <c r="HE113" s="270"/>
      <c r="HF113" s="270"/>
      <c r="HG113" s="270"/>
      <c r="HH113" s="270"/>
      <c r="HI113" s="270"/>
      <c r="HJ113" s="270"/>
      <c r="HK113" s="270"/>
      <c r="HL113" s="270"/>
      <c r="HM113" s="270"/>
      <c r="HN113" s="270"/>
      <c r="HO113" s="270"/>
      <c r="HP113" s="270"/>
      <c r="HQ113" s="270"/>
      <c r="HR113" s="270"/>
      <c r="HS113" s="270"/>
      <c r="HT113" s="270"/>
      <c r="HU113" s="270"/>
      <c r="HV113" s="270"/>
      <c r="HW113" s="270"/>
      <c r="HX113" s="270"/>
      <c r="HY113" s="270"/>
      <c r="HZ113" s="270"/>
      <c r="IA113" s="270"/>
      <c r="IB113" s="270"/>
      <c r="IC113" s="270"/>
      <c r="ID113" s="270"/>
      <c r="IE113" s="270"/>
      <c r="IF113" s="270"/>
      <c r="IG113" s="270"/>
      <c r="IH113" s="270"/>
      <c r="II113" s="270"/>
      <c r="IJ113" s="270"/>
      <c r="IK113" s="270"/>
      <c r="IL113" s="270"/>
      <c r="IM113" s="270"/>
      <c r="IN113" s="270"/>
      <c r="IO113" s="270"/>
      <c r="IP113" s="270"/>
      <c r="IQ113" s="270"/>
      <c r="IR113" s="270"/>
      <c r="IS113" s="270"/>
      <c r="IT113" s="270"/>
      <c r="IU113" s="270"/>
      <c r="IV113" s="270"/>
      <c r="IW113" s="270"/>
      <c r="IX113" s="270"/>
      <c r="IY113" s="270"/>
      <c r="IZ113" s="270"/>
      <c r="JA113" s="270"/>
      <c r="JB113" s="270"/>
      <c r="JC113" s="270"/>
      <c r="JD113" s="270"/>
      <c r="JE113" s="270"/>
      <c r="JF113" s="270"/>
      <c r="JG113" s="270"/>
      <c r="JH113" s="270"/>
      <c r="JI113" s="270"/>
      <c r="JJ113" s="270"/>
      <c r="JK113" s="270"/>
      <c r="JL113" s="270"/>
      <c r="JM113" s="270"/>
      <c r="JN113" s="270"/>
      <c r="JO113" s="270"/>
      <c r="JP113" s="270"/>
      <c r="JQ113" s="270"/>
      <c r="JR113" s="270"/>
      <c r="JS113" s="270"/>
      <c r="JT113" s="270"/>
      <c r="JU113" s="270"/>
      <c r="JV113" s="270"/>
      <c r="JW113" s="270"/>
      <c r="JX113" s="270"/>
      <c r="JY113" s="270"/>
      <c r="JZ113" s="270"/>
      <c r="KA113" s="270"/>
      <c r="KB113" s="270"/>
      <c r="KC113" s="270"/>
      <c r="KD113" s="270"/>
      <c r="KE113" s="270"/>
      <c r="KF113" s="270"/>
      <c r="KG113" s="270"/>
      <c r="KH113" s="270"/>
      <c r="KI113" s="270"/>
      <c r="KJ113" s="270"/>
      <c r="KK113" s="270"/>
      <c r="KL113" s="270"/>
      <c r="KM113" s="270"/>
      <c r="KN113" s="270"/>
      <c r="KO113" s="270"/>
      <c r="KP113" s="270"/>
      <c r="KQ113" s="270"/>
      <c r="KR113" s="270"/>
      <c r="KS113" s="270"/>
      <c r="KT113" s="270"/>
      <c r="KU113" s="270"/>
      <c r="KV113" s="270"/>
      <c r="KW113" s="270"/>
      <c r="KX113" s="270"/>
      <c r="KY113" s="270"/>
      <c r="KZ113" s="270"/>
      <c r="LA113" s="270"/>
      <c r="LB113" s="270"/>
      <c r="LC113" s="270"/>
      <c r="LD113" s="270"/>
      <c r="LE113" s="270"/>
      <c r="LF113" s="270"/>
      <c r="LG113" s="270"/>
      <c r="LH113" s="270"/>
      <c r="LI113" s="270"/>
      <c r="LJ113" s="270"/>
      <c r="LK113" s="270"/>
      <c r="LL113" s="270"/>
      <c r="LM113" s="270"/>
      <c r="LN113" s="270"/>
      <c r="LO113" s="270"/>
      <c r="LP113" s="270"/>
      <c r="LQ113" s="270"/>
      <c r="LR113" s="270"/>
      <c r="LS113" s="270"/>
      <c r="LT113" s="270"/>
      <c r="LU113" s="270"/>
      <c r="LV113" s="270"/>
      <c r="LW113" s="270"/>
      <c r="LX113" s="270"/>
      <c r="LY113" s="270"/>
      <c r="LZ113" s="270"/>
      <c r="MA113" s="270"/>
      <c r="MB113" s="270"/>
      <c r="MC113" s="270"/>
      <c r="MD113" s="270"/>
      <c r="ME113" s="270"/>
      <c r="MF113" s="270"/>
      <c r="MG113" s="270"/>
      <c r="MH113" s="270"/>
      <c r="MI113" s="270"/>
      <c r="MJ113" s="270"/>
      <c r="MK113" s="270"/>
      <c r="ML113" s="270"/>
      <c r="MM113" s="270"/>
      <c r="MN113" s="270"/>
      <c r="MO113" s="270"/>
      <c r="MP113" s="270"/>
      <c r="MQ113" s="270"/>
      <c r="MR113" s="270"/>
      <c r="MS113" s="270"/>
      <c r="MT113" s="270"/>
      <c r="MU113" s="270"/>
      <c r="MV113" s="270"/>
      <c r="MW113" s="270"/>
      <c r="MX113" s="270"/>
      <c r="MY113" s="270"/>
      <c r="MZ113" s="270"/>
      <c r="NA113" s="270"/>
      <c r="NB113" s="270"/>
      <c r="NC113" s="270"/>
      <c r="ND113" s="270"/>
      <c r="NE113" s="270"/>
      <c r="NF113" s="270"/>
      <c r="NG113" s="270"/>
      <c r="NH113" s="270"/>
      <c r="NI113" s="270"/>
      <c r="NJ113" s="270"/>
      <c r="NK113" s="270"/>
      <c r="NL113" s="270"/>
      <c r="NM113" s="270"/>
      <c r="NN113" s="270"/>
      <c r="NO113" s="270"/>
      <c r="NP113" s="270"/>
      <c r="NQ113" s="270"/>
      <c r="NR113" s="270"/>
      <c r="NS113" s="270"/>
      <c r="NT113" s="270"/>
      <c r="NU113" s="270"/>
      <c r="NV113" s="270"/>
      <c r="NW113" s="270"/>
      <c r="NX113" s="270"/>
      <c r="NY113" s="270"/>
      <c r="NZ113" s="270"/>
      <c r="OA113" s="270"/>
      <c r="OB113" s="270"/>
      <c r="OC113" s="270"/>
      <c r="OD113" s="270"/>
      <c r="OE113" s="270"/>
      <c r="OF113" s="270"/>
      <c r="OG113" s="270"/>
      <c r="OH113" s="270"/>
      <c r="OI113" s="270"/>
      <c r="OJ113" s="270"/>
      <c r="OK113" s="270"/>
      <c r="OL113" s="270"/>
      <c r="OM113" s="270"/>
      <c r="ON113" s="270"/>
      <c r="OO113" s="270"/>
      <c r="OP113" s="270"/>
      <c r="OQ113" s="270"/>
      <c r="OR113" s="270"/>
      <c r="OS113" s="270"/>
      <c r="OT113" s="270"/>
      <c r="OU113" s="270"/>
      <c r="OV113" s="270"/>
      <c r="OW113" s="270"/>
      <c r="OX113" s="270"/>
      <c r="OY113" s="270"/>
      <c r="OZ113" s="270"/>
      <c r="PA113" s="270"/>
      <c r="PB113" s="270"/>
      <c r="PC113" s="270"/>
      <c r="PD113" s="270"/>
      <c r="PE113" s="270"/>
      <c r="PF113" s="270"/>
      <c r="PG113" s="270"/>
      <c r="PH113" s="270"/>
      <c r="PI113" s="270"/>
      <c r="PJ113" s="270"/>
      <c r="PK113" s="270"/>
      <c r="PL113" s="270"/>
      <c r="PM113" s="270"/>
      <c r="PN113" s="270"/>
      <c r="PO113" s="270"/>
      <c r="PP113" s="270"/>
      <c r="PQ113" s="270"/>
      <c r="PR113" s="270"/>
      <c r="PS113" s="270"/>
      <c r="PT113" s="270"/>
      <c r="PU113" s="270"/>
      <c r="PV113" s="270"/>
      <c r="PW113" s="270"/>
      <c r="PX113" s="270"/>
      <c r="PY113" s="270"/>
      <c r="PZ113" s="270"/>
      <c r="QA113" s="270"/>
      <c r="QB113" s="270"/>
      <c r="QC113" s="270"/>
      <c r="QD113" s="270"/>
      <c r="QE113" s="270"/>
      <c r="QF113" s="270"/>
      <c r="QG113" s="270"/>
      <c r="QH113" s="270"/>
      <c r="QI113" s="270"/>
      <c r="QJ113" s="270"/>
      <c r="QK113" s="270"/>
      <c r="QL113" s="270"/>
      <c r="QM113" s="270"/>
      <c r="QN113" s="270"/>
      <c r="QO113" s="270"/>
      <c r="QP113" s="270"/>
      <c r="QQ113" s="270"/>
      <c r="QR113" s="270"/>
      <c r="QS113" s="270"/>
      <c r="QT113" s="270"/>
      <c r="QU113" s="270"/>
      <c r="QV113" s="270"/>
      <c r="QW113" s="270"/>
      <c r="QX113" s="270"/>
      <c r="QY113" s="270"/>
      <c r="QZ113" s="270"/>
      <c r="RA113" s="270"/>
      <c r="RB113" s="270"/>
      <c r="RC113" s="270"/>
      <c r="RD113" s="270"/>
      <c r="RE113" s="270"/>
      <c r="RF113" s="270"/>
      <c r="RG113" s="270"/>
      <c r="RH113" s="270"/>
      <c r="RI113" s="270"/>
      <c r="RJ113" s="270"/>
      <c r="RK113" s="270"/>
      <c r="RL113" s="270"/>
      <c r="RM113" s="270"/>
      <c r="RN113" s="270"/>
      <c r="RO113" s="270"/>
      <c r="RP113" s="270"/>
      <c r="RQ113" s="270"/>
      <c r="RR113" s="270"/>
      <c r="RS113" s="270"/>
      <c r="RT113" s="270"/>
      <c r="RU113" s="270"/>
      <c r="RV113" s="270"/>
      <c r="RW113" s="270"/>
      <c r="RX113" s="270"/>
      <c r="RY113" s="270"/>
      <c r="RZ113" s="270"/>
      <c r="SA113" s="270"/>
      <c r="SB113" s="270"/>
      <c r="SC113" s="270"/>
      <c r="SD113" s="270"/>
      <c r="SE113" s="270"/>
      <c r="SF113" s="270"/>
      <c r="SG113" s="270"/>
      <c r="SH113" s="270"/>
      <c r="SI113" s="270"/>
      <c r="SJ113" s="270"/>
      <c r="SK113" s="270"/>
      <c r="SL113" s="270"/>
      <c r="SM113" s="270"/>
      <c r="SN113" s="270"/>
      <c r="SO113" s="270"/>
      <c r="SP113" s="270"/>
      <c r="SQ113" s="270"/>
      <c r="SR113" s="270"/>
      <c r="SS113" s="270"/>
      <c r="ST113" s="270"/>
      <c r="SU113" s="270"/>
      <c r="SV113" s="270"/>
      <c r="SW113" s="270"/>
      <c r="SX113" s="270"/>
      <c r="SY113" s="270"/>
      <c r="SZ113" s="270"/>
      <c r="TA113" s="270"/>
      <c r="TB113" s="270"/>
      <c r="TC113" s="270"/>
      <c r="TD113" s="270"/>
      <c r="TE113" s="270"/>
      <c r="TF113" s="270"/>
      <c r="TG113" s="270"/>
      <c r="TH113" s="270"/>
      <c r="TI113" s="270"/>
      <c r="TJ113" s="270"/>
      <c r="TK113" s="270"/>
      <c r="TL113" s="270"/>
      <c r="TM113" s="270"/>
      <c r="TN113" s="270"/>
      <c r="TO113" s="270"/>
      <c r="TP113" s="270"/>
      <c r="TQ113" s="270"/>
      <c r="TR113" s="270"/>
      <c r="TS113" s="270"/>
      <c r="TT113" s="270"/>
      <c r="TU113" s="270"/>
      <c r="TV113" s="270"/>
      <c r="TW113" s="270"/>
      <c r="TX113" s="270"/>
      <c r="TY113" s="270"/>
      <c r="TZ113" s="270"/>
      <c r="UA113" s="270"/>
      <c r="UB113" s="270"/>
      <c r="UC113" s="270"/>
      <c r="UD113" s="270"/>
      <c r="UE113" s="270"/>
      <c r="UF113" s="270"/>
      <c r="UG113" s="270"/>
      <c r="UH113" s="270"/>
      <c r="UI113" s="270"/>
      <c r="UJ113" s="270"/>
      <c r="UK113" s="270"/>
      <c r="UL113" s="270"/>
      <c r="UM113" s="270"/>
      <c r="UN113" s="270"/>
      <c r="UO113" s="270"/>
      <c r="UP113" s="270"/>
      <c r="UQ113" s="270"/>
      <c r="UR113" s="270"/>
      <c r="US113" s="270"/>
      <c r="UT113" s="270"/>
      <c r="UU113" s="270"/>
      <c r="UV113" s="270"/>
      <c r="UW113" s="270"/>
      <c r="UX113" s="270"/>
      <c r="UY113" s="270"/>
      <c r="UZ113" s="270"/>
      <c r="VA113" s="270"/>
      <c r="VB113" s="270"/>
      <c r="VC113" s="270"/>
      <c r="VD113" s="270"/>
      <c r="VE113" s="270"/>
      <c r="VF113" s="270"/>
      <c r="VG113" s="270"/>
      <c r="VH113" s="270"/>
      <c r="VI113" s="270"/>
      <c r="VJ113" s="270"/>
      <c r="VK113" s="270"/>
      <c r="VL113" s="270"/>
      <c r="VM113" s="270"/>
      <c r="VN113" s="270"/>
      <c r="VO113" s="270"/>
      <c r="VP113" s="270"/>
      <c r="VQ113" s="270"/>
      <c r="VR113" s="270"/>
      <c r="VS113" s="270"/>
      <c r="VT113" s="270"/>
      <c r="VU113" s="270"/>
      <c r="VV113" s="270"/>
      <c r="VW113" s="270"/>
      <c r="VX113" s="270"/>
      <c r="VY113" s="270"/>
      <c r="VZ113" s="270"/>
      <c r="WA113" s="270"/>
      <c r="WB113" s="270"/>
      <c r="WC113" s="270"/>
      <c r="WD113" s="270"/>
      <c r="WE113" s="270"/>
      <c r="WF113" s="270"/>
      <c r="WG113" s="270"/>
      <c r="WH113" s="270"/>
      <c r="WI113" s="270"/>
      <c r="WJ113" s="270"/>
      <c r="WK113" s="270"/>
      <c r="WL113" s="270"/>
      <c r="WM113" s="270"/>
      <c r="WN113" s="270"/>
      <c r="WO113" s="270"/>
      <c r="WP113" s="270"/>
      <c r="WQ113" s="270"/>
      <c r="WR113" s="270"/>
      <c r="WS113" s="270"/>
      <c r="WT113" s="270"/>
      <c r="WU113" s="270"/>
      <c r="WV113" s="270"/>
      <c r="WW113" s="270"/>
      <c r="WX113" s="270"/>
      <c r="WY113" s="270"/>
      <c r="WZ113" s="270"/>
      <c r="XA113" s="270"/>
      <c r="XB113" s="270"/>
      <c r="XC113" s="270"/>
      <c r="XD113" s="270"/>
      <c r="XE113" s="270"/>
      <c r="XF113" s="270"/>
      <c r="XG113" s="270"/>
      <c r="XH113" s="270"/>
      <c r="XI113" s="270"/>
      <c r="XJ113" s="270"/>
      <c r="XK113" s="270"/>
      <c r="XL113" s="270"/>
      <c r="XM113" s="270"/>
      <c r="XN113" s="270"/>
      <c r="XO113" s="270"/>
      <c r="XP113" s="270"/>
      <c r="XQ113" s="270"/>
      <c r="XR113" s="270"/>
      <c r="XS113" s="270"/>
      <c r="XT113" s="270"/>
      <c r="XU113" s="270"/>
      <c r="XV113" s="270"/>
      <c r="XW113" s="270"/>
      <c r="XX113" s="270"/>
      <c r="XY113" s="270"/>
      <c r="XZ113" s="270"/>
      <c r="YA113" s="270"/>
      <c r="YB113" s="270"/>
      <c r="YC113" s="270"/>
      <c r="YD113" s="270"/>
      <c r="YE113" s="270"/>
      <c r="YF113" s="270"/>
      <c r="YG113" s="270"/>
      <c r="YH113" s="270"/>
      <c r="YI113" s="270"/>
      <c r="YJ113" s="270"/>
      <c r="YK113" s="270"/>
      <c r="YL113" s="270"/>
      <c r="YM113" s="270"/>
      <c r="YN113" s="270"/>
      <c r="YO113" s="270"/>
      <c r="YP113" s="270"/>
      <c r="YQ113" s="270"/>
      <c r="YR113" s="270"/>
      <c r="YS113" s="270"/>
      <c r="YT113" s="270"/>
      <c r="YU113" s="270"/>
      <c r="YV113" s="270"/>
      <c r="YW113" s="270"/>
      <c r="YX113" s="270"/>
      <c r="YY113" s="270"/>
      <c r="YZ113" s="270"/>
      <c r="ZA113" s="270"/>
      <c r="ZB113" s="270"/>
      <c r="ZC113" s="270"/>
      <c r="ZD113" s="270"/>
      <c r="ZE113" s="270"/>
      <c r="ZF113" s="270"/>
      <c r="ZG113" s="270"/>
      <c r="ZH113" s="270"/>
      <c r="ZI113" s="270"/>
      <c r="ZJ113" s="270"/>
      <c r="ZK113" s="270"/>
      <c r="ZL113" s="270"/>
      <c r="ZM113" s="270"/>
      <c r="ZN113" s="270"/>
      <c r="ZO113" s="270"/>
      <c r="ZP113" s="270"/>
      <c r="ZQ113" s="270"/>
      <c r="ZR113" s="270"/>
      <c r="ZS113" s="270"/>
      <c r="ZT113" s="270"/>
      <c r="ZU113" s="270"/>
      <c r="ZV113" s="270"/>
      <c r="ZW113" s="270"/>
      <c r="ZX113" s="270"/>
      <c r="ZY113" s="270"/>
      <c r="ZZ113" s="270"/>
      <c r="AAA113" s="270"/>
      <c r="AAB113" s="270"/>
      <c r="AAC113" s="270"/>
      <c r="AAD113" s="270"/>
      <c r="AAE113" s="270"/>
      <c r="AAF113" s="270"/>
      <c r="AAG113" s="270"/>
      <c r="AAH113" s="270"/>
      <c r="AAI113" s="270"/>
      <c r="AAJ113" s="270"/>
      <c r="AAK113" s="270"/>
      <c r="AAL113" s="270"/>
      <c r="AAM113" s="270"/>
      <c r="AAN113" s="270"/>
      <c r="AAO113" s="270"/>
      <c r="AAP113" s="270"/>
      <c r="AAQ113" s="270"/>
      <c r="AAR113" s="270"/>
      <c r="AAS113" s="270"/>
      <c r="AAT113" s="270"/>
      <c r="AAU113" s="270"/>
      <c r="AAV113" s="270"/>
      <c r="AAW113" s="270"/>
      <c r="AAX113" s="270"/>
      <c r="AAY113" s="270"/>
      <c r="AAZ113" s="270"/>
      <c r="ABA113" s="270"/>
      <c r="ABB113" s="270"/>
      <c r="ABC113" s="270"/>
      <c r="ABD113" s="270"/>
      <c r="ABE113" s="270"/>
      <c r="ABF113" s="270"/>
      <c r="ABG113" s="270"/>
      <c r="ABH113" s="270"/>
      <c r="ABI113" s="270"/>
      <c r="ABJ113" s="270"/>
      <c r="ABK113" s="270"/>
      <c r="ABL113" s="270"/>
      <c r="ABM113" s="270"/>
      <c r="ABN113" s="270"/>
      <c r="ABO113" s="270"/>
      <c r="ABP113" s="270"/>
      <c r="ABQ113" s="270"/>
      <c r="ABR113" s="270"/>
      <c r="ABS113" s="270"/>
      <c r="ABT113" s="270"/>
      <c r="ABU113" s="270"/>
      <c r="ABV113" s="270"/>
      <c r="ABW113" s="270"/>
      <c r="ABX113" s="270"/>
      <c r="ABY113" s="270"/>
      <c r="ABZ113" s="270"/>
      <c r="ACA113" s="270"/>
      <c r="ACB113" s="270"/>
      <c r="ACC113" s="270"/>
      <c r="ACD113" s="270"/>
      <c r="ACE113" s="270"/>
      <c r="ACF113" s="270"/>
      <c r="ACG113" s="270"/>
      <c r="ACH113" s="270"/>
      <c r="ACI113" s="270"/>
      <c r="ACJ113" s="270"/>
      <c r="ACK113" s="270"/>
      <c r="ACL113" s="270"/>
      <c r="ACM113" s="270"/>
      <c r="ACN113" s="270"/>
      <c r="ACO113" s="270"/>
      <c r="ACP113" s="270"/>
      <c r="ACQ113" s="270"/>
      <c r="ACR113" s="270"/>
      <c r="ACS113" s="270"/>
      <c r="ACT113" s="270"/>
      <c r="ACU113" s="270"/>
      <c r="ACV113" s="270"/>
      <c r="ACW113" s="270"/>
      <c r="ACX113" s="270"/>
      <c r="ACY113" s="270"/>
      <c r="ACZ113" s="270"/>
      <c r="ADA113" s="270"/>
      <c r="ADB113" s="270"/>
      <c r="ADC113" s="270"/>
      <c r="ADD113" s="270"/>
      <c r="ADE113" s="270"/>
      <c r="ADF113" s="270"/>
      <c r="ADG113" s="270"/>
      <c r="ADH113" s="270"/>
      <c r="ADI113" s="270"/>
      <c r="ADJ113" s="270"/>
      <c r="ADK113" s="270"/>
      <c r="ADL113" s="270"/>
      <c r="ADM113" s="270"/>
      <c r="ADN113" s="270"/>
      <c r="ADO113" s="270"/>
      <c r="ADP113" s="270"/>
      <c r="ADQ113" s="270"/>
      <c r="ADR113" s="270"/>
      <c r="ADS113" s="270"/>
      <c r="ADT113" s="270"/>
      <c r="ADU113" s="270"/>
      <c r="ADV113" s="270"/>
      <c r="ADW113" s="270"/>
      <c r="ADX113" s="270"/>
      <c r="ADY113" s="270"/>
      <c r="ADZ113" s="270"/>
      <c r="AEA113" s="270"/>
      <c r="AEB113" s="270"/>
      <c r="AEC113" s="270"/>
      <c r="AED113" s="270"/>
      <c r="AEE113" s="270"/>
      <c r="AEF113" s="270"/>
      <c r="AEG113" s="270"/>
      <c r="AEH113" s="270"/>
      <c r="AEI113" s="270"/>
      <c r="AEJ113" s="270"/>
      <c r="AEK113" s="270"/>
      <c r="AEL113" s="270"/>
      <c r="AEM113" s="270"/>
      <c r="AEN113" s="270"/>
      <c r="AEO113" s="270"/>
      <c r="AEP113" s="270"/>
      <c r="AEQ113" s="270"/>
      <c r="AER113" s="270"/>
      <c r="AES113" s="270"/>
      <c r="AET113" s="270"/>
      <c r="AEU113" s="270"/>
      <c r="AEV113" s="270"/>
      <c r="AEW113" s="270"/>
      <c r="AEX113" s="270"/>
      <c r="AEY113" s="270"/>
      <c r="AEZ113" s="270"/>
      <c r="AFA113" s="270"/>
      <c r="AFB113" s="270"/>
      <c r="AFC113" s="270"/>
      <c r="AFD113" s="270"/>
      <c r="AFE113" s="270"/>
      <c r="AFF113" s="270"/>
      <c r="AFG113" s="270"/>
      <c r="AFH113" s="270"/>
      <c r="AFI113" s="270"/>
      <c r="AFJ113" s="270"/>
      <c r="AFK113" s="270"/>
      <c r="AFL113" s="270"/>
      <c r="AFM113" s="270"/>
      <c r="AFN113" s="270"/>
      <c r="AFO113" s="270"/>
      <c r="AFP113" s="270"/>
      <c r="AFQ113" s="270"/>
      <c r="AFR113" s="270"/>
      <c r="AFS113" s="270"/>
      <c r="AFT113" s="270"/>
      <c r="AFU113" s="270"/>
      <c r="AFV113" s="270"/>
      <c r="AFW113" s="270"/>
      <c r="AFX113" s="270"/>
      <c r="AFY113" s="270"/>
      <c r="AFZ113" s="270"/>
      <c r="AGA113" s="270"/>
      <c r="AGB113" s="270"/>
      <c r="AGC113" s="270"/>
      <c r="AGD113" s="270"/>
      <c r="AGE113" s="270"/>
      <c r="AGF113" s="270"/>
      <c r="AGG113" s="270"/>
      <c r="AGH113" s="270"/>
      <c r="AGI113" s="270"/>
      <c r="AGJ113" s="270"/>
      <c r="AGK113" s="270"/>
      <c r="AGL113" s="270"/>
      <c r="AGM113" s="270"/>
      <c r="AGN113" s="270"/>
      <c r="AGO113" s="270"/>
      <c r="AGP113" s="270"/>
      <c r="AGQ113" s="270"/>
      <c r="AGR113" s="270"/>
      <c r="AGS113" s="270"/>
      <c r="AGT113" s="270"/>
      <c r="AGU113" s="270"/>
      <c r="AGV113" s="270"/>
      <c r="AGW113" s="270"/>
      <c r="AGX113" s="270"/>
      <c r="AGY113" s="270"/>
      <c r="AGZ113" s="270"/>
      <c r="AHA113" s="270"/>
      <c r="AHB113" s="270"/>
      <c r="AHC113" s="270"/>
      <c r="AHD113" s="270"/>
      <c r="AHE113" s="270"/>
      <c r="AHF113" s="270"/>
      <c r="AHG113" s="270"/>
      <c r="AHH113" s="270"/>
      <c r="AHI113" s="270"/>
      <c r="AHJ113" s="270"/>
      <c r="AHK113" s="270"/>
      <c r="AHL113" s="270"/>
      <c r="AHM113" s="270"/>
      <c r="AHN113" s="270"/>
      <c r="AHO113" s="270"/>
      <c r="AHP113" s="270"/>
      <c r="AHQ113" s="270"/>
      <c r="AHR113" s="270"/>
      <c r="AHS113" s="270"/>
      <c r="AHT113" s="270"/>
      <c r="AHU113" s="270"/>
      <c r="AHV113" s="270"/>
      <c r="AHW113" s="270"/>
      <c r="AHX113" s="270"/>
      <c r="AHY113" s="270"/>
      <c r="AHZ113" s="270"/>
      <c r="AIA113" s="270"/>
      <c r="AIB113" s="270"/>
      <c r="AIC113" s="270"/>
      <c r="AID113" s="270"/>
      <c r="AIE113" s="270"/>
      <c r="AIF113" s="270"/>
      <c r="AIG113" s="270"/>
      <c r="AIH113" s="270"/>
      <c r="AII113" s="270"/>
      <c r="AIJ113" s="270"/>
      <c r="AIK113" s="270"/>
      <c r="AIL113" s="270"/>
      <c r="AIM113" s="270"/>
      <c r="AIN113" s="270"/>
      <c r="AIO113" s="270"/>
      <c r="AIP113" s="270"/>
      <c r="AIQ113" s="270"/>
      <c r="AIR113" s="270"/>
      <c r="AIS113" s="270"/>
      <c r="AIT113" s="270"/>
      <c r="AIU113" s="270"/>
      <c r="AIV113" s="270"/>
      <c r="AIW113" s="270"/>
      <c r="AIX113" s="270"/>
      <c r="AIY113" s="270"/>
      <c r="AIZ113" s="270"/>
      <c r="AJA113" s="270"/>
      <c r="AJB113" s="270"/>
      <c r="AJC113" s="270"/>
      <c r="AJD113" s="270"/>
      <c r="AJE113" s="270"/>
      <c r="AJF113" s="270"/>
      <c r="AJG113" s="270"/>
      <c r="AJH113" s="270"/>
      <c r="AJI113" s="270"/>
      <c r="AJJ113" s="270"/>
      <c r="AJK113" s="270"/>
      <c r="AJL113" s="270"/>
      <c r="AJM113" s="270"/>
      <c r="AJN113" s="270"/>
      <c r="AJO113" s="270"/>
      <c r="AJP113" s="270"/>
      <c r="AJQ113" s="270"/>
      <c r="AJR113" s="270"/>
      <c r="AJS113" s="270"/>
      <c r="AJT113" s="270"/>
      <c r="AJU113" s="270"/>
      <c r="AJV113" s="270"/>
      <c r="AJW113" s="270"/>
      <c r="AJX113" s="270"/>
      <c r="AJY113" s="270"/>
      <c r="AJZ113" s="270"/>
      <c r="AKA113" s="270"/>
      <c r="AKB113" s="270"/>
      <c r="AKC113" s="270"/>
      <c r="AKD113" s="270"/>
      <c r="AKE113" s="270"/>
      <c r="AKF113" s="270"/>
      <c r="AKG113" s="270"/>
      <c r="AKH113" s="270"/>
      <c r="AKI113" s="270"/>
      <c r="AKJ113" s="270"/>
      <c r="AKK113" s="270"/>
      <c r="AKL113" s="270"/>
      <c r="AKM113" s="270"/>
      <c r="AKN113" s="270"/>
      <c r="AKO113" s="270"/>
      <c r="AKP113" s="270"/>
      <c r="AKQ113" s="270"/>
      <c r="AKR113" s="270"/>
      <c r="AKS113" s="270"/>
      <c r="AKT113" s="270"/>
      <c r="AKU113" s="270"/>
      <c r="AKV113" s="270"/>
      <c r="AKW113" s="270"/>
      <c r="AKX113" s="270"/>
      <c r="AKY113" s="270"/>
      <c r="AKZ113" s="270"/>
      <c r="ALA113" s="270"/>
      <c r="ALB113" s="270"/>
      <c r="ALC113" s="270"/>
      <c r="ALD113" s="270"/>
      <c r="ALE113" s="270"/>
      <c r="ALF113" s="270"/>
      <c r="ALG113" s="270"/>
      <c r="ALH113" s="270"/>
      <c r="ALI113" s="270"/>
      <c r="ALJ113" s="270"/>
      <c r="ALK113" s="270"/>
      <c r="ALL113" s="270"/>
      <c r="ALM113" s="270"/>
      <c r="ALN113" s="270"/>
      <c r="ALO113" s="270"/>
      <c r="ALP113" s="270"/>
      <c r="ALQ113" s="270"/>
      <c r="ALR113" s="270"/>
      <c r="ALS113" s="270"/>
      <c r="ALT113" s="270"/>
      <c r="ALU113" s="270"/>
      <c r="ALV113" s="270"/>
    </row>
    <row r="114" spans="1:1010" s="155" customFormat="1" ht="15" customHeight="1" x14ac:dyDescent="0.35">
      <c r="A114">
        <v>114</v>
      </c>
      <c r="B114">
        <v>1973.31</v>
      </c>
      <c r="C114" s="214" t="s">
        <v>1347</v>
      </c>
      <c r="D114">
        <v>1973.31</v>
      </c>
      <c r="E114" s="270">
        <v>-1</v>
      </c>
      <c r="F114" s="271">
        <v>50.121033333333301</v>
      </c>
      <c r="G114" s="272">
        <v>2.5428000000000002</v>
      </c>
      <c r="H114" s="273">
        <v>13.0200333333333</v>
      </c>
      <c r="I114" s="273">
        <v>5.4866666666666702E-2</v>
      </c>
      <c r="J114" s="273">
        <v>10.929133333333301</v>
      </c>
      <c r="K114" s="274">
        <v>0.176433333333333</v>
      </c>
      <c r="L114" s="273">
        <v>7.7336999999999998</v>
      </c>
      <c r="M114" s="274">
        <v>11.114366666666699</v>
      </c>
      <c r="N114" s="273">
        <v>2.3197999999999999</v>
      </c>
      <c r="O114" s="273">
        <v>1.47333333333333E-2</v>
      </c>
      <c r="P114" s="273">
        <v>0.47570000000000001</v>
      </c>
      <c r="Q114" s="274">
        <v>0.25296666666666701</v>
      </c>
      <c r="R114" s="273">
        <v>3.6233333333333298E-2</v>
      </c>
      <c r="S114" s="274">
        <v>1.37E-2</v>
      </c>
      <c r="T114" s="274">
        <v>3.7933333333333298E-2</v>
      </c>
      <c r="U114" s="274">
        <v>98.843566666666703</v>
      </c>
      <c r="V114" s="274"/>
      <c r="W114" s="273"/>
      <c r="X114" s="275"/>
      <c r="Y114" s="275"/>
      <c r="Z114" s="275">
        <v>37.31</v>
      </c>
      <c r="AA114" s="275">
        <v>292.24</v>
      </c>
      <c r="AB114" s="273">
        <v>7.68</v>
      </c>
      <c r="AC114" s="273">
        <v>383.18</v>
      </c>
      <c r="AD114" s="273">
        <v>27.53</v>
      </c>
      <c r="AE114" s="273">
        <v>182.97</v>
      </c>
      <c r="AF114" s="273">
        <v>15.53</v>
      </c>
      <c r="AG114" s="273">
        <v>105.97</v>
      </c>
      <c r="AH114" s="273">
        <v>14.87</v>
      </c>
      <c r="AI114" s="273">
        <v>30.93</v>
      </c>
      <c r="AJ114" s="273">
        <v>4.67</v>
      </c>
      <c r="AK114" s="273">
        <v>23.37</v>
      </c>
      <c r="AL114" s="273">
        <v>7.26</v>
      </c>
      <c r="AM114" s="273">
        <v>2.0499999999999998</v>
      </c>
      <c r="AN114" s="273">
        <v>5.78</v>
      </c>
      <c r="AO114" s="273">
        <v>0.8</v>
      </c>
      <c r="AP114" s="273">
        <v>6.47</v>
      </c>
      <c r="AQ114" s="273">
        <v>1.2</v>
      </c>
      <c r="AR114" s="273">
        <v>2.8</v>
      </c>
      <c r="AS114" s="273">
        <v>0.51200000000000001</v>
      </c>
      <c r="AT114" s="273">
        <v>2.17</v>
      </c>
      <c r="AU114" s="273">
        <v>0.20899999999999999</v>
      </c>
      <c r="AV114" s="273">
        <v>5.23</v>
      </c>
      <c r="AW114" s="273">
        <v>0.72</v>
      </c>
      <c r="AX114" s="273">
        <v>2.34</v>
      </c>
      <c r="AY114" s="273">
        <v>0.16600000000000001</v>
      </c>
      <c r="AZ114" s="273">
        <v>1169.4473700000001</v>
      </c>
      <c r="BA114" s="273">
        <v>58.371333333333297</v>
      </c>
      <c r="BB114" s="275"/>
      <c r="BC114" s="275"/>
      <c r="BD114" s="274"/>
      <c r="BE114" s="274"/>
      <c r="BF114" s="274">
        <v>0.60646450333333302</v>
      </c>
      <c r="BG114" s="274">
        <v>6.5095680000000003E-2</v>
      </c>
      <c r="BH114" s="273">
        <v>0.26430667666666602</v>
      </c>
      <c r="BI114" s="273">
        <v>0.36175431333333202</v>
      </c>
      <c r="BJ114" s="273">
        <v>2.8158760000000001E-2</v>
      </c>
      <c r="BK114" s="273">
        <v>0.22582404</v>
      </c>
      <c r="BL114" s="273">
        <v>0.26007618000000099</v>
      </c>
      <c r="BM114" s="273">
        <v>0.16354589999999999</v>
      </c>
      <c r="BN114" s="273">
        <v>6.9214349999999994E-2</v>
      </c>
      <c r="BO114" s="273">
        <v>7.41192333333334E-3</v>
      </c>
      <c r="BP114" s="273">
        <v>7.6053766666666599E-3</v>
      </c>
      <c r="BQ114" s="273">
        <v>1.7125E-3</v>
      </c>
      <c r="BR114" s="273">
        <v>1.7563133333333299E-3</v>
      </c>
      <c r="BS114" s="273">
        <v>1.79088</v>
      </c>
      <c r="BT114" s="273">
        <v>9.0594400000000004</v>
      </c>
      <c r="BU114" s="273">
        <v>0.41471999999999998</v>
      </c>
      <c r="BV114" s="273">
        <v>19.158999999999999</v>
      </c>
      <c r="BW114" s="273">
        <v>1.8720399999999999</v>
      </c>
      <c r="BX114" s="273">
        <v>17.748090000000001</v>
      </c>
      <c r="BY114" s="273">
        <v>2.0313240000000001</v>
      </c>
      <c r="BZ114" s="273">
        <v>5.9343199999999996</v>
      </c>
      <c r="CA114" s="273">
        <v>0.75836999999999999</v>
      </c>
      <c r="CB114" s="273">
        <v>1.1753400000000001</v>
      </c>
      <c r="CC114" s="273">
        <v>0.32690000000000002</v>
      </c>
      <c r="CD114" s="273">
        <v>1.4956799999999999</v>
      </c>
      <c r="CE114" s="273">
        <v>0.48642000000000002</v>
      </c>
      <c r="CF114" s="273">
        <v>0.123</v>
      </c>
      <c r="CG114" s="273">
        <v>0.54332000000000003</v>
      </c>
      <c r="CH114" s="273">
        <v>6.2399999999999997E-2</v>
      </c>
      <c r="CI114" s="273">
        <v>0.52407000000000004</v>
      </c>
      <c r="CJ114" s="273">
        <v>0.10440000000000001</v>
      </c>
      <c r="CK114" s="273">
        <v>0.23519999999999999</v>
      </c>
      <c r="CL114" s="273">
        <v>4.9664E-2</v>
      </c>
      <c r="CM114" s="273">
        <v>0.18445</v>
      </c>
      <c r="CN114" s="273">
        <v>2.2780999999999999E-2</v>
      </c>
      <c r="CO114" s="273">
        <v>0.49162</v>
      </c>
      <c r="CP114" s="273">
        <v>0.10728</v>
      </c>
      <c r="CQ114" s="273">
        <v>0.86346000000000001</v>
      </c>
      <c r="CR114" s="273">
        <v>1.5769999999999999E-2</v>
      </c>
      <c r="CS114" s="273"/>
      <c r="CT114" s="273"/>
      <c r="CU114" s="276"/>
      <c r="CV114" s="276"/>
      <c r="CW114" s="276"/>
      <c r="CX114" s="276"/>
      <c r="CY114" s="276"/>
      <c r="CZ114" s="276"/>
      <c r="DA114" s="270"/>
      <c r="DB114" s="270"/>
      <c r="DC114" s="270"/>
      <c r="DD114" s="270"/>
      <c r="DE114" s="270"/>
      <c r="DF114" s="270"/>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70"/>
      <c r="EC114" s="270"/>
      <c r="ED114" s="270"/>
      <c r="EE114" s="270"/>
      <c r="EF114" s="270"/>
      <c r="EG114" s="270"/>
      <c r="EH114" s="270"/>
      <c r="EI114" s="270"/>
      <c r="EJ114" s="270"/>
      <c r="EK114" s="270"/>
      <c r="EL114" s="270"/>
      <c r="EM114" s="270"/>
      <c r="EN114" s="270"/>
      <c r="EO114" s="270"/>
      <c r="EP114" s="270"/>
      <c r="EQ114" s="270"/>
      <c r="ER114" s="270"/>
      <c r="ES114" s="270"/>
      <c r="ET114" s="270"/>
      <c r="EU114" s="270"/>
      <c r="EV114" s="270"/>
      <c r="EW114" s="270"/>
      <c r="EX114" s="270"/>
      <c r="EY114" s="270"/>
      <c r="EZ114" s="270"/>
      <c r="FA114" s="270"/>
      <c r="FB114" s="270"/>
      <c r="FC114" s="270"/>
      <c r="FD114" s="270"/>
      <c r="FE114" s="270"/>
      <c r="FF114" s="270"/>
      <c r="FG114" s="270"/>
      <c r="FH114" s="270"/>
      <c r="FI114" s="270"/>
      <c r="FJ114" s="270"/>
      <c r="FK114" s="270"/>
      <c r="FL114" s="270"/>
      <c r="FM114" s="270"/>
      <c r="FN114" s="270"/>
      <c r="FO114" s="270"/>
      <c r="FP114" s="270"/>
      <c r="FQ114" s="270"/>
      <c r="FR114" s="270"/>
      <c r="FS114" s="270"/>
      <c r="FT114" s="270"/>
      <c r="FU114" s="270"/>
      <c r="FV114" s="270"/>
      <c r="FW114" s="270"/>
      <c r="FX114" s="270"/>
      <c r="FY114" s="270"/>
      <c r="FZ114" s="270"/>
      <c r="GA114" s="270"/>
      <c r="GB114" s="270"/>
      <c r="GC114" s="270"/>
      <c r="GD114" s="270"/>
      <c r="GE114" s="270"/>
      <c r="GF114" s="270"/>
      <c r="GG114" s="270"/>
      <c r="GH114" s="270"/>
      <c r="GI114" s="270"/>
      <c r="GJ114" s="270"/>
      <c r="GK114" s="270"/>
      <c r="GL114" s="270"/>
      <c r="GM114" s="270"/>
      <c r="GN114" s="270"/>
      <c r="GO114" s="270"/>
      <c r="GP114" s="270"/>
      <c r="GQ114" s="270"/>
      <c r="GR114" s="270"/>
      <c r="GS114" s="270"/>
      <c r="GT114" s="270"/>
      <c r="GU114" s="270"/>
      <c r="GV114" s="270"/>
      <c r="GW114" s="270"/>
      <c r="GX114" s="270"/>
      <c r="GY114" s="270"/>
      <c r="GZ114" s="270"/>
      <c r="HA114" s="270"/>
      <c r="HB114" s="270"/>
      <c r="HC114" s="270"/>
      <c r="HD114" s="270"/>
      <c r="HE114" s="270"/>
      <c r="HF114" s="270"/>
      <c r="HG114" s="270"/>
      <c r="HH114" s="270"/>
      <c r="HI114" s="270"/>
      <c r="HJ114" s="270"/>
      <c r="HK114" s="270"/>
      <c r="HL114" s="270"/>
      <c r="HM114" s="270"/>
      <c r="HN114" s="270"/>
      <c r="HO114" s="270"/>
      <c r="HP114" s="270"/>
      <c r="HQ114" s="270"/>
      <c r="HR114" s="270"/>
      <c r="HS114" s="270"/>
      <c r="HT114" s="270"/>
      <c r="HU114" s="270"/>
      <c r="HV114" s="270"/>
      <c r="HW114" s="270"/>
      <c r="HX114" s="270"/>
      <c r="HY114" s="270"/>
      <c r="HZ114" s="270"/>
      <c r="IA114" s="270"/>
      <c r="IB114" s="270"/>
      <c r="IC114" s="270"/>
      <c r="ID114" s="270"/>
      <c r="IE114" s="270"/>
      <c r="IF114" s="270"/>
      <c r="IG114" s="270"/>
      <c r="IH114" s="270"/>
      <c r="II114" s="270"/>
      <c r="IJ114" s="270"/>
      <c r="IK114" s="270"/>
      <c r="IL114" s="270"/>
      <c r="IM114" s="270"/>
      <c r="IN114" s="270"/>
      <c r="IO114" s="270"/>
      <c r="IP114" s="270"/>
      <c r="IQ114" s="270"/>
      <c r="IR114" s="270"/>
      <c r="IS114" s="270"/>
      <c r="IT114" s="270"/>
      <c r="IU114" s="270"/>
      <c r="IV114" s="270"/>
      <c r="IW114" s="270"/>
      <c r="IX114" s="270"/>
      <c r="IY114" s="270"/>
      <c r="IZ114" s="270"/>
      <c r="JA114" s="270"/>
      <c r="JB114" s="270"/>
      <c r="JC114" s="270"/>
      <c r="JD114" s="270"/>
      <c r="JE114" s="270"/>
      <c r="JF114" s="270"/>
      <c r="JG114" s="270"/>
      <c r="JH114" s="270"/>
      <c r="JI114" s="270"/>
      <c r="JJ114" s="270"/>
      <c r="JK114" s="270"/>
      <c r="JL114" s="270"/>
      <c r="JM114" s="270"/>
      <c r="JN114" s="270"/>
      <c r="JO114" s="270"/>
      <c r="JP114" s="270"/>
      <c r="JQ114" s="270"/>
      <c r="JR114" s="270"/>
      <c r="JS114" s="270"/>
      <c r="JT114" s="270"/>
      <c r="JU114" s="270"/>
      <c r="JV114" s="270"/>
      <c r="JW114" s="270"/>
      <c r="JX114" s="270"/>
      <c r="JY114" s="270"/>
      <c r="JZ114" s="270"/>
      <c r="KA114" s="270"/>
      <c r="KB114" s="270"/>
      <c r="KC114" s="270"/>
      <c r="KD114" s="270"/>
      <c r="KE114" s="270"/>
      <c r="KF114" s="270"/>
      <c r="KG114" s="270"/>
      <c r="KH114" s="270"/>
      <c r="KI114" s="270"/>
      <c r="KJ114" s="270"/>
      <c r="KK114" s="270"/>
      <c r="KL114" s="270"/>
      <c r="KM114" s="270"/>
      <c r="KN114" s="270"/>
      <c r="KO114" s="270"/>
      <c r="KP114" s="270"/>
      <c r="KQ114" s="270"/>
      <c r="KR114" s="270"/>
      <c r="KS114" s="270"/>
      <c r="KT114" s="270"/>
      <c r="KU114" s="270"/>
      <c r="KV114" s="270"/>
      <c r="KW114" s="270"/>
      <c r="KX114" s="270"/>
      <c r="KY114" s="270"/>
      <c r="KZ114" s="270"/>
      <c r="LA114" s="270"/>
      <c r="LB114" s="270"/>
      <c r="LC114" s="270"/>
      <c r="LD114" s="270"/>
      <c r="LE114" s="270"/>
      <c r="LF114" s="270"/>
      <c r="LG114" s="270"/>
      <c r="LH114" s="270"/>
      <c r="LI114" s="270"/>
      <c r="LJ114" s="270"/>
      <c r="LK114" s="270"/>
      <c r="LL114" s="270"/>
      <c r="LM114" s="270"/>
      <c r="LN114" s="270"/>
      <c r="LO114" s="270"/>
      <c r="LP114" s="270"/>
      <c r="LQ114" s="270"/>
      <c r="LR114" s="270"/>
      <c r="LS114" s="270"/>
      <c r="LT114" s="270"/>
      <c r="LU114" s="270"/>
      <c r="LV114" s="270"/>
      <c r="LW114" s="270"/>
      <c r="LX114" s="270"/>
      <c r="LY114" s="270"/>
      <c r="LZ114" s="270"/>
      <c r="MA114" s="270"/>
      <c r="MB114" s="270"/>
      <c r="MC114" s="270"/>
      <c r="MD114" s="270"/>
      <c r="ME114" s="270"/>
      <c r="MF114" s="270"/>
      <c r="MG114" s="270"/>
      <c r="MH114" s="270"/>
      <c r="MI114" s="270"/>
      <c r="MJ114" s="270"/>
      <c r="MK114" s="270"/>
      <c r="ML114" s="270"/>
      <c r="MM114" s="270"/>
      <c r="MN114" s="270"/>
      <c r="MO114" s="270"/>
      <c r="MP114" s="270"/>
      <c r="MQ114" s="270"/>
      <c r="MR114" s="270"/>
      <c r="MS114" s="270"/>
      <c r="MT114" s="270"/>
      <c r="MU114" s="270"/>
      <c r="MV114" s="270"/>
      <c r="MW114" s="270"/>
      <c r="MX114" s="270"/>
      <c r="MY114" s="270"/>
      <c r="MZ114" s="270"/>
      <c r="NA114" s="270"/>
      <c r="NB114" s="270"/>
      <c r="NC114" s="270"/>
      <c r="ND114" s="270"/>
      <c r="NE114" s="270"/>
      <c r="NF114" s="270"/>
      <c r="NG114" s="270"/>
      <c r="NH114" s="270"/>
      <c r="NI114" s="270"/>
      <c r="NJ114" s="270"/>
      <c r="NK114" s="270"/>
      <c r="NL114" s="270"/>
      <c r="NM114" s="270"/>
      <c r="NN114" s="270"/>
      <c r="NO114" s="270"/>
      <c r="NP114" s="270"/>
      <c r="NQ114" s="270"/>
      <c r="NR114" s="270"/>
      <c r="NS114" s="270"/>
      <c r="NT114" s="270"/>
      <c r="NU114" s="270"/>
      <c r="NV114" s="270"/>
      <c r="NW114" s="270"/>
      <c r="NX114" s="270"/>
      <c r="NY114" s="270"/>
      <c r="NZ114" s="270"/>
      <c r="OA114" s="270"/>
      <c r="OB114" s="270"/>
      <c r="OC114" s="270"/>
      <c r="OD114" s="270"/>
      <c r="OE114" s="270"/>
      <c r="OF114" s="270"/>
      <c r="OG114" s="270"/>
      <c r="OH114" s="270"/>
      <c r="OI114" s="270"/>
      <c r="OJ114" s="270"/>
      <c r="OK114" s="270"/>
      <c r="OL114" s="270"/>
      <c r="OM114" s="270"/>
      <c r="ON114" s="270"/>
      <c r="OO114" s="270"/>
      <c r="OP114" s="270"/>
      <c r="OQ114" s="270"/>
      <c r="OR114" s="270"/>
      <c r="OS114" s="270"/>
      <c r="OT114" s="270"/>
      <c r="OU114" s="270"/>
      <c r="OV114" s="270"/>
      <c r="OW114" s="270"/>
      <c r="OX114" s="270"/>
      <c r="OY114" s="270"/>
      <c r="OZ114" s="270"/>
      <c r="PA114" s="270"/>
      <c r="PB114" s="270"/>
      <c r="PC114" s="270"/>
      <c r="PD114" s="270"/>
      <c r="PE114" s="270"/>
      <c r="PF114" s="270"/>
      <c r="PG114" s="270"/>
      <c r="PH114" s="270"/>
      <c r="PI114" s="270"/>
      <c r="PJ114" s="270"/>
      <c r="PK114" s="270"/>
      <c r="PL114" s="270"/>
      <c r="PM114" s="270"/>
      <c r="PN114" s="270"/>
      <c r="PO114" s="270"/>
      <c r="PP114" s="270"/>
      <c r="PQ114" s="270"/>
      <c r="PR114" s="270"/>
      <c r="PS114" s="270"/>
      <c r="PT114" s="270"/>
      <c r="PU114" s="270"/>
      <c r="PV114" s="270"/>
      <c r="PW114" s="270"/>
      <c r="PX114" s="270"/>
      <c r="PY114" s="270"/>
      <c r="PZ114" s="270"/>
      <c r="QA114" s="270"/>
      <c r="QB114" s="270"/>
      <c r="QC114" s="270"/>
      <c r="QD114" s="270"/>
      <c r="QE114" s="270"/>
      <c r="QF114" s="270"/>
      <c r="QG114" s="270"/>
      <c r="QH114" s="270"/>
      <c r="QI114" s="270"/>
      <c r="QJ114" s="270"/>
      <c r="QK114" s="270"/>
      <c r="QL114" s="270"/>
      <c r="QM114" s="270"/>
      <c r="QN114" s="270"/>
      <c r="QO114" s="270"/>
      <c r="QP114" s="270"/>
      <c r="QQ114" s="270"/>
      <c r="QR114" s="270"/>
      <c r="QS114" s="270"/>
      <c r="QT114" s="270"/>
      <c r="QU114" s="270"/>
      <c r="QV114" s="270"/>
      <c r="QW114" s="270"/>
      <c r="QX114" s="270"/>
      <c r="QY114" s="270"/>
      <c r="QZ114" s="270"/>
      <c r="RA114" s="270"/>
      <c r="RB114" s="270"/>
      <c r="RC114" s="270"/>
      <c r="RD114" s="270"/>
      <c r="RE114" s="270"/>
      <c r="RF114" s="270"/>
      <c r="RG114" s="270"/>
      <c r="RH114" s="270"/>
      <c r="RI114" s="270"/>
      <c r="RJ114" s="270"/>
      <c r="RK114" s="270"/>
      <c r="RL114" s="270"/>
      <c r="RM114" s="270"/>
      <c r="RN114" s="270"/>
      <c r="RO114" s="270"/>
      <c r="RP114" s="270"/>
      <c r="RQ114" s="270"/>
      <c r="RR114" s="270"/>
      <c r="RS114" s="270"/>
      <c r="RT114" s="270"/>
      <c r="RU114" s="270"/>
      <c r="RV114" s="270"/>
      <c r="RW114" s="270"/>
      <c r="RX114" s="270"/>
      <c r="RY114" s="270"/>
      <c r="RZ114" s="270"/>
      <c r="SA114" s="270"/>
      <c r="SB114" s="270"/>
      <c r="SC114" s="270"/>
      <c r="SD114" s="270"/>
      <c r="SE114" s="270"/>
      <c r="SF114" s="270"/>
      <c r="SG114" s="270"/>
      <c r="SH114" s="270"/>
      <c r="SI114" s="270"/>
      <c r="SJ114" s="270"/>
      <c r="SK114" s="270"/>
      <c r="SL114" s="270"/>
      <c r="SM114" s="270"/>
      <c r="SN114" s="270"/>
      <c r="SO114" s="270"/>
      <c r="SP114" s="270"/>
      <c r="SQ114" s="270"/>
      <c r="SR114" s="270"/>
      <c r="SS114" s="270"/>
      <c r="ST114" s="270"/>
      <c r="SU114" s="270"/>
      <c r="SV114" s="270"/>
      <c r="SW114" s="270"/>
      <c r="SX114" s="270"/>
      <c r="SY114" s="270"/>
      <c r="SZ114" s="270"/>
      <c r="TA114" s="270"/>
      <c r="TB114" s="270"/>
      <c r="TC114" s="270"/>
      <c r="TD114" s="270"/>
      <c r="TE114" s="270"/>
      <c r="TF114" s="270"/>
      <c r="TG114" s="270"/>
      <c r="TH114" s="270"/>
      <c r="TI114" s="270"/>
      <c r="TJ114" s="270"/>
      <c r="TK114" s="270"/>
      <c r="TL114" s="270"/>
      <c r="TM114" s="270"/>
      <c r="TN114" s="270"/>
      <c r="TO114" s="270"/>
      <c r="TP114" s="270"/>
      <c r="TQ114" s="270"/>
      <c r="TR114" s="270"/>
      <c r="TS114" s="270"/>
      <c r="TT114" s="270"/>
      <c r="TU114" s="270"/>
      <c r="TV114" s="270"/>
      <c r="TW114" s="270"/>
      <c r="TX114" s="270"/>
      <c r="TY114" s="270"/>
      <c r="TZ114" s="270"/>
      <c r="UA114" s="270"/>
      <c r="UB114" s="270"/>
      <c r="UC114" s="270"/>
      <c r="UD114" s="270"/>
      <c r="UE114" s="270"/>
      <c r="UF114" s="270"/>
      <c r="UG114" s="270"/>
      <c r="UH114" s="270"/>
      <c r="UI114" s="270"/>
      <c r="UJ114" s="270"/>
      <c r="UK114" s="270"/>
      <c r="UL114" s="270"/>
      <c r="UM114" s="270"/>
      <c r="UN114" s="270"/>
      <c r="UO114" s="270"/>
      <c r="UP114" s="270"/>
      <c r="UQ114" s="270"/>
      <c r="UR114" s="270"/>
      <c r="US114" s="270"/>
      <c r="UT114" s="270"/>
      <c r="UU114" s="270"/>
      <c r="UV114" s="270"/>
      <c r="UW114" s="270"/>
      <c r="UX114" s="270"/>
      <c r="UY114" s="270"/>
      <c r="UZ114" s="270"/>
      <c r="VA114" s="270"/>
      <c r="VB114" s="270"/>
      <c r="VC114" s="270"/>
      <c r="VD114" s="270"/>
      <c r="VE114" s="270"/>
      <c r="VF114" s="270"/>
      <c r="VG114" s="270"/>
      <c r="VH114" s="270"/>
      <c r="VI114" s="270"/>
      <c r="VJ114" s="270"/>
      <c r="VK114" s="270"/>
      <c r="VL114" s="270"/>
      <c r="VM114" s="270"/>
      <c r="VN114" s="270"/>
      <c r="VO114" s="270"/>
      <c r="VP114" s="270"/>
      <c r="VQ114" s="270"/>
      <c r="VR114" s="270"/>
      <c r="VS114" s="270"/>
      <c r="VT114" s="270"/>
      <c r="VU114" s="270"/>
      <c r="VV114" s="270"/>
      <c r="VW114" s="270"/>
      <c r="VX114" s="270"/>
      <c r="VY114" s="270"/>
      <c r="VZ114" s="270"/>
      <c r="WA114" s="270"/>
      <c r="WB114" s="270"/>
      <c r="WC114" s="270"/>
      <c r="WD114" s="270"/>
      <c r="WE114" s="270"/>
      <c r="WF114" s="270"/>
      <c r="WG114" s="270"/>
      <c r="WH114" s="270"/>
      <c r="WI114" s="270"/>
      <c r="WJ114" s="270"/>
      <c r="WK114" s="270"/>
      <c r="WL114" s="270"/>
      <c r="WM114" s="270"/>
      <c r="WN114" s="270"/>
      <c r="WO114" s="270"/>
      <c r="WP114" s="270"/>
      <c r="WQ114" s="270"/>
      <c r="WR114" s="270"/>
      <c r="WS114" s="270"/>
      <c r="WT114" s="270"/>
      <c r="WU114" s="270"/>
      <c r="WV114" s="270"/>
      <c r="WW114" s="270"/>
      <c r="WX114" s="270"/>
      <c r="WY114" s="270"/>
      <c r="WZ114" s="270"/>
      <c r="XA114" s="270"/>
      <c r="XB114" s="270"/>
      <c r="XC114" s="270"/>
      <c r="XD114" s="270"/>
      <c r="XE114" s="270"/>
      <c r="XF114" s="270"/>
      <c r="XG114" s="270"/>
      <c r="XH114" s="270"/>
      <c r="XI114" s="270"/>
      <c r="XJ114" s="270"/>
      <c r="XK114" s="270"/>
      <c r="XL114" s="270"/>
      <c r="XM114" s="270"/>
      <c r="XN114" s="270"/>
      <c r="XO114" s="270"/>
      <c r="XP114" s="270"/>
      <c r="XQ114" s="270"/>
      <c r="XR114" s="270"/>
      <c r="XS114" s="270"/>
      <c r="XT114" s="270"/>
      <c r="XU114" s="270"/>
      <c r="XV114" s="270"/>
      <c r="XW114" s="270"/>
      <c r="XX114" s="270"/>
      <c r="XY114" s="270"/>
      <c r="XZ114" s="270"/>
      <c r="YA114" s="270"/>
      <c r="YB114" s="270"/>
      <c r="YC114" s="270"/>
      <c r="YD114" s="270"/>
      <c r="YE114" s="270"/>
      <c r="YF114" s="270"/>
      <c r="YG114" s="270"/>
      <c r="YH114" s="270"/>
      <c r="YI114" s="270"/>
      <c r="YJ114" s="270"/>
      <c r="YK114" s="270"/>
      <c r="YL114" s="270"/>
      <c r="YM114" s="270"/>
      <c r="YN114" s="270"/>
      <c r="YO114" s="270"/>
      <c r="YP114" s="270"/>
      <c r="YQ114" s="270"/>
      <c r="YR114" s="270"/>
      <c r="YS114" s="270"/>
      <c r="YT114" s="270"/>
      <c r="YU114" s="270"/>
      <c r="YV114" s="270"/>
      <c r="YW114" s="270"/>
      <c r="YX114" s="270"/>
      <c r="YY114" s="270"/>
      <c r="YZ114" s="270"/>
      <c r="ZA114" s="270"/>
      <c r="ZB114" s="270"/>
      <c r="ZC114" s="270"/>
      <c r="ZD114" s="270"/>
      <c r="ZE114" s="270"/>
      <c r="ZF114" s="270"/>
      <c r="ZG114" s="270"/>
      <c r="ZH114" s="270"/>
      <c r="ZI114" s="270"/>
      <c r="ZJ114" s="270"/>
      <c r="ZK114" s="270"/>
      <c r="ZL114" s="270"/>
      <c r="ZM114" s="270"/>
      <c r="ZN114" s="270"/>
      <c r="ZO114" s="270"/>
      <c r="ZP114" s="270"/>
      <c r="ZQ114" s="270"/>
      <c r="ZR114" s="270"/>
      <c r="ZS114" s="270"/>
      <c r="ZT114" s="270"/>
      <c r="ZU114" s="270"/>
      <c r="ZV114" s="270"/>
      <c r="ZW114" s="270"/>
      <c r="ZX114" s="270"/>
      <c r="ZY114" s="270"/>
      <c r="ZZ114" s="270"/>
      <c r="AAA114" s="270"/>
      <c r="AAB114" s="270"/>
      <c r="AAC114" s="270"/>
      <c r="AAD114" s="270"/>
      <c r="AAE114" s="270"/>
      <c r="AAF114" s="270"/>
      <c r="AAG114" s="270"/>
      <c r="AAH114" s="270"/>
      <c r="AAI114" s="270"/>
      <c r="AAJ114" s="270"/>
      <c r="AAK114" s="270"/>
      <c r="AAL114" s="270"/>
      <c r="AAM114" s="270"/>
      <c r="AAN114" s="270"/>
      <c r="AAO114" s="270"/>
      <c r="AAP114" s="270"/>
      <c r="AAQ114" s="270"/>
      <c r="AAR114" s="270"/>
      <c r="AAS114" s="270"/>
      <c r="AAT114" s="270"/>
      <c r="AAU114" s="270"/>
      <c r="AAV114" s="270"/>
      <c r="AAW114" s="270"/>
      <c r="AAX114" s="270"/>
      <c r="AAY114" s="270"/>
      <c r="AAZ114" s="270"/>
      <c r="ABA114" s="270"/>
      <c r="ABB114" s="270"/>
      <c r="ABC114" s="270"/>
      <c r="ABD114" s="270"/>
      <c r="ABE114" s="270"/>
      <c r="ABF114" s="270"/>
      <c r="ABG114" s="270"/>
      <c r="ABH114" s="270"/>
      <c r="ABI114" s="270"/>
      <c r="ABJ114" s="270"/>
      <c r="ABK114" s="270"/>
      <c r="ABL114" s="270"/>
      <c r="ABM114" s="270"/>
      <c r="ABN114" s="270"/>
      <c r="ABO114" s="270"/>
      <c r="ABP114" s="270"/>
      <c r="ABQ114" s="270"/>
      <c r="ABR114" s="270"/>
      <c r="ABS114" s="270"/>
      <c r="ABT114" s="270"/>
      <c r="ABU114" s="270"/>
      <c r="ABV114" s="270"/>
      <c r="ABW114" s="270"/>
      <c r="ABX114" s="270"/>
      <c r="ABY114" s="270"/>
      <c r="ABZ114" s="270"/>
      <c r="ACA114" s="270"/>
      <c r="ACB114" s="270"/>
      <c r="ACC114" s="270"/>
      <c r="ACD114" s="270"/>
      <c r="ACE114" s="270"/>
      <c r="ACF114" s="270"/>
      <c r="ACG114" s="270"/>
      <c r="ACH114" s="270"/>
      <c r="ACI114" s="270"/>
      <c r="ACJ114" s="270"/>
      <c r="ACK114" s="270"/>
      <c r="ACL114" s="270"/>
      <c r="ACM114" s="270"/>
      <c r="ACN114" s="270"/>
      <c r="ACO114" s="270"/>
      <c r="ACP114" s="270"/>
      <c r="ACQ114" s="270"/>
      <c r="ACR114" s="270"/>
      <c r="ACS114" s="270"/>
      <c r="ACT114" s="270"/>
      <c r="ACU114" s="270"/>
      <c r="ACV114" s="270"/>
      <c r="ACW114" s="270"/>
      <c r="ACX114" s="270"/>
      <c r="ACY114" s="270"/>
      <c r="ACZ114" s="270"/>
      <c r="ADA114" s="270"/>
      <c r="ADB114" s="270"/>
      <c r="ADC114" s="270"/>
      <c r="ADD114" s="270"/>
      <c r="ADE114" s="270"/>
      <c r="ADF114" s="270"/>
      <c r="ADG114" s="270"/>
      <c r="ADH114" s="270"/>
      <c r="ADI114" s="270"/>
      <c r="ADJ114" s="270"/>
      <c r="ADK114" s="270"/>
      <c r="ADL114" s="270"/>
      <c r="ADM114" s="270"/>
      <c r="ADN114" s="270"/>
      <c r="ADO114" s="270"/>
      <c r="ADP114" s="270"/>
      <c r="ADQ114" s="270"/>
      <c r="ADR114" s="270"/>
      <c r="ADS114" s="270"/>
      <c r="ADT114" s="270"/>
      <c r="ADU114" s="270"/>
      <c r="ADV114" s="270"/>
      <c r="ADW114" s="270"/>
      <c r="ADX114" s="270"/>
      <c r="ADY114" s="270"/>
      <c r="ADZ114" s="270"/>
      <c r="AEA114" s="270"/>
      <c r="AEB114" s="270"/>
      <c r="AEC114" s="270"/>
      <c r="AED114" s="270"/>
      <c r="AEE114" s="270"/>
      <c r="AEF114" s="270"/>
      <c r="AEG114" s="270"/>
      <c r="AEH114" s="270"/>
      <c r="AEI114" s="270"/>
      <c r="AEJ114" s="270"/>
      <c r="AEK114" s="270"/>
      <c r="AEL114" s="270"/>
      <c r="AEM114" s="270"/>
      <c r="AEN114" s="270"/>
      <c r="AEO114" s="270"/>
      <c r="AEP114" s="270"/>
      <c r="AEQ114" s="270"/>
      <c r="AER114" s="270"/>
      <c r="AES114" s="270"/>
      <c r="AET114" s="270"/>
      <c r="AEU114" s="270"/>
      <c r="AEV114" s="270"/>
      <c r="AEW114" s="270"/>
      <c r="AEX114" s="270"/>
      <c r="AEY114" s="270"/>
      <c r="AEZ114" s="270"/>
      <c r="AFA114" s="270"/>
      <c r="AFB114" s="270"/>
      <c r="AFC114" s="270"/>
      <c r="AFD114" s="270"/>
      <c r="AFE114" s="270"/>
      <c r="AFF114" s="270"/>
      <c r="AFG114" s="270"/>
      <c r="AFH114" s="270"/>
      <c r="AFI114" s="270"/>
      <c r="AFJ114" s="270"/>
      <c r="AFK114" s="270"/>
      <c r="AFL114" s="270"/>
      <c r="AFM114" s="270"/>
      <c r="AFN114" s="270"/>
      <c r="AFO114" s="270"/>
      <c r="AFP114" s="270"/>
      <c r="AFQ114" s="270"/>
      <c r="AFR114" s="270"/>
      <c r="AFS114" s="270"/>
      <c r="AFT114" s="270"/>
      <c r="AFU114" s="270"/>
      <c r="AFV114" s="270"/>
      <c r="AFW114" s="270"/>
      <c r="AFX114" s="270"/>
      <c r="AFY114" s="270"/>
      <c r="AFZ114" s="270"/>
      <c r="AGA114" s="270"/>
      <c r="AGB114" s="270"/>
      <c r="AGC114" s="270"/>
      <c r="AGD114" s="270"/>
      <c r="AGE114" s="270"/>
      <c r="AGF114" s="270"/>
      <c r="AGG114" s="270"/>
      <c r="AGH114" s="270"/>
      <c r="AGI114" s="270"/>
      <c r="AGJ114" s="270"/>
      <c r="AGK114" s="270"/>
      <c r="AGL114" s="270"/>
      <c r="AGM114" s="270"/>
      <c r="AGN114" s="270"/>
      <c r="AGO114" s="270"/>
      <c r="AGP114" s="270"/>
      <c r="AGQ114" s="270"/>
      <c r="AGR114" s="270"/>
      <c r="AGS114" s="270"/>
      <c r="AGT114" s="270"/>
      <c r="AGU114" s="270"/>
      <c r="AGV114" s="270"/>
      <c r="AGW114" s="270"/>
      <c r="AGX114" s="270"/>
      <c r="AGY114" s="270"/>
      <c r="AGZ114" s="270"/>
      <c r="AHA114" s="270"/>
      <c r="AHB114" s="270"/>
      <c r="AHC114" s="270"/>
      <c r="AHD114" s="270"/>
      <c r="AHE114" s="270"/>
      <c r="AHF114" s="270"/>
      <c r="AHG114" s="270"/>
      <c r="AHH114" s="270"/>
      <c r="AHI114" s="270"/>
      <c r="AHJ114" s="270"/>
      <c r="AHK114" s="270"/>
      <c r="AHL114" s="270"/>
      <c r="AHM114" s="270"/>
      <c r="AHN114" s="270"/>
      <c r="AHO114" s="270"/>
      <c r="AHP114" s="270"/>
      <c r="AHQ114" s="270"/>
      <c r="AHR114" s="270"/>
      <c r="AHS114" s="270"/>
      <c r="AHT114" s="270"/>
      <c r="AHU114" s="270"/>
      <c r="AHV114" s="270"/>
      <c r="AHW114" s="270"/>
      <c r="AHX114" s="270"/>
      <c r="AHY114" s="270"/>
      <c r="AHZ114" s="270"/>
      <c r="AIA114" s="270"/>
      <c r="AIB114" s="270"/>
      <c r="AIC114" s="270"/>
      <c r="AID114" s="270"/>
      <c r="AIE114" s="270"/>
      <c r="AIF114" s="270"/>
      <c r="AIG114" s="270"/>
      <c r="AIH114" s="270"/>
      <c r="AII114" s="270"/>
      <c r="AIJ114" s="270"/>
      <c r="AIK114" s="270"/>
      <c r="AIL114" s="270"/>
      <c r="AIM114" s="270"/>
      <c r="AIN114" s="270"/>
      <c r="AIO114" s="270"/>
      <c r="AIP114" s="270"/>
      <c r="AIQ114" s="270"/>
      <c r="AIR114" s="270"/>
      <c r="AIS114" s="270"/>
      <c r="AIT114" s="270"/>
      <c r="AIU114" s="270"/>
      <c r="AIV114" s="270"/>
      <c r="AIW114" s="270"/>
      <c r="AIX114" s="270"/>
      <c r="AIY114" s="270"/>
      <c r="AIZ114" s="270"/>
      <c r="AJA114" s="270"/>
      <c r="AJB114" s="270"/>
      <c r="AJC114" s="270"/>
      <c r="AJD114" s="270"/>
      <c r="AJE114" s="270"/>
      <c r="AJF114" s="270"/>
      <c r="AJG114" s="270"/>
      <c r="AJH114" s="270"/>
      <c r="AJI114" s="270"/>
      <c r="AJJ114" s="270"/>
      <c r="AJK114" s="270"/>
      <c r="AJL114" s="270"/>
      <c r="AJM114" s="270"/>
      <c r="AJN114" s="270"/>
      <c r="AJO114" s="270"/>
      <c r="AJP114" s="270"/>
      <c r="AJQ114" s="270"/>
      <c r="AJR114" s="270"/>
      <c r="AJS114" s="270"/>
      <c r="AJT114" s="270"/>
      <c r="AJU114" s="270"/>
      <c r="AJV114" s="270"/>
      <c r="AJW114" s="270"/>
      <c r="AJX114" s="270"/>
      <c r="AJY114" s="270"/>
      <c r="AJZ114" s="270"/>
      <c r="AKA114" s="270"/>
      <c r="AKB114" s="270"/>
      <c r="AKC114" s="270"/>
      <c r="AKD114" s="270"/>
      <c r="AKE114" s="270"/>
      <c r="AKF114" s="270"/>
      <c r="AKG114" s="270"/>
      <c r="AKH114" s="270"/>
      <c r="AKI114" s="270"/>
      <c r="AKJ114" s="270"/>
      <c r="AKK114" s="270"/>
      <c r="AKL114" s="270"/>
      <c r="AKM114" s="270"/>
      <c r="AKN114" s="270"/>
      <c r="AKO114" s="270"/>
      <c r="AKP114" s="270"/>
      <c r="AKQ114" s="270"/>
      <c r="AKR114" s="270"/>
      <c r="AKS114" s="270"/>
      <c r="AKT114" s="270"/>
      <c r="AKU114" s="270"/>
      <c r="AKV114" s="270"/>
      <c r="AKW114" s="270"/>
      <c r="AKX114" s="270"/>
      <c r="AKY114" s="270"/>
      <c r="AKZ114" s="270"/>
      <c r="ALA114" s="270"/>
      <c r="ALB114" s="270"/>
      <c r="ALC114" s="270"/>
      <c r="ALD114" s="270"/>
      <c r="ALE114" s="270"/>
      <c r="ALF114" s="270"/>
      <c r="ALG114" s="270"/>
      <c r="ALH114" s="270"/>
      <c r="ALI114" s="270"/>
      <c r="ALJ114" s="270"/>
      <c r="ALK114" s="270"/>
      <c r="ALL114" s="270"/>
      <c r="ALM114" s="270"/>
      <c r="ALN114" s="270"/>
      <c r="ALO114" s="270"/>
      <c r="ALP114" s="270"/>
      <c r="ALQ114" s="270"/>
      <c r="ALR114" s="270"/>
      <c r="ALS114" s="270"/>
      <c r="ALT114" s="270"/>
      <c r="ALU114" s="270"/>
      <c r="ALV114" s="270"/>
    </row>
    <row r="115" spans="1:1010" s="155" customFormat="1" ht="15" customHeight="1" x14ac:dyDescent="0.35">
      <c r="A115" s="214">
        <v>115</v>
      </c>
      <c r="B115">
        <v>1973.31</v>
      </c>
      <c r="C115" s="214" t="s">
        <v>1348</v>
      </c>
      <c r="D115">
        <v>1973.31</v>
      </c>
      <c r="E115" s="270">
        <v>-1</v>
      </c>
      <c r="F115" s="271">
        <v>49.817100000000003</v>
      </c>
      <c r="G115" s="272">
        <v>2.4841000000000002</v>
      </c>
      <c r="H115" s="273">
        <v>12.720599999999999</v>
      </c>
      <c r="I115" s="273">
        <v>6.6600000000000006E-2</v>
      </c>
      <c r="J115" s="273">
        <v>11.1122</v>
      </c>
      <c r="K115" s="274">
        <v>0.17180000000000001</v>
      </c>
      <c r="L115" s="273">
        <v>7.7942999999999998</v>
      </c>
      <c r="M115" s="274">
        <v>10.983499999999999</v>
      </c>
      <c r="N115" s="273">
        <v>2.2530000000000001</v>
      </c>
      <c r="O115" s="273">
        <v>7.9000000000000008E-3</v>
      </c>
      <c r="P115" s="273">
        <v>0.46189999999999998</v>
      </c>
      <c r="Q115" s="274">
        <v>0.25919999999999999</v>
      </c>
      <c r="R115" s="273">
        <v>4.4200000000000003E-2</v>
      </c>
      <c r="S115" s="274">
        <v>1.12E-2</v>
      </c>
      <c r="T115" s="274">
        <v>2.8400000000000002E-2</v>
      </c>
      <c r="U115" s="274">
        <v>98.215900000000005</v>
      </c>
      <c r="V115" s="274"/>
      <c r="W115" s="273"/>
      <c r="X115" s="275"/>
      <c r="Y115" s="275"/>
      <c r="Z115" s="275">
        <v>29.823333333333299</v>
      </c>
      <c r="AA115" s="275">
        <v>299.21666666666698</v>
      </c>
      <c r="AB115" s="273">
        <v>8.0399999999999991</v>
      </c>
      <c r="AC115" s="273">
        <v>347.946666666667</v>
      </c>
      <c r="AD115" s="273">
        <v>22.5833333333333</v>
      </c>
      <c r="AE115" s="273">
        <v>150.89666666666699</v>
      </c>
      <c r="AF115" s="273">
        <v>14.6766666666667</v>
      </c>
      <c r="AG115" s="273">
        <v>107.723333333333</v>
      </c>
      <c r="AH115" s="273">
        <v>11.5866666666667</v>
      </c>
      <c r="AI115" s="273">
        <v>29.1466666666667</v>
      </c>
      <c r="AJ115" s="273">
        <v>4.3766666666666696</v>
      </c>
      <c r="AK115" s="273">
        <v>20.043333333333301</v>
      </c>
      <c r="AL115" s="273">
        <v>5.4866666666666699</v>
      </c>
      <c r="AM115" s="273">
        <v>1.8533333333333299</v>
      </c>
      <c r="AN115" s="273">
        <v>4.9433333333333298</v>
      </c>
      <c r="AO115" s="273">
        <v>0.81066666666666698</v>
      </c>
      <c r="AP115" s="273">
        <v>4.91</v>
      </c>
      <c r="AQ115" s="273">
        <v>0.85966666666666702</v>
      </c>
      <c r="AR115" s="273">
        <v>2.33666666666667</v>
      </c>
      <c r="AS115" s="273">
        <v>0.29399999999999998</v>
      </c>
      <c r="AT115" s="273">
        <v>1.74</v>
      </c>
      <c r="AU115" s="273">
        <v>0.27233333333333298</v>
      </c>
      <c r="AV115" s="273">
        <v>3.6866666666666701</v>
      </c>
      <c r="AW115" s="273">
        <v>0.84133333333333304</v>
      </c>
      <c r="AX115" s="273">
        <v>0.88333333333333297</v>
      </c>
      <c r="AY115" s="273">
        <v>0.291333333333333</v>
      </c>
      <c r="AZ115" s="273">
        <v>1170.66543</v>
      </c>
      <c r="BA115" s="273">
        <v>58.144199999999998</v>
      </c>
      <c r="BB115" s="275"/>
      <c r="BC115" s="275"/>
      <c r="BD115" s="274"/>
      <c r="BE115" s="274"/>
      <c r="BF115" s="274">
        <v>0.60278690999999995</v>
      </c>
      <c r="BG115" s="274">
        <v>6.3592960000000004E-2</v>
      </c>
      <c r="BH115" s="273">
        <v>0.25822817999999997</v>
      </c>
      <c r="BI115" s="273">
        <v>0.36781382000000001</v>
      </c>
      <c r="BJ115" s="273">
        <v>2.7419280000000001E-2</v>
      </c>
      <c r="BK115" s="273">
        <v>0.22759356</v>
      </c>
      <c r="BL115" s="273">
        <v>0.25701390000000002</v>
      </c>
      <c r="BM115" s="273">
        <v>0.15883649999999999</v>
      </c>
      <c r="BN115" s="273">
        <v>6.7206450000000001E-2</v>
      </c>
      <c r="BO115" s="273">
        <v>7.5945600000000002E-3</v>
      </c>
      <c r="BP115" s="273">
        <v>9.2775800000000005E-3</v>
      </c>
      <c r="BQ115" s="273">
        <v>1.4E-3</v>
      </c>
      <c r="BR115" s="273">
        <v>1.31492E-3</v>
      </c>
      <c r="BS115" s="273">
        <v>1.4315199999999999</v>
      </c>
      <c r="BT115" s="273">
        <v>9.2757166666666802</v>
      </c>
      <c r="BU115" s="273">
        <v>0.43415999999999999</v>
      </c>
      <c r="BV115" s="273">
        <v>17.3973333333333</v>
      </c>
      <c r="BW115" s="273">
        <v>1.5356666666666601</v>
      </c>
      <c r="BX115" s="273">
        <v>14.636976666666699</v>
      </c>
      <c r="BY115" s="273">
        <v>1.919708</v>
      </c>
      <c r="BZ115" s="273">
        <v>6.0325066666666496</v>
      </c>
      <c r="CA115" s="273">
        <v>0.590920000000002</v>
      </c>
      <c r="CB115" s="273">
        <v>1.10757333333333</v>
      </c>
      <c r="CC115" s="273">
        <v>0.30636666666666701</v>
      </c>
      <c r="CD115" s="273">
        <v>1.28277333333333</v>
      </c>
      <c r="CE115" s="273">
        <v>0.36760666666666703</v>
      </c>
      <c r="CF115" s="273">
        <v>0.11119999999999999</v>
      </c>
      <c r="CG115" s="273">
        <v>0.46467333333333299</v>
      </c>
      <c r="CH115" s="273">
        <v>6.3231999999999997E-2</v>
      </c>
      <c r="CI115" s="273">
        <v>0.39771000000000001</v>
      </c>
      <c r="CJ115" s="273">
        <v>7.4790999999999996E-2</v>
      </c>
      <c r="CK115" s="273">
        <v>0.19628000000000001</v>
      </c>
      <c r="CL115" s="273">
        <v>2.8518000000000002E-2</v>
      </c>
      <c r="CM115" s="273">
        <v>0.1479</v>
      </c>
      <c r="CN115" s="273">
        <v>2.9684333333333299E-2</v>
      </c>
      <c r="CO115" s="273">
        <v>0.346546666666667</v>
      </c>
      <c r="CP115" s="273">
        <v>0.12535866666666701</v>
      </c>
      <c r="CQ115" s="273">
        <v>0.32595000000000002</v>
      </c>
      <c r="CR115" s="273">
        <v>2.7676666666666599E-2</v>
      </c>
      <c r="CS115" s="273"/>
      <c r="CT115" s="273"/>
      <c r="CU115" s="276"/>
      <c r="CV115" s="276"/>
      <c r="CW115" s="276"/>
      <c r="CX115" s="276"/>
      <c r="CY115" s="276"/>
      <c r="CZ115" s="276"/>
      <c r="DA115" s="270"/>
      <c r="DB115" s="270"/>
      <c r="DC115" s="270"/>
      <c r="DD115" s="270"/>
      <c r="DE115" s="270"/>
      <c r="DF115" s="270"/>
      <c r="DG115" s="270"/>
      <c r="DH115" s="270"/>
      <c r="DI115" s="270"/>
      <c r="DJ115" s="270"/>
      <c r="DK115" s="270"/>
      <c r="DL115" s="270"/>
      <c r="DM115" s="270"/>
      <c r="DN115" s="270"/>
      <c r="DO115" s="270"/>
      <c r="DP115" s="270"/>
      <c r="DQ115" s="270"/>
      <c r="DR115" s="270"/>
      <c r="DS115" s="270"/>
      <c r="DT115" s="270"/>
      <c r="DU115" s="270"/>
      <c r="DV115" s="270"/>
      <c r="DW115" s="270"/>
      <c r="DX115" s="270"/>
      <c r="DY115" s="270"/>
      <c r="DZ115" s="270"/>
      <c r="EA115" s="270"/>
      <c r="EB115" s="270"/>
      <c r="EC115" s="270"/>
      <c r="ED115" s="270"/>
      <c r="EE115" s="270"/>
      <c r="EF115" s="270"/>
      <c r="EG115" s="270"/>
      <c r="EH115" s="270"/>
      <c r="EI115" s="270"/>
      <c r="EJ115" s="270"/>
      <c r="EK115" s="270"/>
      <c r="EL115" s="270"/>
      <c r="EM115" s="270"/>
      <c r="EN115" s="270"/>
      <c r="EO115" s="270"/>
      <c r="EP115" s="270"/>
      <c r="EQ115" s="270"/>
      <c r="ER115" s="270"/>
      <c r="ES115" s="270"/>
      <c r="ET115" s="270"/>
      <c r="EU115" s="270"/>
      <c r="EV115" s="270"/>
      <c r="EW115" s="270"/>
      <c r="EX115" s="270"/>
      <c r="EY115" s="270"/>
      <c r="EZ115" s="270"/>
      <c r="FA115" s="270"/>
      <c r="FB115" s="270"/>
      <c r="FC115" s="270"/>
      <c r="FD115" s="270"/>
      <c r="FE115" s="270"/>
      <c r="FF115" s="270"/>
      <c r="FG115" s="270"/>
      <c r="FH115" s="270"/>
      <c r="FI115" s="270"/>
      <c r="FJ115" s="270"/>
      <c r="FK115" s="270"/>
      <c r="FL115" s="270"/>
      <c r="FM115" s="270"/>
      <c r="FN115" s="270"/>
      <c r="FO115" s="270"/>
      <c r="FP115" s="270"/>
      <c r="FQ115" s="270"/>
      <c r="FR115" s="270"/>
      <c r="FS115" s="270"/>
      <c r="FT115" s="270"/>
      <c r="FU115" s="270"/>
      <c r="FV115" s="270"/>
      <c r="FW115" s="270"/>
      <c r="FX115" s="270"/>
      <c r="FY115" s="270"/>
      <c r="FZ115" s="270"/>
      <c r="GA115" s="270"/>
      <c r="GB115" s="270"/>
      <c r="GC115" s="270"/>
      <c r="GD115" s="270"/>
      <c r="GE115" s="270"/>
      <c r="GF115" s="270"/>
      <c r="GG115" s="270"/>
      <c r="GH115" s="270"/>
      <c r="GI115" s="270"/>
      <c r="GJ115" s="270"/>
      <c r="GK115" s="270"/>
      <c r="GL115" s="270"/>
      <c r="GM115" s="270"/>
      <c r="GN115" s="270"/>
      <c r="GO115" s="270"/>
      <c r="GP115" s="270"/>
      <c r="GQ115" s="270"/>
      <c r="GR115" s="270"/>
      <c r="GS115" s="270"/>
      <c r="GT115" s="270"/>
      <c r="GU115" s="270"/>
      <c r="GV115" s="270"/>
      <c r="GW115" s="270"/>
      <c r="GX115" s="270"/>
      <c r="GY115" s="270"/>
      <c r="GZ115" s="270"/>
      <c r="HA115" s="270"/>
      <c r="HB115" s="270"/>
      <c r="HC115" s="270"/>
      <c r="HD115" s="270"/>
      <c r="HE115" s="270"/>
      <c r="HF115" s="270"/>
      <c r="HG115" s="270"/>
      <c r="HH115" s="270"/>
      <c r="HI115" s="270"/>
      <c r="HJ115" s="270"/>
      <c r="HK115" s="270"/>
      <c r="HL115" s="270"/>
      <c r="HM115" s="270"/>
      <c r="HN115" s="270"/>
      <c r="HO115" s="270"/>
      <c r="HP115" s="270"/>
      <c r="HQ115" s="270"/>
      <c r="HR115" s="270"/>
      <c r="HS115" s="270"/>
      <c r="HT115" s="270"/>
      <c r="HU115" s="270"/>
      <c r="HV115" s="270"/>
      <c r="HW115" s="270"/>
      <c r="HX115" s="270"/>
      <c r="HY115" s="270"/>
      <c r="HZ115" s="270"/>
      <c r="IA115" s="270"/>
      <c r="IB115" s="270"/>
      <c r="IC115" s="270"/>
      <c r="ID115" s="270"/>
      <c r="IE115" s="270"/>
      <c r="IF115" s="270"/>
      <c r="IG115" s="270"/>
      <c r="IH115" s="270"/>
      <c r="II115" s="270"/>
      <c r="IJ115" s="270"/>
      <c r="IK115" s="270"/>
      <c r="IL115" s="270"/>
      <c r="IM115" s="270"/>
      <c r="IN115" s="270"/>
      <c r="IO115" s="270"/>
      <c r="IP115" s="270"/>
      <c r="IQ115" s="270"/>
      <c r="IR115" s="270"/>
      <c r="IS115" s="270"/>
      <c r="IT115" s="270"/>
      <c r="IU115" s="270"/>
      <c r="IV115" s="270"/>
      <c r="IW115" s="270"/>
      <c r="IX115" s="270"/>
      <c r="IY115" s="270"/>
      <c r="IZ115" s="270"/>
      <c r="JA115" s="270"/>
      <c r="JB115" s="270"/>
      <c r="JC115" s="270"/>
      <c r="JD115" s="270"/>
      <c r="JE115" s="270"/>
      <c r="JF115" s="270"/>
      <c r="JG115" s="270"/>
      <c r="JH115" s="270"/>
      <c r="JI115" s="270"/>
      <c r="JJ115" s="270"/>
      <c r="JK115" s="270"/>
      <c r="JL115" s="270"/>
      <c r="JM115" s="270"/>
      <c r="JN115" s="270"/>
      <c r="JO115" s="270"/>
      <c r="JP115" s="270"/>
      <c r="JQ115" s="270"/>
      <c r="JR115" s="270"/>
      <c r="JS115" s="270"/>
      <c r="JT115" s="270"/>
      <c r="JU115" s="270"/>
      <c r="JV115" s="270"/>
      <c r="JW115" s="270"/>
      <c r="JX115" s="270"/>
      <c r="JY115" s="270"/>
      <c r="JZ115" s="270"/>
      <c r="KA115" s="270"/>
      <c r="KB115" s="270"/>
      <c r="KC115" s="270"/>
      <c r="KD115" s="270"/>
      <c r="KE115" s="270"/>
      <c r="KF115" s="270"/>
      <c r="KG115" s="270"/>
      <c r="KH115" s="270"/>
      <c r="KI115" s="270"/>
      <c r="KJ115" s="270"/>
      <c r="KK115" s="270"/>
      <c r="KL115" s="270"/>
      <c r="KM115" s="270"/>
      <c r="KN115" s="270"/>
      <c r="KO115" s="270"/>
      <c r="KP115" s="270"/>
      <c r="KQ115" s="270"/>
      <c r="KR115" s="270"/>
      <c r="KS115" s="270"/>
      <c r="KT115" s="270"/>
      <c r="KU115" s="270"/>
      <c r="KV115" s="270"/>
      <c r="KW115" s="270"/>
      <c r="KX115" s="270"/>
      <c r="KY115" s="270"/>
      <c r="KZ115" s="270"/>
      <c r="LA115" s="270"/>
      <c r="LB115" s="270"/>
      <c r="LC115" s="270"/>
      <c r="LD115" s="270"/>
      <c r="LE115" s="270"/>
      <c r="LF115" s="270"/>
      <c r="LG115" s="270"/>
      <c r="LH115" s="270"/>
      <c r="LI115" s="270"/>
      <c r="LJ115" s="270"/>
      <c r="LK115" s="270"/>
      <c r="LL115" s="270"/>
      <c r="LM115" s="270"/>
      <c r="LN115" s="270"/>
      <c r="LO115" s="270"/>
      <c r="LP115" s="270"/>
      <c r="LQ115" s="270"/>
      <c r="LR115" s="270"/>
      <c r="LS115" s="270"/>
      <c r="LT115" s="270"/>
      <c r="LU115" s="270"/>
      <c r="LV115" s="270"/>
      <c r="LW115" s="270"/>
      <c r="LX115" s="270"/>
      <c r="LY115" s="270"/>
      <c r="LZ115" s="270"/>
      <c r="MA115" s="270"/>
      <c r="MB115" s="270"/>
      <c r="MC115" s="270"/>
      <c r="MD115" s="270"/>
      <c r="ME115" s="270"/>
      <c r="MF115" s="270"/>
      <c r="MG115" s="270"/>
      <c r="MH115" s="270"/>
      <c r="MI115" s="270"/>
      <c r="MJ115" s="270"/>
      <c r="MK115" s="270"/>
      <c r="ML115" s="270"/>
      <c r="MM115" s="270"/>
      <c r="MN115" s="270"/>
      <c r="MO115" s="270"/>
      <c r="MP115" s="270"/>
      <c r="MQ115" s="270"/>
      <c r="MR115" s="270"/>
      <c r="MS115" s="270"/>
      <c r="MT115" s="270"/>
      <c r="MU115" s="270"/>
      <c r="MV115" s="270"/>
      <c r="MW115" s="270"/>
      <c r="MX115" s="270"/>
      <c r="MY115" s="270"/>
      <c r="MZ115" s="270"/>
      <c r="NA115" s="270"/>
      <c r="NB115" s="270"/>
      <c r="NC115" s="270"/>
      <c r="ND115" s="270"/>
      <c r="NE115" s="270"/>
      <c r="NF115" s="270"/>
      <c r="NG115" s="270"/>
      <c r="NH115" s="270"/>
      <c r="NI115" s="270"/>
      <c r="NJ115" s="270"/>
      <c r="NK115" s="270"/>
      <c r="NL115" s="270"/>
      <c r="NM115" s="270"/>
      <c r="NN115" s="270"/>
      <c r="NO115" s="270"/>
      <c r="NP115" s="270"/>
      <c r="NQ115" s="270"/>
      <c r="NR115" s="270"/>
      <c r="NS115" s="270"/>
      <c r="NT115" s="270"/>
      <c r="NU115" s="270"/>
      <c r="NV115" s="270"/>
      <c r="NW115" s="270"/>
      <c r="NX115" s="270"/>
      <c r="NY115" s="270"/>
      <c r="NZ115" s="270"/>
      <c r="OA115" s="270"/>
      <c r="OB115" s="270"/>
      <c r="OC115" s="270"/>
      <c r="OD115" s="270"/>
      <c r="OE115" s="270"/>
      <c r="OF115" s="270"/>
      <c r="OG115" s="270"/>
      <c r="OH115" s="270"/>
      <c r="OI115" s="270"/>
      <c r="OJ115" s="270"/>
      <c r="OK115" s="270"/>
      <c r="OL115" s="270"/>
      <c r="OM115" s="270"/>
      <c r="ON115" s="270"/>
      <c r="OO115" s="270"/>
      <c r="OP115" s="270"/>
      <c r="OQ115" s="270"/>
      <c r="OR115" s="270"/>
      <c r="OS115" s="270"/>
      <c r="OT115" s="270"/>
      <c r="OU115" s="270"/>
      <c r="OV115" s="270"/>
      <c r="OW115" s="270"/>
      <c r="OX115" s="270"/>
      <c r="OY115" s="270"/>
      <c r="OZ115" s="270"/>
      <c r="PA115" s="270"/>
      <c r="PB115" s="270"/>
      <c r="PC115" s="270"/>
      <c r="PD115" s="270"/>
      <c r="PE115" s="270"/>
      <c r="PF115" s="270"/>
      <c r="PG115" s="270"/>
      <c r="PH115" s="270"/>
      <c r="PI115" s="270"/>
      <c r="PJ115" s="270"/>
      <c r="PK115" s="270"/>
      <c r="PL115" s="270"/>
      <c r="PM115" s="270"/>
      <c r="PN115" s="270"/>
      <c r="PO115" s="270"/>
      <c r="PP115" s="270"/>
      <c r="PQ115" s="270"/>
      <c r="PR115" s="270"/>
      <c r="PS115" s="270"/>
      <c r="PT115" s="270"/>
      <c r="PU115" s="270"/>
      <c r="PV115" s="270"/>
      <c r="PW115" s="270"/>
      <c r="PX115" s="270"/>
      <c r="PY115" s="270"/>
      <c r="PZ115" s="270"/>
      <c r="QA115" s="270"/>
      <c r="QB115" s="270"/>
      <c r="QC115" s="270"/>
      <c r="QD115" s="270"/>
      <c r="QE115" s="270"/>
      <c r="QF115" s="270"/>
      <c r="QG115" s="270"/>
      <c r="QH115" s="270"/>
      <c r="QI115" s="270"/>
      <c r="QJ115" s="270"/>
      <c r="QK115" s="270"/>
      <c r="QL115" s="270"/>
      <c r="QM115" s="270"/>
      <c r="QN115" s="270"/>
      <c r="QO115" s="270"/>
      <c r="QP115" s="270"/>
      <c r="QQ115" s="270"/>
      <c r="QR115" s="270"/>
      <c r="QS115" s="270"/>
      <c r="QT115" s="270"/>
      <c r="QU115" s="270"/>
      <c r="QV115" s="270"/>
      <c r="QW115" s="270"/>
      <c r="QX115" s="270"/>
      <c r="QY115" s="270"/>
      <c r="QZ115" s="270"/>
      <c r="RA115" s="270"/>
      <c r="RB115" s="270"/>
      <c r="RC115" s="270"/>
      <c r="RD115" s="270"/>
      <c r="RE115" s="270"/>
      <c r="RF115" s="270"/>
      <c r="RG115" s="270"/>
      <c r="RH115" s="270"/>
      <c r="RI115" s="270"/>
      <c r="RJ115" s="270"/>
      <c r="RK115" s="270"/>
      <c r="RL115" s="270"/>
      <c r="RM115" s="270"/>
      <c r="RN115" s="270"/>
      <c r="RO115" s="270"/>
      <c r="RP115" s="270"/>
      <c r="RQ115" s="270"/>
      <c r="RR115" s="270"/>
      <c r="RS115" s="270"/>
      <c r="RT115" s="270"/>
      <c r="RU115" s="270"/>
      <c r="RV115" s="270"/>
      <c r="RW115" s="270"/>
      <c r="RX115" s="270"/>
      <c r="RY115" s="270"/>
      <c r="RZ115" s="270"/>
      <c r="SA115" s="270"/>
      <c r="SB115" s="270"/>
      <c r="SC115" s="270"/>
      <c r="SD115" s="270"/>
      <c r="SE115" s="270"/>
      <c r="SF115" s="270"/>
      <c r="SG115" s="270"/>
      <c r="SH115" s="270"/>
      <c r="SI115" s="270"/>
      <c r="SJ115" s="270"/>
      <c r="SK115" s="270"/>
      <c r="SL115" s="270"/>
      <c r="SM115" s="270"/>
      <c r="SN115" s="270"/>
      <c r="SO115" s="270"/>
      <c r="SP115" s="270"/>
      <c r="SQ115" s="270"/>
      <c r="SR115" s="270"/>
      <c r="SS115" s="270"/>
      <c r="ST115" s="270"/>
      <c r="SU115" s="270"/>
      <c r="SV115" s="270"/>
      <c r="SW115" s="270"/>
      <c r="SX115" s="270"/>
      <c r="SY115" s="270"/>
      <c r="SZ115" s="270"/>
      <c r="TA115" s="270"/>
      <c r="TB115" s="270"/>
      <c r="TC115" s="270"/>
      <c r="TD115" s="270"/>
      <c r="TE115" s="270"/>
      <c r="TF115" s="270"/>
      <c r="TG115" s="270"/>
      <c r="TH115" s="270"/>
      <c r="TI115" s="270"/>
      <c r="TJ115" s="270"/>
      <c r="TK115" s="270"/>
      <c r="TL115" s="270"/>
      <c r="TM115" s="270"/>
      <c r="TN115" s="270"/>
      <c r="TO115" s="270"/>
      <c r="TP115" s="270"/>
      <c r="TQ115" s="270"/>
      <c r="TR115" s="270"/>
      <c r="TS115" s="270"/>
      <c r="TT115" s="270"/>
      <c r="TU115" s="270"/>
      <c r="TV115" s="270"/>
      <c r="TW115" s="270"/>
      <c r="TX115" s="270"/>
      <c r="TY115" s="270"/>
      <c r="TZ115" s="270"/>
      <c r="UA115" s="270"/>
      <c r="UB115" s="270"/>
      <c r="UC115" s="270"/>
      <c r="UD115" s="270"/>
      <c r="UE115" s="270"/>
      <c r="UF115" s="270"/>
      <c r="UG115" s="270"/>
      <c r="UH115" s="270"/>
      <c r="UI115" s="270"/>
      <c r="UJ115" s="270"/>
      <c r="UK115" s="270"/>
      <c r="UL115" s="270"/>
      <c r="UM115" s="270"/>
      <c r="UN115" s="270"/>
      <c r="UO115" s="270"/>
      <c r="UP115" s="270"/>
      <c r="UQ115" s="270"/>
      <c r="UR115" s="270"/>
      <c r="US115" s="270"/>
      <c r="UT115" s="270"/>
      <c r="UU115" s="270"/>
      <c r="UV115" s="270"/>
      <c r="UW115" s="270"/>
      <c r="UX115" s="270"/>
      <c r="UY115" s="270"/>
      <c r="UZ115" s="270"/>
      <c r="VA115" s="270"/>
      <c r="VB115" s="270"/>
      <c r="VC115" s="270"/>
      <c r="VD115" s="270"/>
      <c r="VE115" s="270"/>
      <c r="VF115" s="270"/>
      <c r="VG115" s="270"/>
      <c r="VH115" s="270"/>
      <c r="VI115" s="270"/>
      <c r="VJ115" s="270"/>
      <c r="VK115" s="270"/>
      <c r="VL115" s="270"/>
      <c r="VM115" s="270"/>
      <c r="VN115" s="270"/>
      <c r="VO115" s="270"/>
      <c r="VP115" s="270"/>
      <c r="VQ115" s="270"/>
      <c r="VR115" s="270"/>
      <c r="VS115" s="270"/>
      <c r="VT115" s="270"/>
      <c r="VU115" s="270"/>
      <c r="VV115" s="270"/>
      <c r="VW115" s="270"/>
      <c r="VX115" s="270"/>
      <c r="VY115" s="270"/>
      <c r="VZ115" s="270"/>
      <c r="WA115" s="270"/>
      <c r="WB115" s="270"/>
      <c r="WC115" s="270"/>
      <c r="WD115" s="270"/>
      <c r="WE115" s="270"/>
      <c r="WF115" s="270"/>
      <c r="WG115" s="270"/>
      <c r="WH115" s="270"/>
      <c r="WI115" s="270"/>
      <c r="WJ115" s="270"/>
      <c r="WK115" s="270"/>
      <c r="WL115" s="270"/>
      <c r="WM115" s="270"/>
      <c r="WN115" s="270"/>
      <c r="WO115" s="270"/>
      <c r="WP115" s="270"/>
      <c r="WQ115" s="270"/>
      <c r="WR115" s="270"/>
      <c r="WS115" s="270"/>
      <c r="WT115" s="270"/>
      <c r="WU115" s="270"/>
      <c r="WV115" s="270"/>
      <c r="WW115" s="270"/>
      <c r="WX115" s="270"/>
      <c r="WY115" s="270"/>
      <c r="WZ115" s="270"/>
      <c r="XA115" s="270"/>
      <c r="XB115" s="270"/>
      <c r="XC115" s="270"/>
      <c r="XD115" s="270"/>
      <c r="XE115" s="270"/>
      <c r="XF115" s="270"/>
      <c r="XG115" s="270"/>
      <c r="XH115" s="270"/>
      <c r="XI115" s="270"/>
      <c r="XJ115" s="270"/>
      <c r="XK115" s="270"/>
      <c r="XL115" s="270"/>
      <c r="XM115" s="270"/>
      <c r="XN115" s="270"/>
      <c r="XO115" s="270"/>
      <c r="XP115" s="270"/>
      <c r="XQ115" s="270"/>
      <c r="XR115" s="270"/>
      <c r="XS115" s="270"/>
      <c r="XT115" s="270"/>
      <c r="XU115" s="270"/>
      <c r="XV115" s="270"/>
      <c r="XW115" s="270"/>
      <c r="XX115" s="270"/>
      <c r="XY115" s="270"/>
      <c r="XZ115" s="270"/>
      <c r="YA115" s="270"/>
      <c r="YB115" s="270"/>
      <c r="YC115" s="270"/>
      <c r="YD115" s="270"/>
      <c r="YE115" s="270"/>
      <c r="YF115" s="270"/>
      <c r="YG115" s="270"/>
      <c r="YH115" s="270"/>
      <c r="YI115" s="270"/>
      <c r="YJ115" s="270"/>
      <c r="YK115" s="270"/>
      <c r="YL115" s="270"/>
      <c r="YM115" s="270"/>
      <c r="YN115" s="270"/>
      <c r="YO115" s="270"/>
      <c r="YP115" s="270"/>
      <c r="YQ115" s="270"/>
      <c r="YR115" s="270"/>
      <c r="YS115" s="270"/>
      <c r="YT115" s="270"/>
      <c r="YU115" s="270"/>
      <c r="YV115" s="270"/>
      <c r="YW115" s="270"/>
      <c r="YX115" s="270"/>
      <c r="YY115" s="270"/>
      <c r="YZ115" s="270"/>
      <c r="ZA115" s="270"/>
      <c r="ZB115" s="270"/>
      <c r="ZC115" s="270"/>
      <c r="ZD115" s="270"/>
      <c r="ZE115" s="270"/>
      <c r="ZF115" s="270"/>
      <c r="ZG115" s="270"/>
      <c r="ZH115" s="270"/>
      <c r="ZI115" s="270"/>
      <c r="ZJ115" s="270"/>
      <c r="ZK115" s="270"/>
      <c r="ZL115" s="270"/>
      <c r="ZM115" s="270"/>
      <c r="ZN115" s="270"/>
      <c r="ZO115" s="270"/>
      <c r="ZP115" s="270"/>
      <c r="ZQ115" s="270"/>
      <c r="ZR115" s="270"/>
      <c r="ZS115" s="270"/>
      <c r="ZT115" s="270"/>
      <c r="ZU115" s="270"/>
      <c r="ZV115" s="270"/>
      <c r="ZW115" s="270"/>
      <c r="ZX115" s="270"/>
      <c r="ZY115" s="270"/>
      <c r="ZZ115" s="270"/>
      <c r="AAA115" s="270"/>
      <c r="AAB115" s="270"/>
      <c r="AAC115" s="270"/>
      <c r="AAD115" s="270"/>
      <c r="AAE115" s="270"/>
      <c r="AAF115" s="270"/>
      <c r="AAG115" s="270"/>
      <c r="AAH115" s="270"/>
      <c r="AAI115" s="270"/>
      <c r="AAJ115" s="270"/>
      <c r="AAK115" s="270"/>
      <c r="AAL115" s="270"/>
      <c r="AAM115" s="270"/>
      <c r="AAN115" s="270"/>
      <c r="AAO115" s="270"/>
      <c r="AAP115" s="270"/>
      <c r="AAQ115" s="270"/>
      <c r="AAR115" s="270"/>
      <c r="AAS115" s="270"/>
      <c r="AAT115" s="270"/>
      <c r="AAU115" s="270"/>
      <c r="AAV115" s="270"/>
      <c r="AAW115" s="270"/>
      <c r="AAX115" s="270"/>
      <c r="AAY115" s="270"/>
      <c r="AAZ115" s="270"/>
      <c r="ABA115" s="270"/>
      <c r="ABB115" s="270"/>
      <c r="ABC115" s="270"/>
      <c r="ABD115" s="270"/>
      <c r="ABE115" s="270"/>
      <c r="ABF115" s="270"/>
      <c r="ABG115" s="270"/>
      <c r="ABH115" s="270"/>
      <c r="ABI115" s="270"/>
      <c r="ABJ115" s="270"/>
      <c r="ABK115" s="270"/>
      <c r="ABL115" s="270"/>
      <c r="ABM115" s="270"/>
      <c r="ABN115" s="270"/>
      <c r="ABO115" s="270"/>
      <c r="ABP115" s="270"/>
      <c r="ABQ115" s="270"/>
      <c r="ABR115" s="270"/>
      <c r="ABS115" s="270"/>
      <c r="ABT115" s="270"/>
      <c r="ABU115" s="270"/>
      <c r="ABV115" s="270"/>
      <c r="ABW115" s="270"/>
      <c r="ABX115" s="270"/>
      <c r="ABY115" s="270"/>
      <c r="ABZ115" s="270"/>
      <c r="ACA115" s="270"/>
      <c r="ACB115" s="270"/>
      <c r="ACC115" s="270"/>
      <c r="ACD115" s="270"/>
      <c r="ACE115" s="270"/>
      <c r="ACF115" s="270"/>
      <c r="ACG115" s="270"/>
      <c r="ACH115" s="270"/>
      <c r="ACI115" s="270"/>
      <c r="ACJ115" s="270"/>
      <c r="ACK115" s="270"/>
      <c r="ACL115" s="270"/>
      <c r="ACM115" s="270"/>
      <c r="ACN115" s="270"/>
      <c r="ACO115" s="270"/>
      <c r="ACP115" s="270"/>
      <c r="ACQ115" s="270"/>
      <c r="ACR115" s="270"/>
      <c r="ACS115" s="270"/>
      <c r="ACT115" s="270"/>
      <c r="ACU115" s="270"/>
      <c r="ACV115" s="270"/>
      <c r="ACW115" s="270"/>
      <c r="ACX115" s="270"/>
      <c r="ACY115" s="270"/>
      <c r="ACZ115" s="270"/>
      <c r="ADA115" s="270"/>
      <c r="ADB115" s="270"/>
      <c r="ADC115" s="270"/>
      <c r="ADD115" s="270"/>
      <c r="ADE115" s="270"/>
      <c r="ADF115" s="270"/>
      <c r="ADG115" s="270"/>
      <c r="ADH115" s="270"/>
      <c r="ADI115" s="270"/>
      <c r="ADJ115" s="270"/>
      <c r="ADK115" s="270"/>
      <c r="ADL115" s="270"/>
      <c r="ADM115" s="270"/>
      <c r="ADN115" s="270"/>
      <c r="ADO115" s="270"/>
      <c r="ADP115" s="270"/>
      <c r="ADQ115" s="270"/>
      <c r="ADR115" s="270"/>
      <c r="ADS115" s="270"/>
      <c r="ADT115" s="270"/>
      <c r="ADU115" s="270"/>
      <c r="ADV115" s="270"/>
      <c r="ADW115" s="270"/>
      <c r="ADX115" s="270"/>
      <c r="ADY115" s="270"/>
      <c r="ADZ115" s="270"/>
      <c r="AEA115" s="270"/>
      <c r="AEB115" s="270"/>
      <c r="AEC115" s="270"/>
      <c r="AED115" s="270"/>
      <c r="AEE115" s="270"/>
      <c r="AEF115" s="270"/>
      <c r="AEG115" s="270"/>
      <c r="AEH115" s="270"/>
      <c r="AEI115" s="270"/>
      <c r="AEJ115" s="270"/>
      <c r="AEK115" s="270"/>
      <c r="AEL115" s="270"/>
      <c r="AEM115" s="270"/>
      <c r="AEN115" s="270"/>
      <c r="AEO115" s="270"/>
      <c r="AEP115" s="270"/>
      <c r="AEQ115" s="270"/>
      <c r="AER115" s="270"/>
      <c r="AES115" s="270"/>
      <c r="AET115" s="270"/>
      <c r="AEU115" s="270"/>
      <c r="AEV115" s="270"/>
      <c r="AEW115" s="270"/>
      <c r="AEX115" s="270"/>
      <c r="AEY115" s="270"/>
      <c r="AEZ115" s="270"/>
      <c r="AFA115" s="270"/>
      <c r="AFB115" s="270"/>
      <c r="AFC115" s="270"/>
      <c r="AFD115" s="270"/>
      <c r="AFE115" s="270"/>
      <c r="AFF115" s="270"/>
      <c r="AFG115" s="270"/>
      <c r="AFH115" s="270"/>
      <c r="AFI115" s="270"/>
      <c r="AFJ115" s="270"/>
      <c r="AFK115" s="270"/>
      <c r="AFL115" s="270"/>
      <c r="AFM115" s="270"/>
      <c r="AFN115" s="270"/>
      <c r="AFO115" s="270"/>
      <c r="AFP115" s="270"/>
      <c r="AFQ115" s="270"/>
      <c r="AFR115" s="270"/>
      <c r="AFS115" s="270"/>
      <c r="AFT115" s="270"/>
      <c r="AFU115" s="270"/>
      <c r="AFV115" s="270"/>
      <c r="AFW115" s="270"/>
      <c r="AFX115" s="270"/>
      <c r="AFY115" s="270"/>
      <c r="AFZ115" s="270"/>
      <c r="AGA115" s="270"/>
      <c r="AGB115" s="270"/>
      <c r="AGC115" s="270"/>
      <c r="AGD115" s="270"/>
      <c r="AGE115" s="270"/>
      <c r="AGF115" s="270"/>
      <c r="AGG115" s="270"/>
      <c r="AGH115" s="270"/>
      <c r="AGI115" s="270"/>
      <c r="AGJ115" s="270"/>
      <c r="AGK115" s="270"/>
      <c r="AGL115" s="270"/>
      <c r="AGM115" s="270"/>
      <c r="AGN115" s="270"/>
      <c r="AGO115" s="270"/>
      <c r="AGP115" s="270"/>
      <c r="AGQ115" s="270"/>
      <c r="AGR115" s="270"/>
      <c r="AGS115" s="270"/>
      <c r="AGT115" s="270"/>
      <c r="AGU115" s="270"/>
      <c r="AGV115" s="270"/>
      <c r="AGW115" s="270"/>
      <c r="AGX115" s="270"/>
      <c r="AGY115" s="270"/>
      <c r="AGZ115" s="270"/>
      <c r="AHA115" s="270"/>
      <c r="AHB115" s="270"/>
      <c r="AHC115" s="270"/>
      <c r="AHD115" s="270"/>
      <c r="AHE115" s="270"/>
      <c r="AHF115" s="270"/>
      <c r="AHG115" s="270"/>
      <c r="AHH115" s="270"/>
      <c r="AHI115" s="270"/>
      <c r="AHJ115" s="270"/>
      <c r="AHK115" s="270"/>
      <c r="AHL115" s="270"/>
      <c r="AHM115" s="270"/>
      <c r="AHN115" s="270"/>
      <c r="AHO115" s="270"/>
      <c r="AHP115" s="270"/>
      <c r="AHQ115" s="270"/>
      <c r="AHR115" s="270"/>
      <c r="AHS115" s="270"/>
      <c r="AHT115" s="270"/>
      <c r="AHU115" s="270"/>
      <c r="AHV115" s="270"/>
      <c r="AHW115" s="270"/>
      <c r="AHX115" s="270"/>
      <c r="AHY115" s="270"/>
      <c r="AHZ115" s="270"/>
      <c r="AIA115" s="270"/>
      <c r="AIB115" s="270"/>
      <c r="AIC115" s="270"/>
      <c r="AID115" s="270"/>
      <c r="AIE115" s="270"/>
      <c r="AIF115" s="270"/>
      <c r="AIG115" s="270"/>
      <c r="AIH115" s="270"/>
      <c r="AII115" s="270"/>
      <c r="AIJ115" s="270"/>
      <c r="AIK115" s="270"/>
      <c r="AIL115" s="270"/>
      <c r="AIM115" s="270"/>
      <c r="AIN115" s="270"/>
      <c r="AIO115" s="270"/>
      <c r="AIP115" s="270"/>
      <c r="AIQ115" s="270"/>
      <c r="AIR115" s="270"/>
      <c r="AIS115" s="270"/>
      <c r="AIT115" s="270"/>
      <c r="AIU115" s="270"/>
      <c r="AIV115" s="270"/>
      <c r="AIW115" s="270"/>
      <c r="AIX115" s="270"/>
      <c r="AIY115" s="270"/>
      <c r="AIZ115" s="270"/>
      <c r="AJA115" s="270"/>
      <c r="AJB115" s="270"/>
      <c r="AJC115" s="270"/>
      <c r="AJD115" s="270"/>
      <c r="AJE115" s="270"/>
      <c r="AJF115" s="270"/>
      <c r="AJG115" s="270"/>
      <c r="AJH115" s="270"/>
      <c r="AJI115" s="270"/>
      <c r="AJJ115" s="270"/>
      <c r="AJK115" s="270"/>
      <c r="AJL115" s="270"/>
      <c r="AJM115" s="270"/>
      <c r="AJN115" s="270"/>
      <c r="AJO115" s="270"/>
      <c r="AJP115" s="270"/>
      <c r="AJQ115" s="270"/>
      <c r="AJR115" s="270"/>
      <c r="AJS115" s="270"/>
      <c r="AJT115" s="270"/>
      <c r="AJU115" s="270"/>
      <c r="AJV115" s="270"/>
      <c r="AJW115" s="270"/>
      <c r="AJX115" s="270"/>
      <c r="AJY115" s="270"/>
      <c r="AJZ115" s="270"/>
      <c r="AKA115" s="270"/>
      <c r="AKB115" s="270"/>
      <c r="AKC115" s="270"/>
      <c r="AKD115" s="270"/>
      <c r="AKE115" s="270"/>
      <c r="AKF115" s="270"/>
      <c r="AKG115" s="270"/>
      <c r="AKH115" s="270"/>
      <c r="AKI115" s="270"/>
      <c r="AKJ115" s="270"/>
      <c r="AKK115" s="270"/>
      <c r="AKL115" s="270"/>
      <c r="AKM115" s="270"/>
      <c r="AKN115" s="270"/>
      <c r="AKO115" s="270"/>
      <c r="AKP115" s="270"/>
      <c r="AKQ115" s="270"/>
      <c r="AKR115" s="270"/>
      <c r="AKS115" s="270"/>
      <c r="AKT115" s="270"/>
      <c r="AKU115" s="270"/>
      <c r="AKV115" s="270"/>
      <c r="AKW115" s="270"/>
      <c r="AKX115" s="270"/>
      <c r="AKY115" s="270"/>
      <c r="AKZ115" s="270"/>
      <c r="ALA115" s="270"/>
      <c r="ALB115" s="270"/>
      <c r="ALC115" s="270"/>
      <c r="ALD115" s="270"/>
      <c r="ALE115" s="270"/>
      <c r="ALF115" s="270"/>
      <c r="ALG115" s="270"/>
      <c r="ALH115" s="270"/>
      <c r="ALI115" s="270"/>
      <c r="ALJ115" s="270"/>
      <c r="ALK115" s="270"/>
      <c r="ALL115" s="270"/>
      <c r="ALM115" s="270"/>
      <c r="ALN115" s="270"/>
      <c r="ALO115" s="270"/>
      <c r="ALP115" s="270"/>
      <c r="ALQ115" s="270"/>
      <c r="ALR115" s="270"/>
      <c r="ALS115" s="270"/>
      <c r="ALT115" s="270"/>
      <c r="ALU115" s="270"/>
      <c r="ALV115" s="270"/>
    </row>
    <row r="116" spans="1:1010" s="155" customFormat="1" ht="15" customHeight="1" x14ac:dyDescent="0.35">
      <c r="A116">
        <v>116</v>
      </c>
      <c r="B116">
        <v>1973.31</v>
      </c>
      <c r="C116" s="214" t="s">
        <v>1349</v>
      </c>
      <c r="D116">
        <v>1973.31</v>
      </c>
      <c r="E116" s="270">
        <v>-1</v>
      </c>
      <c r="F116" s="271">
        <v>50.85575</v>
      </c>
      <c r="G116" s="272">
        <v>2.5726</v>
      </c>
      <c r="H116" s="273">
        <v>13.361649999999999</v>
      </c>
      <c r="I116" s="273">
        <v>5.3900000000000003E-2</v>
      </c>
      <c r="J116" s="273">
        <v>11.7834</v>
      </c>
      <c r="K116" s="274">
        <v>0.17</v>
      </c>
      <c r="L116" s="273">
        <v>7.7763999999999998</v>
      </c>
      <c r="M116" s="274">
        <v>11.235900000000001</v>
      </c>
      <c r="N116" s="273">
        <v>2.26315</v>
      </c>
      <c r="O116" s="273">
        <v>9.75E-3</v>
      </c>
      <c r="P116" s="273">
        <v>0.48110000000000003</v>
      </c>
      <c r="Q116" s="274">
        <v>0.25290000000000001</v>
      </c>
      <c r="R116" s="273">
        <v>2.5649999999999999E-2</v>
      </c>
      <c r="S116" s="274">
        <v>1.145E-2</v>
      </c>
      <c r="T116" s="274">
        <v>2.1886050000000001E-2</v>
      </c>
      <c r="U116" s="274">
        <v>100.86835000000001</v>
      </c>
      <c r="V116" s="274"/>
      <c r="W116" s="273">
        <v>9.0772471410629302E-2</v>
      </c>
      <c r="X116" s="275"/>
      <c r="Y116" s="274"/>
      <c r="Z116" s="275">
        <v>30.68</v>
      </c>
      <c r="AA116" s="275">
        <v>314.29000000000002</v>
      </c>
      <c r="AB116" s="273">
        <v>8.5399999999999991</v>
      </c>
      <c r="AC116" s="273">
        <v>366.69</v>
      </c>
      <c r="AD116" s="273">
        <v>22.2</v>
      </c>
      <c r="AE116" s="273">
        <v>134.18</v>
      </c>
      <c r="AF116" s="273">
        <v>12.41</v>
      </c>
      <c r="AG116" s="273">
        <v>110.37</v>
      </c>
      <c r="AH116" s="273">
        <v>13.06</v>
      </c>
      <c r="AI116" s="273">
        <v>30.33</v>
      </c>
      <c r="AJ116" s="273">
        <v>4.2300000000000004</v>
      </c>
      <c r="AK116" s="273">
        <v>22.1</v>
      </c>
      <c r="AL116" s="273">
        <v>5.65</v>
      </c>
      <c r="AM116" s="273">
        <v>2.0299999999999998</v>
      </c>
      <c r="AN116" s="273">
        <v>5.0199999999999996</v>
      </c>
      <c r="AO116" s="273">
        <v>0.77200000000000002</v>
      </c>
      <c r="AP116" s="273">
        <v>5.31</v>
      </c>
      <c r="AQ116" s="273">
        <v>0.97</v>
      </c>
      <c r="AR116" s="273">
        <v>1.97</v>
      </c>
      <c r="AS116" s="273">
        <v>0.312</v>
      </c>
      <c r="AT116" s="273">
        <v>2</v>
      </c>
      <c r="AU116" s="273">
        <v>0.255</v>
      </c>
      <c r="AV116" s="273">
        <v>3.56</v>
      </c>
      <c r="AW116" s="273">
        <v>0.65100000000000002</v>
      </c>
      <c r="AX116" s="273">
        <v>0.84</v>
      </c>
      <c r="AY116" s="273">
        <v>0.28100000000000003</v>
      </c>
      <c r="AZ116" s="273">
        <v>1170.30564</v>
      </c>
      <c r="BA116" s="273">
        <v>56.667850000000001</v>
      </c>
      <c r="BB116" s="275"/>
      <c r="BC116" s="275">
        <v>4.5386235705314696E-3</v>
      </c>
      <c r="BD116" s="274"/>
      <c r="BE116" s="274"/>
      <c r="BF116" s="274">
        <v>0.61535457500000001</v>
      </c>
      <c r="BG116" s="274">
        <v>6.5858559999999997E-2</v>
      </c>
      <c r="BH116" s="273">
        <v>0.271241495</v>
      </c>
      <c r="BI116" s="273">
        <v>0.39003053999999998</v>
      </c>
      <c r="BJ116" s="273">
        <v>2.7132E-2</v>
      </c>
      <c r="BK116" s="273">
        <v>0.22707088</v>
      </c>
      <c r="BL116" s="273">
        <v>0.26292006000000001</v>
      </c>
      <c r="BM116" s="273">
        <v>0.15955207499999999</v>
      </c>
      <c r="BN116" s="273">
        <v>7.0000049999999994E-2</v>
      </c>
      <c r="BO116" s="273">
        <v>7.4099700000000001E-3</v>
      </c>
      <c r="BP116" s="273">
        <v>5.3839350000000003E-3</v>
      </c>
      <c r="BQ116" s="273">
        <v>1.43125E-3</v>
      </c>
      <c r="BR116" s="273">
        <v>1.0133241150000001E-3</v>
      </c>
      <c r="BS116" s="273">
        <v>1.4726399999999999</v>
      </c>
      <c r="BT116" s="273">
        <v>9.7429900000000007</v>
      </c>
      <c r="BU116" s="273">
        <v>0.46116000000000001</v>
      </c>
      <c r="BV116" s="273">
        <v>18.334499999999998</v>
      </c>
      <c r="BW116" s="273">
        <v>1.5096000000000001</v>
      </c>
      <c r="BX116" s="273">
        <v>13.015459999999999</v>
      </c>
      <c r="BY116" s="273">
        <v>1.6232279999999999</v>
      </c>
      <c r="BZ116" s="273">
        <v>6.18072</v>
      </c>
      <c r="CA116" s="273">
        <v>0.66605999999999999</v>
      </c>
      <c r="CB116" s="273">
        <v>1.1525399999999999</v>
      </c>
      <c r="CC116" s="273">
        <v>0.29609999999999997</v>
      </c>
      <c r="CD116" s="273">
        <v>1.4144000000000001</v>
      </c>
      <c r="CE116" s="273">
        <v>0.37855</v>
      </c>
      <c r="CF116" s="273">
        <v>0.12180000000000001</v>
      </c>
      <c r="CG116" s="273">
        <v>0.47188000000000002</v>
      </c>
      <c r="CH116" s="273">
        <v>6.0215999999999999E-2</v>
      </c>
      <c r="CI116" s="273">
        <v>0.43010999999999999</v>
      </c>
      <c r="CJ116" s="273">
        <v>8.4390000000000007E-2</v>
      </c>
      <c r="CK116" s="273">
        <v>0.16547999999999999</v>
      </c>
      <c r="CL116" s="273">
        <v>3.0263999999999999E-2</v>
      </c>
      <c r="CM116" s="273">
        <v>0.17</v>
      </c>
      <c r="CN116" s="273">
        <v>2.7795E-2</v>
      </c>
      <c r="CO116" s="273">
        <v>0.33463999999999999</v>
      </c>
      <c r="CP116" s="273">
        <v>9.6999000000000002E-2</v>
      </c>
      <c r="CQ116" s="273">
        <v>0.30996000000000001</v>
      </c>
      <c r="CR116" s="273">
        <v>2.6695E-2</v>
      </c>
      <c r="CS116" s="273"/>
      <c r="CT116" s="273"/>
      <c r="CU116" s="276"/>
      <c r="CV116" s="276"/>
      <c r="CW116" s="276"/>
      <c r="CX116" s="276"/>
      <c r="CY116" s="276"/>
      <c r="CZ116" s="276"/>
      <c r="DA116" s="270"/>
      <c r="DB116" s="270"/>
      <c r="DC116" s="270"/>
      <c r="DD116" s="270"/>
      <c r="DE116" s="270"/>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0"/>
      <c r="EB116" s="270"/>
      <c r="EC116" s="270"/>
      <c r="ED116" s="270"/>
      <c r="EE116" s="270"/>
      <c r="EF116" s="270"/>
      <c r="EG116" s="270"/>
      <c r="EH116" s="270"/>
      <c r="EI116" s="270"/>
      <c r="EJ116" s="270"/>
      <c r="EK116" s="270"/>
      <c r="EL116" s="270"/>
      <c r="EM116" s="270"/>
      <c r="EN116" s="270"/>
      <c r="EO116" s="270"/>
      <c r="EP116" s="270"/>
      <c r="EQ116" s="270"/>
      <c r="ER116" s="270"/>
      <c r="ES116" s="270"/>
      <c r="ET116" s="270"/>
      <c r="EU116" s="270"/>
      <c r="EV116" s="270"/>
      <c r="EW116" s="270"/>
      <c r="EX116" s="270"/>
      <c r="EY116" s="270"/>
      <c r="EZ116" s="270"/>
      <c r="FA116" s="270"/>
      <c r="FB116" s="270"/>
      <c r="FC116" s="270"/>
      <c r="FD116" s="270"/>
      <c r="FE116" s="270"/>
      <c r="FF116" s="270"/>
      <c r="FG116" s="270"/>
      <c r="FH116" s="270"/>
      <c r="FI116" s="270"/>
      <c r="FJ116" s="270"/>
      <c r="FK116" s="270"/>
      <c r="FL116" s="270"/>
      <c r="FM116" s="270"/>
      <c r="FN116" s="270"/>
      <c r="FO116" s="270"/>
      <c r="FP116" s="270"/>
      <c r="FQ116" s="270"/>
      <c r="FR116" s="270"/>
      <c r="FS116" s="270"/>
      <c r="FT116" s="270"/>
      <c r="FU116" s="270"/>
      <c r="FV116" s="270"/>
      <c r="FW116" s="270"/>
      <c r="FX116" s="270"/>
      <c r="FY116" s="270"/>
      <c r="FZ116" s="270"/>
      <c r="GA116" s="270"/>
      <c r="GB116" s="270"/>
      <c r="GC116" s="270"/>
      <c r="GD116" s="270"/>
      <c r="GE116" s="270"/>
      <c r="GF116" s="270"/>
      <c r="GG116" s="270"/>
      <c r="GH116" s="270"/>
      <c r="GI116" s="270"/>
      <c r="GJ116" s="270"/>
      <c r="GK116" s="270"/>
      <c r="GL116" s="270"/>
      <c r="GM116" s="270"/>
      <c r="GN116" s="270"/>
      <c r="GO116" s="270"/>
      <c r="GP116" s="270"/>
      <c r="GQ116" s="270"/>
      <c r="GR116" s="270"/>
      <c r="GS116" s="270"/>
      <c r="GT116" s="270"/>
      <c r="GU116" s="270"/>
      <c r="GV116" s="270"/>
      <c r="GW116" s="270"/>
      <c r="GX116" s="270"/>
      <c r="GY116" s="270"/>
      <c r="GZ116" s="270"/>
      <c r="HA116" s="270"/>
      <c r="HB116" s="270"/>
      <c r="HC116" s="270"/>
      <c r="HD116" s="270"/>
      <c r="HE116" s="270"/>
      <c r="HF116" s="270"/>
      <c r="HG116" s="270"/>
      <c r="HH116" s="270"/>
      <c r="HI116" s="270"/>
      <c r="HJ116" s="270"/>
      <c r="HK116" s="270"/>
      <c r="HL116" s="270"/>
      <c r="HM116" s="270"/>
      <c r="HN116" s="270"/>
      <c r="HO116" s="270"/>
      <c r="HP116" s="270"/>
      <c r="HQ116" s="270"/>
      <c r="HR116" s="270"/>
      <c r="HS116" s="270"/>
      <c r="HT116" s="270"/>
      <c r="HU116" s="270"/>
      <c r="HV116" s="270"/>
      <c r="HW116" s="270"/>
      <c r="HX116" s="270"/>
      <c r="HY116" s="270"/>
      <c r="HZ116" s="270"/>
      <c r="IA116" s="270"/>
      <c r="IB116" s="270"/>
      <c r="IC116" s="270"/>
      <c r="ID116" s="270"/>
      <c r="IE116" s="270"/>
      <c r="IF116" s="270"/>
      <c r="IG116" s="270"/>
      <c r="IH116" s="270"/>
      <c r="II116" s="270"/>
      <c r="IJ116" s="270"/>
      <c r="IK116" s="270"/>
      <c r="IL116" s="270"/>
      <c r="IM116" s="270"/>
      <c r="IN116" s="270"/>
      <c r="IO116" s="270"/>
      <c r="IP116" s="270"/>
      <c r="IQ116" s="270"/>
      <c r="IR116" s="270"/>
      <c r="IS116" s="270"/>
      <c r="IT116" s="270"/>
      <c r="IU116" s="270"/>
      <c r="IV116" s="270"/>
      <c r="IW116" s="270"/>
      <c r="IX116" s="270"/>
      <c r="IY116" s="270"/>
      <c r="IZ116" s="270"/>
      <c r="JA116" s="270"/>
      <c r="JB116" s="270"/>
      <c r="JC116" s="270"/>
      <c r="JD116" s="270"/>
      <c r="JE116" s="270"/>
      <c r="JF116" s="270"/>
      <c r="JG116" s="270"/>
      <c r="JH116" s="270"/>
      <c r="JI116" s="270"/>
      <c r="JJ116" s="270"/>
      <c r="JK116" s="270"/>
      <c r="JL116" s="270"/>
      <c r="JM116" s="270"/>
      <c r="JN116" s="270"/>
      <c r="JO116" s="270"/>
      <c r="JP116" s="270"/>
      <c r="JQ116" s="270"/>
      <c r="JR116" s="270"/>
      <c r="JS116" s="270"/>
      <c r="JT116" s="270"/>
      <c r="JU116" s="270"/>
      <c r="JV116" s="270"/>
      <c r="JW116" s="270"/>
      <c r="JX116" s="270"/>
      <c r="JY116" s="270"/>
      <c r="JZ116" s="270"/>
      <c r="KA116" s="270"/>
      <c r="KB116" s="270"/>
      <c r="KC116" s="270"/>
      <c r="KD116" s="270"/>
      <c r="KE116" s="270"/>
      <c r="KF116" s="270"/>
      <c r="KG116" s="270"/>
      <c r="KH116" s="270"/>
      <c r="KI116" s="270"/>
      <c r="KJ116" s="270"/>
      <c r="KK116" s="270"/>
      <c r="KL116" s="270"/>
      <c r="KM116" s="270"/>
      <c r="KN116" s="270"/>
      <c r="KO116" s="270"/>
      <c r="KP116" s="270"/>
      <c r="KQ116" s="270"/>
      <c r="KR116" s="270"/>
      <c r="KS116" s="270"/>
      <c r="KT116" s="270"/>
      <c r="KU116" s="270"/>
      <c r="KV116" s="270"/>
      <c r="KW116" s="270"/>
      <c r="KX116" s="270"/>
      <c r="KY116" s="270"/>
      <c r="KZ116" s="270"/>
      <c r="LA116" s="270"/>
      <c r="LB116" s="270"/>
      <c r="LC116" s="270"/>
      <c r="LD116" s="270"/>
      <c r="LE116" s="270"/>
      <c r="LF116" s="270"/>
      <c r="LG116" s="270"/>
      <c r="LH116" s="270"/>
      <c r="LI116" s="270"/>
      <c r="LJ116" s="270"/>
      <c r="LK116" s="270"/>
      <c r="LL116" s="270"/>
      <c r="LM116" s="270"/>
      <c r="LN116" s="270"/>
      <c r="LO116" s="270"/>
      <c r="LP116" s="270"/>
      <c r="LQ116" s="270"/>
      <c r="LR116" s="270"/>
      <c r="LS116" s="270"/>
      <c r="LT116" s="270"/>
      <c r="LU116" s="270"/>
      <c r="LV116" s="270"/>
      <c r="LW116" s="270"/>
      <c r="LX116" s="270"/>
      <c r="LY116" s="270"/>
      <c r="LZ116" s="270"/>
      <c r="MA116" s="270"/>
      <c r="MB116" s="270"/>
      <c r="MC116" s="270"/>
      <c r="MD116" s="270"/>
      <c r="ME116" s="270"/>
      <c r="MF116" s="270"/>
      <c r="MG116" s="270"/>
      <c r="MH116" s="270"/>
      <c r="MI116" s="270"/>
      <c r="MJ116" s="270"/>
      <c r="MK116" s="270"/>
      <c r="ML116" s="270"/>
      <c r="MM116" s="270"/>
      <c r="MN116" s="270"/>
      <c r="MO116" s="270"/>
      <c r="MP116" s="270"/>
      <c r="MQ116" s="270"/>
      <c r="MR116" s="270"/>
      <c r="MS116" s="270"/>
      <c r="MT116" s="270"/>
      <c r="MU116" s="270"/>
      <c r="MV116" s="270"/>
      <c r="MW116" s="270"/>
      <c r="MX116" s="270"/>
      <c r="MY116" s="270"/>
      <c r="MZ116" s="270"/>
      <c r="NA116" s="270"/>
      <c r="NB116" s="270"/>
      <c r="NC116" s="270"/>
      <c r="ND116" s="270"/>
      <c r="NE116" s="270"/>
      <c r="NF116" s="270"/>
      <c r="NG116" s="270"/>
      <c r="NH116" s="270"/>
      <c r="NI116" s="270"/>
      <c r="NJ116" s="270"/>
      <c r="NK116" s="270"/>
      <c r="NL116" s="270"/>
      <c r="NM116" s="270"/>
      <c r="NN116" s="270"/>
      <c r="NO116" s="270"/>
      <c r="NP116" s="270"/>
      <c r="NQ116" s="270"/>
      <c r="NR116" s="270"/>
      <c r="NS116" s="270"/>
      <c r="NT116" s="270"/>
      <c r="NU116" s="270"/>
      <c r="NV116" s="270"/>
      <c r="NW116" s="270"/>
      <c r="NX116" s="270"/>
      <c r="NY116" s="270"/>
      <c r="NZ116" s="270"/>
      <c r="OA116" s="270"/>
      <c r="OB116" s="270"/>
      <c r="OC116" s="270"/>
      <c r="OD116" s="270"/>
      <c r="OE116" s="270"/>
      <c r="OF116" s="270"/>
      <c r="OG116" s="270"/>
      <c r="OH116" s="270"/>
      <c r="OI116" s="270"/>
      <c r="OJ116" s="270"/>
      <c r="OK116" s="270"/>
      <c r="OL116" s="270"/>
      <c r="OM116" s="270"/>
      <c r="ON116" s="270"/>
      <c r="OO116" s="270"/>
      <c r="OP116" s="270"/>
      <c r="OQ116" s="270"/>
      <c r="OR116" s="270"/>
      <c r="OS116" s="270"/>
      <c r="OT116" s="270"/>
      <c r="OU116" s="270"/>
      <c r="OV116" s="270"/>
      <c r="OW116" s="270"/>
      <c r="OX116" s="270"/>
      <c r="OY116" s="270"/>
      <c r="OZ116" s="270"/>
      <c r="PA116" s="270"/>
      <c r="PB116" s="270"/>
      <c r="PC116" s="270"/>
      <c r="PD116" s="270"/>
      <c r="PE116" s="270"/>
      <c r="PF116" s="270"/>
      <c r="PG116" s="270"/>
      <c r="PH116" s="270"/>
      <c r="PI116" s="270"/>
      <c r="PJ116" s="270"/>
      <c r="PK116" s="270"/>
      <c r="PL116" s="270"/>
      <c r="PM116" s="270"/>
      <c r="PN116" s="270"/>
      <c r="PO116" s="270"/>
      <c r="PP116" s="270"/>
      <c r="PQ116" s="270"/>
      <c r="PR116" s="270"/>
      <c r="PS116" s="270"/>
      <c r="PT116" s="270"/>
      <c r="PU116" s="270"/>
      <c r="PV116" s="270"/>
      <c r="PW116" s="270"/>
      <c r="PX116" s="270"/>
      <c r="PY116" s="270"/>
      <c r="PZ116" s="270"/>
      <c r="QA116" s="270"/>
      <c r="QB116" s="270"/>
      <c r="QC116" s="270"/>
      <c r="QD116" s="270"/>
      <c r="QE116" s="270"/>
      <c r="QF116" s="270"/>
      <c r="QG116" s="270"/>
      <c r="QH116" s="270"/>
      <c r="QI116" s="270"/>
      <c r="QJ116" s="270"/>
      <c r="QK116" s="270"/>
      <c r="QL116" s="270"/>
      <c r="QM116" s="270"/>
      <c r="QN116" s="270"/>
      <c r="QO116" s="270"/>
      <c r="QP116" s="270"/>
      <c r="QQ116" s="270"/>
      <c r="QR116" s="270"/>
      <c r="QS116" s="270"/>
      <c r="QT116" s="270"/>
      <c r="QU116" s="270"/>
      <c r="QV116" s="270"/>
      <c r="QW116" s="270"/>
      <c r="QX116" s="270"/>
      <c r="QY116" s="270"/>
      <c r="QZ116" s="270"/>
      <c r="RA116" s="270"/>
      <c r="RB116" s="270"/>
      <c r="RC116" s="270"/>
      <c r="RD116" s="270"/>
      <c r="RE116" s="270"/>
      <c r="RF116" s="270"/>
      <c r="RG116" s="270"/>
      <c r="RH116" s="270"/>
      <c r="RI116" s="270"/>
      <c r="RJ116" s="270"/>
      <c r="RK116" s="270"/>
      <c r="RL116" s="270"/>
      <c r="RM116" s="270"/>
      <c r="RN116" s="270"/>
      <c r="RO116" s="270"/>
      <c r="RP116" s="270"/>
      <c r="RQ116" s="270"/>
      <c r="RR116" s="270"/>
      <c r="RS116" s="270"/>
      <c r="RT116" s="270"/>
      <c r="RU116" s="270"/>
      <c r="RV116" s="270"/>
      <c r="RW116" s="270"/>
      <c r="RX116" s="270"/>
      <c r="RY116" s="270"/>
      <c r="RZ116" s="270"/>
      <c r="SA116" s="270"/>
      <c r="SB116" s="270"/>
      <c r="SC116" s="270"/>
      <c r="SD116" s="270"/>
      <c r="SE116" s="270"/>
      <c r="SF116" s="270"/>
      <c r="SG116" s="270"/>
      <c r="SH116" s="270"/>
      <c r="SI116" s="270"/>
      <c r="SJ116" s="270"/>
      <c r="SK116" s="270"/>
      <c r="SL116" s="270"/>
      <c r="SM116" s="270"/>
      <c r="SN116" s="270"/>
      <c r="SO116" s="270"/>
      <c r="SP116" s="270"/>
      <c r="SQ116" s="270"/>
      <c r="SR116" s="270"/>
      <c r="SS116" s="270"/>
      <c r="ST116" s="270"/>
      <c r="SU116" s="270"/>
      <c r="SV116" s="270"/>
      <c r="SW116" s="270"/>
      <c r="SX116" s="270"/>
      <c r="SY116" s="270"/>
      <c r="SZ116" s="270"/>
      <c r="TA116" s="270"/>
      <c r="TB116" s="270"/>
      <c r="TC116" s="270"/>
      <c r="TD116" s="270"/>
      <c r="TE116" s="270"/>
      <c r="TF116" s="270"/>
      <c r="TG116" s="270"/>
      <c r="TH116" s="270"/>
      <c r="TI116" s="270"/>
      <c r="TJ116" s="270"/>
      <c r="TK116" s="270"/>
      <c r="TL116" s="270"/>
      <c r="TM116" s="270"/>
      <c r="TN116" s="270"/>
      <c r="TO116" s="270"/>
      <c r="TP116" s="270"/>
      <c r="TQ116" s="270"/>
      <c r="TR116" s="270"/>
      <c r="TS116" s="270"/>
      <c r="TT116" s="270"/>
      <c r="TU116" s="270"/>
      <c r="TV116" s="270"/>
      <c r="TW116" s="270"/>
      <c r="TX116" s="270"/>
      <c r="TY116" s="270"/>
      <c r="TZ116" s="270"/>
      <c r="UA116" s="270"/>
      <c r="UB116" s="270"/>
      <c r="UC116" s="270"/>
      <c r="UD116" s="270"/>
      <c r="UE116" s="270"/>
      <c r="UF116" s="270"/>
      <c r="UG116" s="270"/>
      <c r="UH116" s="270"/>
      <c r="UI116" s="270"/>
      <c r="UJ116" s="270"/>
      <c r="UK116" s="270"/>
      <c r="UL116" s="270"/>
      <c r="UM116" s="270"/>
      <c r="UN116" s="270"/>
      <c r="UO116" s="270"/>
      <c r="UP116" s="270"/>
      <c r="UQ116" s="270"/>
      <c r="UR116" s="270"/>
      <c r="US116" s="270"/>
      <c r="UT116" s="270"/>
      <c r="UU116" s="270"/>
      <c r="UV116" s="270"/>
      <c r="UW116" s="270"/>
      <c r="UX116" s="270"/>
      <c r="UY116" s="270"/>
      <c r="UZ116" s="270"/>
      <c r="VA116" s="270"/>
      <c r="VB116" s="270"/>
      <c r="VC116" s="270"/>
      <c r="VD116" s="270"/>
      <c r="VE116" s="270"/>
      <c r="VF116" s="270"/>
      <c r="VG116" s="270"/>
      <c r="VH116" s="270"/>
      <c r="VI116" s="270"/>
      <c r="VJ116" s="270"/>
      <c r="VK116" s="270"/>
      <c r="VL116" s="270"/>
      <c r="VM116" s="270"/>
      <c r="VN116" s="270"/>
      <c r="VO116" s="270"/>
      <c r="VP116" s="270"/>
      <c r="VQ116" s="270"/>
      <c r="VR116" s="270"/>
      <c r="VS116" s="270"/>
      <c r="VT116" s="270"/>
      <c r="VU116" s="270"/>
      <c r="VV116" s="270"/>
      <c r="VW116" s="270"/>
      <c r="VX116" s="270"/>
      <c r="VY116" s="270"/>
      <c r="VZ116" s="270"/>
      <c r="WA116" s="270"/>
      <c r="WB116" s="270"/>
      <c r="WC116" s="270"/>
      <c r="WD116" s="270"/>
      <c r="WE116" s="270"/>
      <c r="WF116" s="270"/>
      <c r="WG116" s="270"/>
      <c r="WH116" s="270"/>
      <c r="WI116" s="270"/>
      <c r="WJ116" s="270"/>
      <c r="WK116" s="270"/>
      <c r="WL116" s="270"/>
      <c r="WM116" s="270"/>
      <c r="WN116" s="270"/>
      <c r="WO116" s="270"/>
      <c r="WP116" s="270"/>
      <c r="WQ116" s="270"/>
      <c r="WR116" s="270"/>
      <c r="WS116" s="270"/>
      <c r="WT116" s="270"/>
      <c r="WU116" s="270"/>
      <c r="WV116" s="270"/>
      <c r="WW116" s="270"/>
      <c r="WX116" s="270"/>
      <c r="WY116" s="270"/>
      <c r="WZ116" s="270"/>
      <c r="XA116" s="270"/>
      <c r="XB116" s="270"/>
      <c r="XC116" s="270"/>
      <c r="XD116" s="270"/>
      <c r="XE116" s="270"/>
      <c r="XF116" s="270"/>
      <c r="XG116" s="270"/>
      <c r="XH116" s="270"/>
      <c r="XI116" s="270"/>
      <c r="XJ116" s="270"/>
      <c r="XK116" s="270"/>
      <c r="XL116" s="270"/>
      <c r="XM116" s="270"/>
      <c r="XN116" s="270"/>
      <c r="XO116" s="270"/>
      <c r="XP116" s="270"/>
      <c r="XQ116" s="270"/>
      <c r="XR116" s="270"/>
      <c r="XS116" s="270"/>
      <c r="XT116" s="270"/>
      <c r="XU116" s="270"/>
      <c r="XV116" s="270"/>
      <c r="XW116" s="270"/>
      <c r="XX116" s="270"/>
      <c r="XY116" s="270"/>
      <c r="XZ116" s="270"/>
      <c r="YA116" s="270"/>
      <c r="YB116" s="270"/>
      <c r="YC116" s="270"/>
      <c r="YD116" s="270"/>
      <c r="YE116" s="270"/>
      <c r="YF116" s="270"/>
      <c r="YG116" s="270"/>
      <c r="YH116" s="270"/>
      <c r="YI116" s="270"/>
      <c r="YJ116" s="270"/>
      <c r="YK116" s="270"/>
      <c r="YL116" s="270"/>
      <c r="YM116" s="270"/>
      <c r="YN116" s="270"/>
      <c r="YO116" s="270"/>
      <c r="YP116" s="270"/>
      <c r="YQ116" s="270"/>
      <c r="YR116" s="270"/>
      <c r="YS116" s="270"/>
      <c r="YT116" s="270"/>
      <c r="YU116" s="270"/>
      <c r="YV116" s="270"/>
      <c r="YW116" s="270"/>
      <c r="YX116" s="270"/>
      <c r="YY116" s="270"/>
      <c r="YZ116" s="270"/>
      <c r="ZA116" s="270"/>
      <c r="ZB116" s="270"/>
      <c r="ZC116" s="270"/>
      <c r="ZD116" s="270"/>
      <c r="ZE116" s="270"/>
      <c r="ZF116" s="270"/>
      <c r="ZG116" s="270"/>
      <c r="ZH116" s="270"/>
      <c r="ZI116" s="270"/>
      <c r="ZJ116" s="270"/>
      <c r="ZK116" s="270"/>
      <c r="ZL116" s="270"/>
      <c r="ZM116" s="270"/>
      <c r="ZN116" s="270"/>
      <c r="ZO116" s="270"/>
      <c r="ZP116" s="270"/>
      <c r="ZQ116" s="270"/>
      <c r="ZR116" s="270"/>
      <c r="ZS116" s="270"/>
      <c r="ZT116" s="270"/>
      <c r="ZU116" s="270"/>
      <c r="ZV116" s="270"/>
      <c r="ZW116" s="270"/>
      <c r="ZX116" s="270"/>
      <c r="ZY116" s="270"/>
      <c r="ZZ116" s="270"/>
      <c r="AAA116" s="270"/>
      <c r="AAB116" s="270"/>
      <c r="AAC116" s="270"/>
      <c r="AAD116" s="270"/>
      <c r="AAE116" s="270"/>
      <c r="AAF116" s="270"/>
      <c r="AAG116" s="270"/>
      <c r="AAH116" s="270"/>
      <c r="AAI116" s="270"/>
      <c r="AAJ116" s="270"/>
      <c r="AAK116" s="270"/>
      <c r="AAL116" s="270"/>
      <c r="AAM116" s="270"/>
      <c r="AAN116" s="270"/>
      <c r="AAO116" s="270"/>
      <c r="AAP116" s="270"/>
      <c r="AAQ116" s="270"/>
      <c r="AAR116" s="270"/>
      <c r="AAS116" s="270"/>
      <c r="AAT116" s="270"/>
      <c r="AAU116" s="270"/>
      <c r="AAV116" s="270"/>
      <c r="AAW116" s="270"/>
      <c r="AAX116" s="270"/>
      <c r="AAY116" s="270"/>
      <c r="AAZ116" s="270"/>
      <c r="ABA116" s="270"/>
      <c r="ABB116" s="270"/>
      <c r="ABC116" s="270"/>
      <c r="ABD116" s="270"/>
      <c r="ABE116" s="270"/>
      <c r="ABF116" s="270"/>
      <c r="ABG116" s="270"/>
      <c r="ABH116" s="270"/>
      <c r="ABI116" s="270"/>
      <c r="ABJ116" s="270"/>
      <c r="ABK116" s="270"/>
      <c r="ABL116" s="270"/>
      <c r="ABM116" s="270"/>
      <c r="ABN116" s="270"/>
      <c r="ABO116" s="270"/>
      <c r="ABP116" s="270"/>
      <c r="ABQ116" s="270"/>
      <c r="ABR116" s="270"/>
      <c r="ABS116" s="270"/>
      <c r="ABT116" s="270"/>
      <c r="ABU116" s="270"/>
      <c r="ABV116" s="270"/>
      <c r="ABW116" s="270"/>
      <c r="ABX116" s="270"/>
      <c r="ABY116" s="270"/>
      <c r="ABZ116" s="270"/>
      <c r="ACA116" s="270"/>
      <c r="ACB116" s="270"/>
      <c r="ACC116" s="270"/>
      <c r="ACD116" s="270"/>
      <c r="ACE116" s="270"/>
      <c r="ACF116" s="270"/>
      <c r="ACG116" s="270"/>
      <c r="ACH116" s="270"/>
      <c r="ACI116" s="270"/>
      <c r="ACJ116" s="270"/>
      <c r="ACK116" s="270"/>
      <c r="ACL116" s="270"/>
      <c r="ACM116" s="270"/>
      <c r="ACN116" s="270"/>
      <c r="ACO116" s="270"/>
      <c r="ACP116" s="270"/>
      <c r="ACQ116" s="270"/>
      <c r="ACR116" s="270"/>
      <c r="ACS116" s="270"/>
      <c r="ACT116" s="270"/>
      <c r="ACU116" s="270"/>
      <c r="ACV116" s="270"/>
      <c r="ACW116" s="270"/>
      <c r="ACX116" s="270"/>
      <c r="ACY116" s="270"/>
      <c r="ACZ116" s="270"/>
      <c r="ADA116" s="270"/>
      <c r="ADB116" s="270"/>
      <c r="ADC116" s="270"/>
      <c r="ADD116" s="270"/>
      <c r="ADE116" s="270"/>
      <c r="ADF116" s="270"/>
      <c r="ADG116" s="270"/>
      <c r="ADH116" s="270"/>
      <c r="ADI116" s="270"/>
      <c r="ADJ116" s="270"/>
      <c r="ADK116" s="270"/>
      <c r="ADL116" s="270"/>
      <c r="ADM116" s="270"/>
      <c r="ADN116" s="270"/>
      <c r="ADO116" s="270"/>
      <c r="ADP116" s="270"/>
      <c r="ADQ116" s="270"/>
      <c r="ADR116" s="270"/>
      <c r="ADS116" s="270"/>
      <c r="ADT116" s="270"/>
      <c r="ADU116" s="270"/>
      <c r="ADV116" s="270"/>
      <c r="ADW116" s="270"/>
      <c r="ADX116" s="270"/>
      <c r="ADY116" s="270"/>
      <c r="ADZ116" s="270"/>
      <c r="AEA116" s="270"/>
      <c r="AEB116" s="270"/>
      <c r="AEC116" s="270"/>
      <c r="AED116" s="270"/>
      <c r="AEE116" s="270"/>
      <c r="AEF116" s="270"/>
      <c r="AEG116" s="270"/>
      <c r="AEH116" s="270"/>
      <c r="AEI116" s="270"/>
      <c r="AEJ116" s="270"/>
      <c r="AEK116" s="270"/>
      <c r="AEL116" s="270"/>
      <c r="AEM116" s="270"/>
      <c r="AEN116" s="270"/>
      <c r="AEO116" s="270"/>
      <c r="AEP116" s="270"/>
      <c r="AEQ116" s="270"/>
      <c r="AER116" s="270"/>
      <c r="AES116" s="270"/>
      <c r="AET116" s="270"/>
      <c r="AEU116" s="270"/>
      <c r="AEV116" s="270"/>
      <c r="AEW116" s="270"/>
      <c r="AEX116" s="270"/>
      <c r="AEY116" s="270"/>
      <c r="AEZ116" s="270"/>
      <c r="AFA116" s="270"/>
      <c r="AFB116" s="270"/>
      <c r="AFC116" s="270"/>
      <c r="AFD116" s="270"/>
      <c r="AFE116" s="270"/>
      <c r="AFF116" s="270"/>
      <c r="AFG116" s="270"/>
      <c r="AFH116" s="270"/>
      <c r="AFI116" s="270"/>
      <c r="AFJ116" s="270"/>
      <c r="AFK116" s="270"/>
      <c r="AFL116" s="270"/>
      <c r="AFM116" s="270"/>
      <c r="AFN116" s="270"/>
      <c r="AFO116" s="270"/>
      <c r="AFP116" s="270"/>
      <c r="AFQ116" s="270"/>
      <c r="AFR116" s="270"/>
      <c r="AFS116" s="270"/>
      <c r="AFT116" s="270"/>
      <c r="AFU116" s="270"/>
      <c r="AFV116" s="270"/>
      <c r="AFW116" s="270"/>
      <c r="AFX116" s="270"/>
      <c r="AFY116" s="270"/>
      <c r="AFZ116" s="270"/>
      <c r="AGA116" s="270"/>
      <c r="AGB116" s="270"/>
      <c r="AGC116" s="270"/>
      <c r="AGD116" s="270"/>
      <c r="AGE116" s="270"/>
      <c r="AGF116" s="270"/>
      <c r="AGG116" s="270"/>
      <c r="AGH116" s="270"/>
      <c r="AGI116" s="270"/>
      <c r="AGJ116" s="270"/>
      <c r="AGK116" s="270"/>
      <c r="AGL116" s="270"/>
      <c r="AGM116" s="270"/>
      <c r="AGN116" s="270"/>
      <c r="AGO116" s="270"/>
      <c r="AGP116" s="270"/>
      <c r="AGQ116" s="270"/>
      <c r="AGR116" s="270"/>
      <c r="AGS116" s="270"/>
      <c r="AGT116" s="270"/>
      <c r="AGU116" s="270"/>
      <c r="AGV116" s="270"/>
      <c r="AGW116" s="270"/>
      <c r="AGX116" s="270"/>
      <c r="AGY116" s="270"/>
      <c r="AGZ116" s="270"/>
      <c r="AHA116" s="270"/>
      <c r="AHB116" s="270"/>
      <c r="AHC116" s="270"/>
      <c r="AHD116" s="270"/>
      <c r="AHE116" s="270"/>
      <c r="AHF116" s="270"/>
      <c r="AHG116" s="270"/>
      <c r="AHH116" s="270"/>
      <c r="AHI116" s="270"/>
      <c r="AHJ116" s="270"/>
      <c r="AHK116" s="270"/>
      <c r="AHL116" s="270"/>
      <c r="AHM116" s="270"/>
      <c r="AHN116" s="270"/>
      <c r="AHO116" s="270"/>
      <c r="AHP116" s="270"/>
      <c r="AHQ116" s="270"/>
      <c r="AHR116" s="270"/>
      <c r="AHS116" s="270"/>
      <c r="AHT116" s="270"/>
      <c r="AHU116" s="270"/>
      <c r="AHV116" s="270"/>
      <c r="AHW116" s="270"/>
      <c r="AHX116" s="270"/>
      <c r="AHY116" s="270"/>
      <c r="AHZ116" s="270"/>
      <c r="AIA116" s="270"/>
      <c r="AIB116" s="270"/>
      <c r="AIC116" s="270"/>
      <c r="AID116" s="270"/>
      <c r="AIE116" s="270"/>
      <c r="AIF116" s="270"/>
      <c r="AIG116" s="270"/>
      <c r="AIH116" s="270"/>
      <c r="AII116" s="270"/>
      <c r="AIJ116" s="270"/>
      <c r="AIK116" s="270"/>
      <c r="AIL116" s="270"/>
      <c r="AIM116" s="270"/>
      <c r="AIN116" s="270"/>
      <c r="AIO116" s="270"/>
      <c r="AIP116" s="270"/>
      <c r="AIQ116" s="270"/>
      <c r="AIR116" s="270"/>
      <c r="AIS116" s="270"/>
      <c r="AIT116" s="270"/>
      <c r="AIU116" s="270"/>
      <c r="AIV116" s="270"/>
      <c r="AIW116" s="270"/>
      <c r="AIX116" s="270"/>
      <c r="AIY116" s="270"/>
      <c r="AIZ116" s="270"/>
      <c r="AJA116" s="270"/>
      <c r="AJB116" s="270"/>
      <c r="AJC116" s="270"/>
      <c r="AJD116" s="270"/>
      <c r="AJE116" s="270"/>
      <c r="AJF116" s="270"/>
      <c r="AJG116" s="270"/>
      <c r="AJH116" s="270"/>
      <c r="AJI116" s="270"/>
      <c r="AJJ116" s="270"/>
      <c r="AJK116" s="270"/>
      <c r="AJL116" s="270"/>
      <c r="AJM116" s="270"/>
      <c r="AJN116" s="270"/>
      <c r="AJO116" s="270"/>
      <c r="AJP116" s="270"/>
      <c r="AJQ116" s="270"/>
      <c r="AJR116" s="270"/>
      <c r="AJS116" s="270"/>
      <c r="AJT116" s="270"/>
      <c r="AJU116" s="270"/>
      <c r="AJV116" s="270"/>
      <c r="AJW116" s="270"/>
      <c r="AJX116" s="270"/>
      <c r="AJY116" s="270"/>
      <c r="AJZ116" s="270"/>
      <c r="AKA116" s="270"/>
      <c r="AKB116" s="270"/>
      <c r="AKC116" s="270"/>
      <c r="AKD116" s="270"/>
      <c r="AKE116" s="270"/>
      <c r="AKF116" s="270"/>
      <c r="AKG116" s="270"/>
      <c r="AKH116" s="270"/>
      <c r="AKI116" s="270"/>
      <c r="AKJ116" s="270"/>
      <c r="AKK116" s="270"/>
      <c r="AKL116" s="270"/>
      <c r="AKM116" s="270"/>
      <c r="AKN116" s="270"/>
      <c r="AKO116" s="270"/>
      <c r="AKP116" s="270"/>
      <c r="AKQ116" s="270"/>
      <c r="AKR116" s="270"/>
      <c r="AKS116" s="270"/>
      <c r="AKT116" s="270"/>
      <c r="AKU116" s="270"/>
      <c r="AKV116" s="270"/>
      <c r="AKW116" s="270"/>
      <c r="AKX116" s="270"/>
      <c r="AKY116" s="270"/>
      <c r="AKZ116" s="270"/>
      <c r="ALA116" s="270"/>
      <c r="ALB116" s="270"/>
      <c r="ALC116" s="270"/>
      <c r="ALD116" s="270"/>
      <c r="ALE116" s="270"/>
      <c r="ALF116" s="270"/>
      <c r="ALG116" s="270"/>
      <c r="ALH116" s="270"/>
      <c r="ALI116" s="270"/>
      <c r="ALJ116" s="270"/>
      <c r="ALK116" s="270"/>
      <c r="ALL116" s="270"/>
      <c r="ALM116" s="270"/>
      <c r="ALN116" s="270"/>
      <c r="ALO116" s="270"/>
      <c r="ALP116" s="270"/>
      <c r="ALQ116" s="270"/>
      <c r="ALR116" s="270"/>
      <c r="ALS116" s="270"/>
      <c r="ALT116" s="270"/>
      <c r="ALU116" s="270"/>
      <c r="ALV116" s="270"/>
    </row>
    <row r="117" spans="1:1010" s="155" customFormat="1" ht="15" customHeight="1" x14ac:dyDescent="0.35">
      <c r="A117">
        <v>117</v>
      </c>
      <c r="B117">
        <v>1973.31</v>
      </c>
      <c r="C117" s="214" t="s">
        <v>1350</v>
      </c>
      <c r="D117">
        <v>1973.31</v>
      </c>
      <c r="E117" s="270">
        <v>-1</v>
      </c>
      <c r="F117" s="271">
        <v>51.265349999999998</v>
      </c>
      <c r="G117" s="272">
        <v>2.5743999999999998</v>
      </c>
      <c r="H117" s="273">
        <v>13.3011</v>
      </c>
      <c r="I117" s="273">
        <v>6.1850000000000002E-2</v>
      </c>
      <c r="J117" s="273">
        <v>11.338800000000001</v>
      </c>
      <c r="K117" s="274">
        <v>0.16514999999999999</v>
      </c>
      <c r="L117" s="273">
        <v>7.6933499999999997</v>
      </c>
      <c r="M117" s="274">
        <v>11.065899999999999</v>
      </c>
      <c r="N117" s="273">
        <v>2.33155</v>
      </c>
      <c r="O117" s="273">
        <v>3.3500000000000001E-3</v>
      </c>
      <c r="P117" s="273">
        <v>0.48325000000000001</v>
      </c>
      <c r="Q117" s="274">
        <v>0.24385000000000001</v>
      </c>
      <c r="R117" s="273">
        <v>3.0700000000000002E-2</v>
      </c>
      <c r="S117" s="274">
        <v>8.6999999999999994E-3</v>
      </c>
      <c r="T117" s="274">
        <v>2.1960239999999999E-2</v>
      </c>
      <c r="U117" s="274">
        <v>100.58945</v>
      </c>
      <c r="V117" s="274"/>
      <c r="W117" s="273">
        <v>9.00736952115435E-2</v>
      </c>
      <c r="X117" s="275"/>
      <c r="Y117" s="274"/>
      <c r="Z117" s="275">
        <v>29.7</v>
      </c>
      <c r="AA117" s="275">
        <v>297.39999999999998</v>
      </c>
      <c r="AB117" s="273">
        <v>7.35</v>
      </c>
      <c r="AC117" s="273">
        <v>340.76</v>
      </c>
      <c r="AD117" s="273">
        <v>22.98</v>
      </c>
      <c r="AE117" s="273">
        <v>135.07</v>
      </c>
      <c r="AF117" s="273">
        <v>11.81</v>
      </c>
      <c r="AG117" s="273">
        <v>105.47</v>
      </c>
      <c r="AH117" s="273">
        <v>12.63</v>
      </c>
      <c r="AI117" s="273">
        <v>30.57</v>
      </c>
      <c r="AJ117" s="273">
        <v>4.33</v>
      </c>
      <c r="AK117" s="273">
        <v>19.739999999999998</v>
      </c>
      <c r="AL117" s="273">
        <v>5.18</v>
      </c>
      <c r="AM117" s="273">
        <v>1.84</v>
      </c>
      <c r="AN117" s="273">
        <v>5.39</v>
      </c>
      <c r="AO117" s="273">
        <v>0.90800000000000003</v>
      </c>
      <c r="AP117" s="273">
        <v>4.46</v>
      </c>
      <c r="AQ117" s="273">
        <v>0.97499999999999998</v>
      </c>
      <c r="AR117" s="273">
        <v>2.2599999999999998</v>
      </c>
      <c r="AS117" s="273">
        <v>0.30499999999999999</v>
      </c>
      <c r="AT117" s="273">
        <v>2.0699999999999998</v>
      </c>
      <c r="AU117" s="273">
        <v>0.26600000000000001</v>
      </c>
      <c r="AV117" s="273">
        <v>3.86</v>
      </c>
      <c r="AW117" s="273">
        <v>0.54200000000000004</v>
      </c>
      <c r="AX117" s="273">
        <v>0.66</v>
      </c>
      <c r="AY117" s="273">
        <v>0.32600000000000001</v>
      </c>
      <c r="AZ117" s="273">
        <v>1168.6363349999999</v>
      </c>
      <c r="BA117" s="273">
        <v>57.327800000000003</v>
      </c>
      <c r="BB117" s="275"/>
      <c r="BC117" s="275">
        <v>4.5036847605771802E-3</v>
      </c>
      <c r="BD117" s="274"/>
      <c r="BE117" s="274"/>
      <c r="BF117" s="274">
        <v>0.620310735</v>
      </c>
      <c r="BG117" s="274">
        <v>6.590464E-2</v>
      </c>
      <c r="BH117" s="273">
        <v>0.27001233000000002</v>
      </c>
      <c r="BI117" s="273">
        <v>0.37531428</v>
      </c>
      <c r="BJ117" s="273">
        <v>2.635794E-2</v>
      </c>
      <c r="BK117" s="273">
        <v>0.22464582</v>
      </c>
      <c r="BL117" s="273">
        <v>0.25894205999999997</v>
      </c>
      <c r="BM117" s="273">
        <v>0.16437427499999999</v>
      </c>
      <c r="BN117" s="273">
        <v>7.0312874999999997E-2</v>
      </c>
      <c r="BO117" s="273">
        <v>7.1448049999999997E-3</v>
      </c>
      <c r="BP117" s="273">
        <v>6.4439299999999996E-3</v>
      </c>
      <c r="BQ117" s="273">
        <v>1.0874999999999999E-3</v>
      </c>
      <c r="BR117" s="273">
        <v>1.0167591120000001E-3</v>
      </c>
      <c r="BS117" s="273">
        <v>1.4256</v>
      </c>
      <c r="BT117" s="273">
        <v>9.2194000000000003</v>
      </c>
      <c r="BU117" s="273">
        <v>0.39689999999999998</v>
      </c>
      <c r="BV117" s="273">
        <v>17.038</v>
      </c>
      <c r="BW117" s="273">
        <v>1.56264</v>
      </c>
      <c r="BX117" s="273">
        <v>13.101789999999999</v>
      </c>
      <c r="BY117" s="273">
        <v>1.544748</v>
      </c>
      <c r="BZ117" s="273">
        <v>5.90632</v>
      </c>
      <c r="CA117" s="273">
        <v>0.64412999999999998</v>
      </c>
      <c r="CB117" s="273">
        <v>1.1616599999999999</v>
      </c>
      <c r="CC117" s="273">
        <v>0.30309999999999998</v>
      </c>
      <c r="CD117" s="273">
        <v>1.26336</v>
      </c>
      <c r="CE117" s="273">
        <v>0.34705999999999998</v>
      </c>
      <c r="CF117" s="273">
        <v>0.1104</v>
      </c>
      <c r="CG117" s="273">
        <v>0.50666</v>
      </c>
      <c r="CH117" s="273">
        <v>7.0823999999999998E-2</v>
      </c>
      <c r="CI117" s="273">
        <v>0.36126000000000003</v>
      </c>
      <c r="CJ117" s="273">
        <v>8.4824999999999998E-2</v>
      </c>
      <c r="CK117" s="273">
        <v>0.18984000000000001</v>
      </c>
      <c r="CL117" s="273">
        <v>2.9585E-2</v>
      </c>
      <c r="CM117" s="273">
        <v>0.17595</v>
      </c>
      <c r="CN117" s="273">
        <v>2.8993999999999999E-2</v>
      </c>
      <c r="CO117" s="273">
        <v>0.36284</v>
      </c>
      <c r="CP117" s="273">
        <v>8.0757999999999996E-2</v>
      </c>
      <c r="CQ117" s="273">
        <v>0.24354000000000001</v>
      </c>
      <c r="CR117" s="273">
        <v>3.0970000000000001E-2</v>
      </c>
      <c r="CS117" s="273"/>
      <c r="CT117" s="273"/>
      <c r="CU117" s="276"/>
      <c r="CV117" s="276"/>
      <c r="CW117" s="276"/>
      <c r="CX117" s="276"/>
      <c r="CY117" s="276"/>
      <c r="CZ117" s="276"/>
      <c r="DA117" s="270"/>
      <c r="DB117" s="270"/>
      <c r="DC117" s="270"/>
      <c r="DD117" s="270"/>
      <c r="DE117" s="270"/>
      <c r="DF117" s="270"/>
      <c r="DG117" s="270"/>
      <c r="DH117" s="270"/>
      <c r="DI117" s="270"/>
      <c r="DJ117" s="270"/>
      <c r="DK117" s="270"/>
      <c r="DL117" s="270"/>
      <c r="DM117" s="270"/>
      <c r="DN117" s="270"/>
      <c r="DO117" s="270"/>
      <c r="DP117" s="270"/>
      <c r="DQ117" s="270"/>
      <c r="DR117" s="270"/>
      <c r="DS117" s="270"/>
      <c r="DT117" s="270"/>
      <c r="DU117" s="270"/>
      <c r="DV117" s="270"/>
      <c r="DW117" s="270"/>
      <c r="DX117" s="270"/>
      <c r="DY117" s="270"/>
      <c r="DZ117" s="270"/>
      <c r="EA117" s="270"/>
      <c r="EB117" s="270"/>
      <c r="EC117" s="270"/>
      <c r="ED117" s="270"/>
      <c r="EE117" s="270"/>
      <c r="EF117" s="270"/>
      <c r="EG117" s="270"/>
      <c r="EH117" s="270"/>
      <c r="EI117" s="270"/>
      <c r="EJ117" s="270"/>
      <c r="EK117" s="270"/>
      <c r="EL117" s="270"/>
      <c r="EM117" s="270"/>
      <c r="EN117" s="270"/>
      <c r="EO117" s="270"/>
      <c r="EP117" s="270"/>
      <c r="EQ117" s="270"/>
      <c r="ER117" s="270"/>
      <c r="ES117" s="270"/>
      <c r="ET117" s="270"/>
      <c r="EU117" s="270"/>
      <c r="EV117" s="270"/>
      <c r="EW117" s="270"/>
      <c r="EX117" s="270"/>
      <c r="EY117" s="270"/>
      <c r="EZ117" s="270"/>
      <c r="FA117" s="270"/>
      <c r="FB117" s="270"/>
      <c r="FC117" s="270"/>
      <c r="FD117" s="270"/>
      <c r="FE117" s="270"/>
      <c r="FF117" s="270"/>
      <c r="FG117" s="270"/>
      <c r="FH117" s="270"/>
      <c r="FI117" s="270"/>
      <c r="FJ117" s="270"/>
      <c r="FK117" s="270"/>
      <c r="FL117" s="270"/>
      <c r="FM117" s="270"/>
      <c r="FN117" s="270"/>
      <c r="FO117" s="270"/>
      <c r="FP117" s="270"/>
      <c r="FQ117" s="270"/>
      <c r="FR117" s="270"/>
      <c r="FS117" s="270"/>
      <c r="FT117" s="270"/>
      <c r="FU117" s="270"/>
      <c r="FV117" s="270"/>
      <c r="FW117" s="270"/>
      <c r="FX117" s="270"/>
      <c r="FY117" s="270"/>
      <c r="FZ117" s="270"/>
      <c r="GA117" s="270"/>
      <c r="GB117" s="270"/>
      <c r="GC117" s="270"/>
      <c r="GD117" s="270"/>
      <c r="GE117" s="270"/>
      <c r="GF117" s="270"/>
      <c r="GG117" s="270"/>
      <c r="GH117" s="270"/>
      <c r="GI117" s="270"/>
      <c r="GJ117" s="270"/>
      <c r="GK117" s="270"/>
      <c r="GL117" s="270"/>
      <c r="GM117" s="270"/>
      <c r="GN117" s="270"/>
      <c r="GO117" s="270"/>
      <c r="GP117" s="270"/>
      <c r="GQ117" s="270"/>
      <c r="GR117" s="270"/>
      <c r="GS117" s="270"/>
      <c r="GT117" s="270"/>
      <c r="GU117" s="270"/>
      <c r="GV117" s="270"/>
      <c r="GW117" s="270"/>
      <c r="GX117" s="270"/>
      <c r="GY117" s="270"/>
      <c r="GZ117" s="270"/>
      <c r="HA117" s="270"/>
      <c r="HB117" s="270"/>
      <c r="HC117" s="270"/>
      <c r="HD117" s="270"/>
      <c r="HE117" s="270"/>
      <c r="HF117" s="270"/>
      <c r="HG117" s="270"/>
      <c r="HH117" s="270"/>
      <c r="HI117" s="270"/>
      <c r="HJ117" s="270"/>
      <c r="HK117" s="270"/>
      <c r="HL117" s="270"/>
      <c r="HM117" s="270"/>
      <c r="HN117" s="270"/>
      <c r="HO117" s="270"/>
      <c r="HP117" s="270"/>
      <c r="HQ117" s="270"/>
      <c r="HR117" s="270"/>
      <c r="HS117" s="270"/>
      <c r="HT117" s="270"/>
      <c r="HU117" s="270"/>
      <c r="HV117" s="270"/>
      <c r="HW117" s="270"/>
      <c r="HX117" s="270"/>
      <c r="HY117" s="270"/>
      <c r="HZ117" s="270"/>
      <c r="IA117" s="270"/>
      <c r="IB117" s="270"/>
      <c r="IC117" s="270"/>
      <c r="ID117" s="270"/>
      <c r="IE117" s="270"/>
      <c r="IF117" s="270"/>
      <c r="IG117" s="270"/>
      <c r="IH117" s="270"/>
      <c r="II117" s="270"/>
      <c r="IJ117" s="270"/>
      <c r="IK117" s="270"/>
      <c r="IL117" s="270"/>
      <c r="IM117" s="270"/>
      <c r="IN117" s="270"/>
      <c r="IO117" s="270"/>
      <c r="IP117" s="270"/>
      <c r="IQ117" s="270"/>
      <c r="IR117" s="270"/>
      <c r="IS117" s="270"/>
      <c r="IT117" s="270"/>
      <c r="IU117" s="270"/>
      <c r="IV117" s="270"/>
      <c r="IW117" s="270"/>
      <c r="IX117" s="270"/>
      <c r="IY117" s="270"/>
      <c r="IZ117" s="270"/>
      <c r="JA117" s="270"/>
      <c r="JB117" s="270"/>
      <c r="JC117" s="270"/>
      <c r="JD117" s="270"/>
      <c r="JE117" s="270"/>
      <c r="JF117" s="270"/>
      <c r="JG117" s="270"/>
      <c r="JH117" s="270"/>
      <c r="JI117" s="270"/>
      <c r="JJ117" s="270"/>
      <c r="JK117" s="270"/>
      <c r="JL117" s="270"/>
      <c r="JM117" s="270"/>
      <c r="JN117" s="270"/>
      <c r="JO117" s="270"/>
      <c r="JP117" s="270"/>
      <c r="JQ117" s="270"/>
      <c r="JR117" s="270"/>
      <c r="JS117" s="270"/>
      <c r="JT117" s="270"/>
      <c r="JU117" s="270"/>
      <c r="JV117" s="270"/>
      <c r="JW117" s="270"/>
      <c r="JX117" s="270"/>
      <c r="JY117" s="270"/>
      <c r="JZ117" s="270"/>
      <c r="KA117" s="270"/>
      <c r="KB117" s="270"/>
      <c r="KC117" s="270"/>
      <c r="KD117" s="270"/>
      <c r="KE117" s="270"/>
      <c r="KF117" s="270"/>
      <c r="KG117" s="270"/>
      <c r="KH117" s="270"/>
      <c r="KI117" s="270"/>
      <c r="KJ117" s="270"/>
      <c r="KK117" s="270"/>
      <c r="KL117" s="270"/>
      <c r="KM117" s="270"/>
      <c r="KN117" s="270"/>
      <c r="KO117" s="270"/>
      <c r="KP117" s="270"/>
      <c r="KQ117" s="270"/>
      <c r="KR117" s="270"/>
      <c r="KS117" s="270"/>
      <c r="KT117" s="270"/>
      <c r="KU117" s="270"/>
      <c r="KV117" s="270"/>
      <c r="KW117" s="270"/>
      <c r="KX117" s="270"/>
      <c r="KY117" s="270"/>
      <c r="KZ117" s="270"/>
      <c r="LA117" s="270"/>
      <c r="LB117" s="270"/>
      <c r="LC117" s="270"/>
      <c r="LD117" s="270"/>
      <c r="LE117" s="270"/>
      <c r="LF117" s="270"/>
      <c r="LG117" s="270"/>
      <c r="LH117" s="270"/>
      <c r="LI117" s="270"/>
      <c r="LJ117" s="270"/>
      <c r="LK117" s="270"/>
      <c r="LL117" s="270"/>
      <c r="LM117" s="270"/>
      <c r="LN117" s="270"/>
      <c r="LO117" s="270"/>
      <c r="LP117" s="270"/>
      <c r="LQ117" s="270"/>
      <c r="LR117" s="270"/>
      <c r="LS117" s="270"/>
      <c r="LT117" s="270"/>
      <c r="LU117" s="270"/>
      <c r="LV117" s="270"/>
      <c r="LW117" s="270"/>
      <c r="LX117" s="270"/>
      <c r="LY117" s="270"/>
      <c r="LZ117" s="270"/>
      <c r="MA117" s="270"/>
      <c r="MB117" s="270"/>
      <c r="MC117" s="270"/>
      <c r="MD117" s="270"/>
      <c r="ME117" s="270"/>
      <c r="MF117" s="270"/>
      <c r="MG117" s="270"/>
      <c r="MH117" s="270"/>
      <c r="MI117" s="270"/>
      <c r="MJ117" s="270"/>
      <c r="MK117" s="270"/>
      <c r="ML117" s="270"/>
      <c r="MM117" s="270"/>
      <c r="MN117" s="270"/>
      <c r="MO117" s="270"/>
      <c r="MP117" s="270"/>
      <c r="MQ117" s="270"/>
      <c r="MR117" s="270"/>
      <c r="MS117" s="270"/>
      <c r="MT117" s="270"/>
      <c r="MU117" s="270"/>
      <c r="MV117" s="270"/>
      <c r="MW117" s="270"/>
      <c r="MX117" s="270"/>
      <c r="MY117" s="270"/>
      <c r="MZ117" s="270"/>
      <c r="NA117" s="270"/>
      <c r="NB117" s="270"/>
      <c r="NC117" s="270"/>
      <c r="ND117" s="270"/>
      <c r="NE117" s="270"/>
      <c r="NF117" s="270"/>
      <c r="NG117" s="270"/>
      <c r="NH117" s="270"/>
      <c r="NI117" s="270"/>
      <c r="NJ117" s="270"/>
      <c r="NK117" s="270"/>
      <c r="NL117" s="270"/>
      <c r="NM117" s="270"/>
      <c r="NN117" s="270"/>
      <c r="NO117" s="270"/>
      <c r="NP117" s="270"/>
      <c r="NQ117" s="270"/>
      <c r="NR117" s="270"/>
      <c r="NS117" s="270"/>
      <c r="NT117" s="270"/>
      <c r="NU117" s="270"/>
      <c r="NV117" s="270"/>
      <c r="NW117" s="270"/>
      <c r="NX117" s="270"/>
      <c r="NY117" s="270"/>
      <c r="NZ117" s="270"/>
      <c r="OA117" s="270"/>
      <c r="OB117" s="270"/>
      <c r="OC117" s="270"/>
      <c r="OD117" s="270"/>
      <c r="OE117" s="270"/>
      <c r="OF117" s="270"/>
      <c r="OG117" s="270"/>
      <c r="OH117" s="270"/>
      <c r="OI117" s="270"/>
      <c r="OJ117" s="270"/>
      <c r="OK117" s="270"/>
      <c r="OL117" s="270"/>
      <c r="OM117" s="270"/>
      <c r="ON117" s="270"/>
      <c r="OO117" s="270"/>
      <c r="OP117" s="270"/>
      <c r="OQ117" s="270"/>
      <c r="OR117" s="270"/>
      <c r="OS117" s="270"/>
      <c r="OT117" s="270"/>
      <c r="OU117" s="270"/>
      <c r="OV117" s="270"/>
      <c r="OW117" s="270"/>
      <c r="OX117" s="270"/>
      <c r="OY117" s="270"/>
      <c r="OZ117" s="270"/>
      <c r="PA117" s="270"/>
      <c r="PB117" s="270"/>
      <c r="PC117" s="270"/>
      <c r="PD117" s="270"/>
      <c r="PE117" s="270"/>
      <c r="PF117" s="270"/>
      <c r="PG117" s="270"/>
      <c r="PH117" s="270"/>
      <c r="PI117" s="270"/>
      <c r="PJ117" s="270"/>
      <c r="PK117" s="270"/>
      <c r="PL117" s="270"/>
      <c r="PM117" s="270"/>
      <c r="PN117" s="270"/>
      <c r="PO117" s="270"/>
      <c r="PP117" s="270"/>
      <c r="PQ117" s="270"/>
      <c r="PR117" s="270"/>
      <c r="PS117" s="270"/>
      <c r="PT117" s="270"/>
      <c r="PU117" s="270"/>
      <c r="PV117" s="270"/>
      <c r="PW117" s="270"/>
      <c r="PX117" s="270"/>
      <c r="PY117" s="270"/>
      <c r="PZ117" s="270"/>
      <c r="QA117" s="270"/>
      <c r="QB117" s="270"/>
      <c r="QC117" s="270"/>
      <c r="QD117" s="270"/>
      <c r="QE117" s="270"/>
      <c r="QF117" s="270"/>
      <c r="QG117" s="270"/>
      <c r="QH117" s="270"/>
      <c r="QI117" s="270"/>
      <c r="QJ117" s="270"/>
      <c r="QK117" s="270"/>
      <c r="QL117" s="270"/>
      <c r="QM117" s="270"/>
      <c r="QN117" s="270"/>
      <c r="QO117" s="270"/>
      <c r="QP117" s="270"/>
      <c r="QQ117" s="270"/>
      <c r="QR117" s="270"/>
      <c r="QS117" s="270"/>
      <c r="QT117" s="270"/>
      <c r="QU117" s="270"/>
      <c r="QV117" s="270"/>
      <c r="QW117" s="270"/>
      <c r="QX117" s="270"/>
      <c r="QY117" s="270"/>
      <c r="QZ117" s="270"/>
      <c r="RA117" s="270"/>
      <c r="RB117" s="270"/>
      <c r="RC117" s="270"/>
      <c r="RD117" s="270"/>
      <c r="RE117" s="270"/>
      <c r="RF117" s="270"/>
      <c r="RG117" s="270"/>
      <c r="RH117" s="270"/>
      <c r="RI117" s="270"/>
      <c r="RJ117" s="270"/>
      <c r="RK117" s="270"/>
      <c r="RL117" s="270"/>
      <c r="RM117" s="270"/>
      <c r="RN117" s="270"/>
      <c r="RO117" s="270"/>
      <c r="RP117" s="270"/>
      <c r="RQ117" s="270"/>
      <c r="RR117" s="270"/>
      <c r="RS117" s="270"/>
      <c r="RT117" s="270"/>
      <c r="RU117" s="270"/>
      <c r="RV117" s="270"/>
      <c r="RW117" s="270"/>
      <c r="RX117" s="270"/>
      <c r="RY117" s="270"/>
      <c r="RZ117" s="270"/>
      <c r="SA117" s="270"/>
      <c r="SB117" s="270"/>
      <c r="SC117" s="270"/>
      <c r="SD117" s="270"/>
      <c r="SE117" s="270"/>
      <c r="SF117" s="270"/>
      <c r="SG117" s="270"/>
      <c r="SH117" s="270"/>
      <c r="SI117" s="270"/>
      <c r="SJ117" s="270"/>
      <c r="SK117" s="270"/>
      <c r="SL117" s="270"/>
      <c r="SM117" s="270"/>
      <c r="SN117" s="270"/>
      <c r="SO117" s="270"/>
      <c r="SP117" s="270"/>
      <c r="SQ117" s="270"/>
      <c r="SR117" s="270"/>
      <c r="SS117" s="270"/>
      <c r="ST117" s="270"/>
      <c r="SU117" s="270"/>
      <c r="SV117" s="270"/>
      <c r="SW117" s="270"/>
      <c r="SX117" s="270"/>
      <c r="SY117" s="270"/>
      <c r="SZ117" s="270"/>
      <c r="TA117" s="270"/>
      <c r="TB117" s="270"/>
      <c r="TC117" s="270"/>
      <c r="TD117" s="270"/>
      <c r="TE117" s="270"/>
      <c r="TF117" s="270"/>
      <c r="TG117" s="270"/>
      <c r="TH117" s="270"/>
      <c r="TI117" s="270"/>
      <c r="TJ117" s="270"/>
      <c r="TK117" s="270"/>
      <c r="TL117" s="270"/>
      <c r="TM117" s="270"/>
      <c r="TN117" s="270"/>
      <c r="TO117" s="270"/>
      <c r="TP117" s="270"/>
      <c r="TQ117" s="270"/>
      <c r="TR117" s="270"/>
      <c r="TS117" s="270"/>
      <c r="TT117" s="270"/>
      <c r="TU117" s="270"/>
      <c r="TV117" s="270"/>
      <c r="TW117" s="270"/>
      <c r="TX117" s="270"/>
      <c r="TY117" s="270"/>
      <c r="TZ117" s="270"/>
      <c r="UA117" s="270"/>
      <c r="UB117" s="270"/>
      <c r="UC117" s="270"/>
      <c r="UD117" s="270"/>
      <c r="UE117" s="270"/>
      <c r="UF117" s="270"/>
      <c r="UG117" s="270"/>
      <c r="UH117" s="270"/>
      <c r="UI117" s="270"/>
      <c r="UJ117" s="270"/>
      <c r="UK117" s="270"/>
      <c r="UL117" s="270"/>
      <c r="UM117" s="270"/>
      <c r="UN117" s="270"/>
      <c r="UO117" s="270"/>
      <c r="UP117" s="270"/>
      <c r="UQ117" s="270"/>
      <c r="UR117" s="270"/>
      <c r="US117" s="270"/>
      <c r="UT117" s="270"/>
      <c r="UU117" s="270"/>
      <c r="UV117" s="270"/>
      <c r="UW117" s="270"/>
      <c r="UX117" s="270"/>
      <c r="UY117" s="270"/>
      <c r="UZ117" s="270"/>
      <c r="VA117" s="270"/>
      <c r="VB117" s="270"/>
      <c r="VC117" s="270"/>
      <c r="VD117" s="270"/>
      <c r="VE117" s="270"/>
      <c r="VF117" s="270"/>
      <c r="VG117" s="270"/>
      <c r="VH117" s="270"/>
      <c r="VI117" s="270"/>
      <c r="VJ117" s="270"/>
      <c r="VK117" s="270"/>
      <c r="VL117" s="270"/>
      <c r="VM117" s="270"/>
      <c r="VN117" s="270"/>
      <c r="VO117" s="270"/>
      <c r="VP117" s="270"/>
      <c r="VQ117" s="270"/>
      <c r="VR117" s="270"/>
      <c r="VS117" s="270"/>
      <c r="VT117" s="270"/>
      <c r="VU117" s="270"/>
      <c r="VV117" s="270"/>
      <c r="VW117" s="270"/>
      <c r="VX117" s="270"/>
      <c r="VY117" s="270"/>
      <c r="VZ117" s="270"/>
      <c r="WA117" s="270"/>
      <c r="WB117" s="270"/>
      <c r="WC117" s="270"/>
      <c r="WD117" s="270"/>
      <c r="WE117" s="270"/>
      <c r="WF117" s="270"/>
      <c r="WG117" s="270"/>
      <c r="WH117" s="270"/>
      <c r="WI117" s="270"/>
      <c r="WJ117" s="270"/>
      <c r="WK117" s="270"/>
      <c r="WL117" s="270"/>
      <c r="WM117" s="270"/>
      <c r="WN117" s="270"/>
      <c r="WO117" s="270"/>
      <c r="WP117" s="270"/>
      <c r="WQ117" s="270"/>
      <c r="WR117" s="270"/>
      <c r="WS117" s="270"/>
      <c r="WT117" s="270"/>
      <c r="WU117" s="270"/>
      <c r="WV117" s="270"/>
      <c r="WW117" s="270"/>
      <c r="WX117" s="270"/>
      <c r="WY117" s="270"/>
      <c r="WZ117" s="270"/>
      <c r="XA117" s="270"/>
      <c r="XB117" s="270"/>
      <c r="XC117" s="270"/>
      <c r="XD117" s="270"/>
      <c r="XE117" s="270"/>
      <c r="XF117" s="270"/>
      <c r="XG117" s="270"/>
      <c r="XH117" s="270"/>
      <c r="XI117" s="270"/>
      <c r="XJ117" s="270"/>
      <c r="XK117" s="270"/>
      <c r="XL117" s="270"/>
      <c r="XM117" s="270"/>
      <c r="XN117" s="270"/>
      <c r="XO117" s="270"/>
      <c r="XP117" s="270"/>
      <c r="XQ117" s="270"/>
      <c r="XR117" s="270"/>
      <c r="XS117" s="270"/>
      <c r="XT117" s="270"/>
      <c r="XU117" s="270"/>
      <c r="XV117" s="270"/>
      <c r="XW117" s="270"/>
      <c r="XX117" s="270"/>
      <c r="XY117" s="270"/>
      <c r="XZ117" s="270"/>
      <c r="YA117" s="270"/>
      <c r="YB117" s="270"/>
      <c r="YC117" s="270"/>
      <c r="YD117" s="270"/>
      <c r="YE117" s="270"/>
      <c r="YF117" s="270"/>
      <c r="YG117" s="270"/>
      <c r="YH117" s="270"/>
      <c r="YI117" s="270"/>
      <c r="YJ117" s="270"/>
      <c r="YK117" s="270"/>
      <c r="YL117" s="270"/>
      <c r="YM117" s="270"/>
      <c r="YN117" s="270"/>
      <c r="YO117" s="270"/>
      <c r="YP117" s="270"/>
      <c r="YQ117" s="270"/>
      <c r="YR117" s="270"/>
      <c r="YS117" s="270"/>
      <c r="YT117" s="270"/>
      <c r="YU117" s="270"/>
      <c r="YV117" s="270"/>
      <c r="YW117" s="270"/>
      <c r="YX117" s="270"/>
      <c r="YY117" s="270"/>
      <c r="YZ117" s="270"/>
      <c r="ZA117" s="270"/>
      <c r="ZB117" s="270"/>
      <c r="ZC117" s="270"/>
      <c r="ZD117" s="270"/>
      <c r="ZE117" s="270"/>
      <c r="ZF117" s="270"/>
      <c r="ZG117" s="270"/>
      <c r="ZH117" s="270"/>
      <c r="ZI117" s="270"/>
      <c r="ZJ117" s="270"/>
      <c r="ZK117" s="270"/>
      <c r="ZL117" s="270"/>
      <c r="ZM117" s="270"/>
      <c r="ZN117" s="270"/>
      <c r="ZO117" s="270"/>
      <c r="ZP117" s="270"/>
      <c r="ZQ117" s="270"/>
      <c r="ZR117" s="270"/>
      <c r="ZS117" s="270"/>
      <c r="ZT117" s="270"/>
      <c r="ZU117" s="270"/>
      <c r="ZV117" s="270"/>
      <c r="ZW117" s="270"/>
      <c r="ZX117" s="270"/>
      <c r="ZY117" s="270"/>
      <c r="ZZ117" s="270"/>
      <c r="AAA117" s="270"/>
      <c r="AAB117" s="270"/>
      <c r="AAC117" s="270"/>
      <c r="AAD117" s="270"/>
      <c r="AAE117" s="270"/>
      <c r="AAF117" s="270"/>
      <c r="AAG117" s="270"/>
      <c r="AAH117" s="270"/>
      <c r="AAI117" s="270"/>
      <c r="AAJ117" s="270"/>
      <c r="AAK117" s="270"/>
      <c r="AAL117" s="270"/>
      <c r="AAM117" s="270"/>
      <c r="AAN117" s="270"/>
      <c r="AAO117" s="270"/>
      <c r="AAP117" s="270"/>
      <c r="AAQ117" s="270"/>
      <c r="AAR117" s="270"/>
      <c r="AAS117" s="270"/>
      <c r="AAT117" s="270"/>
      <c r="AAU117" s="270"/>
      <c r="AAV117" s="270"/>
      <c r="AAW117" s="270"/>
      <c r="AAX117" s="270"/>
      <c r="AAY117" s="270"/>
      <c r="AAZ117" s="270"/>
      <c r="ABA117" s="270"/>
      <c r="ABB117" s="270"/>
      <c r="ABC117" s="270"/>
      <c r="ABD117" s="270"/>
      <c r="ABE117" s="270"/>
      <c r="ABF117" s="270"/>
      <c r="ABG117" s="270"/>
      <c r="ABH117" s="270"/>
      <c r="ABI117" s="270"/>
      <c r="ABJ117" s="270"/>
      <c r="ABK117" s="270"/>
      <c r="ABL117" s="270"/>
      <c r="ABM117" s="270"/>
      <c r="ABN117" s="270"/>
      <c r="ABO117" s="270"/>
      <c r="ABP117" s="270"/>
      <c r="ABQ117" s="270"/>
      <c r="ABR117" s="270"/>
      <c r="ABS117" s="270"/>
      <c r="ABT117" s="270"/>
      <c r="ABU117" s="270"/>
      <c r="ABV117" s="270"/>
      <c r="ABW117" s="270"/>
      <c r="ABX117" s="270"/>
      <c r="ABY117" s="270"/>
      <c r="ABZ117" s="270"/>
      <c r="ACA117" s="270"/>
      <c r="ACB117" s="270"/>
      <c r="ACC117" s="270"/>
      <c r="ACD117" s="270"/>
      <c r="ACE117" s="270"/>
      <c r="ACF117" s="270"/>
      <c r="ACG117" s="270"/>
      <c r="ACH117" s="270"/>
      <c r="ACI117" s="270"/>
      <c r="ACJ117" s="270"/>
      <c r="ACK117" s="270"/>
      <c r="ACL117" s="270"/>
      <c r="ACM117" s="270"/>
      <c r="ACN117" s="270"/>
      <c r="ACO117" s="270"/>
      <c r="ACP117" s="270"/>
      <c r="ACQ117" s="270"/>
      <c r="ACR117" s="270"/>
      <c r="ACS117" s="270"/>
      <c r="ACT117" s="270"/>
      <c r="ACU117" s="270"/>
      <c r="ACV117" s="270"/>
      <c r="ACW117" s="270"/>
      <c r="ACX117" s="270"/>
      <c r="ACY117" s="270"/>
      <c r="ACZ117" s="270"/>
      <c r="ADA117" s="270"/>
      <c r="ADB117" s="270"/>
      <c r="ADC117" s="270"/>
      <c r="ADD117" s="270"/>
      <c r="ADE117" s="270"/>
      <c r="ADF117" s="270"/>
      <c r="ADG117" s="270"/>
      <c r="ADH117" s="270"/>
      <c r="ADI117" s="270"/>
      <c r="ADJ117" s="270"/>
      <c r="ADK117" s="270"/>
      <c r="ADL117" s="270"/>
      <c r="ADM117" s="270"/>
      <c r="ADN117" s="270"/>
      <c r="ADO117" s="270"/>
      <c r="ADP117" s="270"/>
      <c r="ADQ117" s="270"/>
      <c r="ADR117" s="270"/>
      <c r="ADS117" s="270"/>
      <c r="ADT117" s="270"/>
      <c r="ADU117" s="270"/>
      <c r="ADV117" s="270"/>
      <c r="ADW117" s="270"/>
      <c r="ADX117" s="270"/>
      <c r="ADY117" s="270"/>
      <c r="ADZ117" s="270"/>
      <c r="AEA117" s="270"/>
      <c r="AEB117" s="270"/>
      <c r="AEC117" s="270"/>
      <c r="AED117" s="270"/>
      <c r="AEE117" s="270"/>
      <c r="AEF117" s="270"/>
      <c r="AEG117" s="270"/>
      <c r="AEH117" s="270"/>
      <c r="AEI117" s="270"/>
      <c r="AEJ117" s="270"/>
      <c r="AEK117" s="270"/>
      <c r="AEL117" s="270"/>
      <c r="AEM117" s="270"/>
      <c r="AEN117" s="270"/>
      <c r="AEO117" s="270"/>
      <c r="AEP117" s="270"/>
      <c r="AEQ117" s="270"/>
      <c r="AER117" s="270"/>
      <c r="AES117" s="270"/>
      <c r="AET117" s="270"/>
      <c r="AEU117" s="270"/>
      <c r="AEV117" s="270"/>
      <c r="AEW117" s="270"/>
      <c r="AEX117" s="270"/>
      <c r="AEY117" s="270"/>
      <c r="AEZ117" s="270"/>
      <c r="AFA117" s="270"/>
      <c r="AFB117" s="270"/>
      <c r="AFC117" s="270"/>
      <c r="AFD117" s="270"/>
      <c r="AFE117" s="270"/>
      <c r="AFF117" s="270"/>
      <c r="AFG117" s="270"/>
      <c r="AFH117" s="270"/>
      <c r="AFI117" s="270"/>
      <c r="AFJ117" s="270"/>
      <c r="AFK117" s="270"/>
      <c r="AFL117" s="270"/>
      <c r="AFM117" s="270"/>
      <c r="AFN117" s="270"/>
      <c r="AFO117" s="270"/>
      <c r="AFP117" s="270"/>
      <c r="AFQ117" s="270"/>
      <c r="AFR117" s="270"/>
      <c r="AFS117" s="270"/>
      <c r="AFT117" s="270"/>
      <c r="AFU117" s="270"/>
      <c r="AFV117" s="270"/>
      <c r="AFW117" s="270"/>
      <c r="AFX117" s="270"/>
      <c r="AFY117" s="270"/>
      <c r="AFZ117" s="270"/>
      <c r="AGA117" s="270"/>
      <c r="AGB117" s="270"/>
      <c r="AGC117" s="270"/>
      <c r="AGD117" s="270"/>
      <c r="AGE117" s="270"/>
      <c r="AGF117" s="270"/>
      <c r="AGG117" s="270"/>
      <c r="AGH117" s="270"/>
      <c r="AGI117" s="270"/>
      <c r="AGJ117" s="270"/>
      <c r="AGK117" s="270"/>
      <c r="AGL117" s="270"/>
      <c r="AGM117" s="270"/>
      <c r="AGN117" s="270"/>
      <c r="AGO117" s="270"/>
      <c r="AGP117" s="270"/>
      <c r="AGQ117" s="270"/>
      <c r="AGR117" s="270"/>
      <c r="AGS117" s="270"/>
      <c r="AGT117" s="270"/>
      <c r="AGU117" s="270"/>
      <c r="AGV117" s="270"/>
      <c r="AGW117" s="270"/>
      <c r="AGX117" s="270"/>
      <c r="AGY117" s="270"/>
      <c r="AGZ117" s="270"/>
      <c r="AHA117" s="270"/>
      <c r="AHB117" s="270"/>
      <c r="AHC117" s="270"/>
      <c r="AHD117" s="270"/>
      <c r="AHE117" s="270"/>
      <c r="AHF117" s="270"/>
      <c r="AHG117" s="270"/>
      <c r="AHH117" s="270"/>
      <c r="AHI117" s="270"/>
      <c r="AHJ117" s="270"/>
      <c r="AHK117" s="270"/>
      <c r="AHL117" s="270"/>
      <c r="AHM117" s="270"/>
      <c r="AHN117" s="270"/>
      <c r="AHO117" s="270"/>
      <c r="AHP117" s="270"/>
      <c r="AHQ117" s="270"/>
      <c r="AHR117" s="270"/>
      <c r="AHS117" s="270"/>
      <c r="AHT117" s="270"/>
      <c r="AHU117" s="270"/>
      <c r="AHV117" s="270"/>
      <c r="AHW117" s="270"/>
      <c r="AHX117" s="270"/>
      <c r="AHY117" s="270"/>
      <c r="AHZ117" s="270"/>
      <c r="AIA117" s="270"/>
      <c r="AIB117" s="270"/>
      <c r="AIC117" s="270"/>
      <c r="AID117" s="270"/>
      <c r="AIE117" s="270"/>
      <c r="AIF117" s="270"/>
      <c r="AIG117" s="270"/>
      <c r="AIH117" s="270"/>
      <c r="AII117" s="270"/>
      <c r="AIJ117" s="270"/>
      <c r="AIK117" s="270"/>
      <c r="AIL117" s="270"/>
      <c r="AIM117" s="270"/>
      <c r="AIN117" s="270"/>
      <c r="AIO117" s="270"/>
      <c r="AIP117" s="270"/>
      <c r="AIQ117" s="270"/>
      <c r="AIR117" s="270"/>
      <c r="AIS117" s="270"/>
      <c r="AIT117" s="270"/>
      <c r="AIU117" s="270"/>
      <c r="AIV117" s="270"/>
      <c r="AIW117" s="270"/>
      <c r="AIX117" s="270"/>
      <c r="AIY117" s="270"/>
      <c r="AIZ117" s="270"/>
      <c r="AJA117" s="270"/>
      <c r="AJB117" s="270"/>
      <c r="AJC117" s="270"/>
      <c r="AJD117" s="270"/>
      <c r="AJE117" s="270"/>
      <c r="AJF117" s="270"/>
      <c r="AJG117" s="270"/>
      <c r="AJH117" s="270"/>
      <c r="AJI117" s="270"/>
      <c r="AJJ117" s="270"/>
      <c r="AJK117" s="270"/>
      <c r="AJL117" s="270"/>
      <c r="AJM117" s="270"/>
      <c r="AJN117" s="270"/>
      <c r="AJO117" s="270"/>
      <c r="AJP117" s="270"/>
      <c r="AJQ117" s="270"/>
      <c r="AJR117" s="270"/>
      <c r="AJS117" s="270"/>
      <c r="AJT117" s="270"/>
      <c r="AJU117" s="270"/>
      <c r="AJV117" s="270"/>
      <c r="AJW117" s="270"/>
      <c r="AJX117" s="270"/>
      <c r="AJY117" s="270"/>
      <c r="AJZ117" s="270"/>
      <c r="AKA117" s="270"/>
      <c r="AKB117" s="270"/>
      <c r="AKC117" s="270"/>
      <c r="AKD117" s="270"/>
      <c r="AKE117" s="270"/>
      <c r="AKF117" s="270"/>
      <c r="AKG117" s="270"/>
      <c r="AKH117" s="270"/>
      <c r="AKI117" s="270"/>
      <c r="AKJ117" s="270"/>
      <c r="AKK117" s="270"/>
      <c r="AKL117" s="270"/>
      <c r="AKM117" s="270"/>
      <c r="AKN117" s="270"/>
      <c r="AKO117" s="270"/>
      <c r="AKP117" s="270"/>
      <c r="AKQ117" s="270"/>
      <c r="AKR117" s="270"/>
      <c r="AKS117" s="270"/>
      <c r="AKT117" s="270"/>
      <c r="AKU117" s="270"/>
      <c r="AKV117" s="270"/>
      <c r="AKW117" s="270"/>
      <c r="AKX117" s="270"/>
      <c r="AKY117" s="270"/>
      <c r="AKZ117" s="270"/>
      <c r="ALA117" s="270"/>
      <c r="ALB117" s="270"/>
      <c r="ALC117" s="270"/>
      <c r="ALD117" s="270"/>
      <c r="ALE117" s="270"/>
      <c r="ALF117" s="270"/>
      <c r="ALG117" s="270"/>
      <c r="ALH117" s="270"/>
      <c r="ALI117" s="270"/>
      <c r="ALJ117" s="270"/>
      <c r="ALK117" s="270"/>
      <c r="ALL117" s="270"/>
      <c r="ALM117" s="270"/>
      <c r="ALN117" s="270"/>
      <c r="ALO117" s="270"/>
      <c r="ALP117" s="270"/>
      <c r="ALQ117" s="270"/>
      <c r="ALR117" s="270"/>
      <c r="ALS117" s="270"/>
      <c r="ALT117" s="270"/>
      <c r="ALU117" s="270"/>
      <c r="ALV117" s="270"/>
    </row>
    <row r="118" spans="1:1010" s="155" customFormat="1" ht="15" customHeight="1" x14ac:dyDescent="0.35">
      <c r="A118" s="214">
        <v>118</v>
      </c>
      <c r="B118">
        <v>1973.31</v>
      </c>
      <c r="C118" s="214" t="s">
        <v>1351</v>
      </c>
      <c r="D118">
        <v>1973.31</v>
      </c>
      <c r="E118" s="270">
        <v>-1</v>
      </c>
      <c r="F118" s="271">
        <v>51.201599999999999</v>
      </c>
      <c r="G118" s="272">
        <v>2.5489999999999999</v>
      </c>
      <c r="H118" s="273">
        <v>13.6739</v>
      </c>
      <c r="I118" s="273">
        <v>5.6800000000000003E-2</v>
      </c>
      <c r="J118" s="273">
        <v>11.6031</v>
      </c>
      <c r="K118" s="274">
        <v>0.18160000000000001</v>
      </c>
      <c r="L118" s="273">
        <v>7.9206000000000003</v>
      </c>
      <c r="M118" s="274">
        <v>10.9514</v>
      </c>
      <c r="N118" s="273">
        <v>2.2528999999999999</v>
      </c>
      <c r="O118" s="273">
        <v>1.7399999999999999E-2</v>
      </c>
      <c r="P118" s="273">
        <v>0.443</v>
      </c>
      <c r="Q118" s="274">
        <v>0.25069999999999998</v>
      </c>
      <c r="R118" s="273">
        <v>2.5899999999999999E-2</v>
      </c>
      <c r="S118" s="274">
        <v>1.0500000000000001E-2</v>
      </c>
      <c r="T118" s="274"/>
      <c r="U118" s="274">
        <v>101.14879999999999</v>
      </c>
      <c r="V118" s="274"/>
      <c r="W118" s="273"/>
      <c r="X118" s="275"/>
      <c r="Y118" s="275"/>
      <c r="Z118" s="275">
        <v>29.25</v>
      </c>
      <c r="AA118" s="275">
        <v>289.89999999999998</v>
      </c>
      <c r="AB118" s="273">
        <v>7.59</v>
      </c>
      <c r="AC118" s="273">
        <v>335.3</v>
      </c>
      <c r="AD118" s="273">
        <v>21.55</v>
      </c>
      <c r="AE118" s="273">
        <v>128.04</v>
      </c>
      <c r="AF118" s="273">
        <v>11.1</v>
      </c>
      <c r="AG118" s="273">
        <v>99.31</v>
      </c>
      <c r="AH118" s="273">
        <v>12.46</v>
      </c>
      <c r="AI118" s="273">
        <v>27.94</v>
      </c>
      <c r="AJ118" s="273">
        <v>3.82</v>
      </c>
      <c r="AK118" s="273">
        <v>20.75</v>
      </c>
      <c r="AL118" s="273">
        <v>5.55</v>
      </c>
      <c r="AM118" s="273">
        <v>1.8</v>
      </c>
      <c r="AN118" s="273">
        <v>5.14</v>
      </c>
      <c r="AO118" s="273">
        <v>0.79500000000000004</v>
      </c>
      <c r="AP118" s="273">
        <v>4.93</v>
      </c>
      <c r="AQ118" s="273">
        <v>0.85099999999999998</v>
      </c>
      <c r="AR118" s="273">
        <v>2.31</v>
      </c>
      <c r="AS118" s="273">
        <v>0.3</v>
      </c>
      <c r="AT118" s="273">
        <v>1.95</v>
      </c>
      <c r="AU118" s="273">
        <v>0.26800000000000002</v>
      </c>
      <c r="AV118" s="273">
        <v>3.93</v>
      </c>
      <c r="AW118" s="273">
        <v>0.74199999999999999</v>
      </c>
      <c r="AX118" s="273">
        <v>0.75</v>
      </c>
      <c r="AY118" s="273">
        <v>0.26600000000000001</v>
      </c>
      <c r="AZ118" s="273">
        <v>1173.20406</v>
      </c>
      <c r="BA118" s="273">
        <v>57.495199999999997</v>
      </c>
      <c r="BB118" s="275"/>
      <c r="BC118" s="275"/>
      <c r="BD118" s="274"/>
      <c r="BE118" s="274"/>
      <c r="BF118" s="274">
        <v>0.61953935999999998</v>
      </c>
      <c r="BG118" s="274">
        <v>6.5254400000000004E-2</v>
      </c>
      <c r="BH118" s="273">
        <v>0.27758017000000001</v>
      </c>
      <c r="BI118" s="273">
        <v>0.38406261000000003</v>
      </c>
      <c r="BJ118" s="273">
        <v>2.898336E-2</v>
      </c>
      <c r="BK118" s="273">
        <v>0.23128151999999999</v>
      </c>
      <c r="BL118" s="273">
        <v>0.25626275999999998</v>
      </c>
      <c r="BM118" s="273">
        <v>0.15882945000000001</v>
      </c>
      <c r="BN118" s="273">
        <v>6.44565E-2</v>
      </c>
      <c r="BO118" s="273">
        <v>7.3455100000000004E-3</v>
      </c>
      <c r="BP118" s="273">
        <v>5.43641E-3</v>
      </c>
      <c r="BQ118" s="273">
        <v>1.3125000000000001E-3</v>
      </c>
      <c r="BR118" s="273">
        <v>0</v>
      </c>
      <c r="BS118" s="273">
        <v>1.4039999999999999</v>
      </c>
      <c r="BT118" s="273">
        <v>8.9869000000000003</v>
      </c>
      <c r="BU118" s="273">
        <v>0.40986</v>
      </c>
      <c r="BV118" s="273">
        <v>16.765000000000001</v>
      </c>
      <c r="BW118" s="273">
        <v>1.4654</v>
      </c>
      <c r="BX118" s="273">
        <v>12.419879999999999</v>
      </c>
      <c r="BY118" s="273">
        <v>1.4518800000000001</v>
      </c>
      <c r="BZ118" s="273">
        <v>5.5613599999999996</v>
      </c>
      <c r="CA118" s="273">
        <v>0.63546000000000002</v>
      </c>
      <c r="CB118" s="273">
        <v>1.06172</v>
      </c>
      <c r="CC118" s="273">
        <v>0.26740000000000003</v>
      </c>
      <c r="CD118" s="273">
        <v>1.3280000000000001</v>
      </c>
      <c r="CE118" s="273">
        <v>0.37185000000000001</v>
      </c>
      <c r="CF118" s="273">
        <v>0.108</v>
      </c>
      <c r="CG118" s="273">
        <v>0.48315999999999998</v>
      </c>
      <c r="CH118" s="273">
        <v>6.2010000000000003E-2</v>
      </c>
      <c r="CI118" s="273">
        <v>0.39933000000000002</v>
      </c>
      <c r="CJ118" s="273">
        <v>7.4037000000000006E-2</v>
      </c>
      <c r="CK118" s="273">
        <v>0.19403999999999999</v>
      </c>
      <c r="CL118" s="273">
        <v>2.9100000000000001E-2</v>
      </c>
      <c r="CM118" s="273">
        <v>0.16575000000000001</v>
      </c>
      <c r="CN118" s="273">
        <v>2.9211999999999998E-2</v>
      </c>
      <c r="CO118" s="273">
        <v>0.36942000000000003</v>
      </c>
      <c r="CP118" s="273">
        <v>0.110558</v>
      </c>
      <c r="CQ118" s="273">
        <v>0.27675</v>
      </c>
      <c r="CR118" s="273">
        <v>2.5270000000000001E-2</v>
      </c>
      <c r="CS118" s="273"/>
      <c r="CT118" s="273"/>
      <c r="CU118" s="276"/>
      <c r="CV118" s="276"/>
      <c r="CW118" s="276"/>
      <c r="CX118" s="276"/>
      <c r="CY118" s="276"/>
      <c r="CZ118" s="276"/>
      <c r="DA118" s="270"/>
      <c r="DB118" s="270"/>
      <c r="DC118" s="270"/>
      <c r="DD118" s="270"/>
      <c r="DE118" s="270"/>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0"/>
      <c r="EB118" s="270"/>
      <c r="EC118" s="270"/>
      <c r="ED118" s="270"/>
      <c r="EE118" s="270"/>
      <c r="EF118" s="270"/>
      <c r="EG118" s="270"/>
      <c r="EH118" s="270"/>
      <c r="EI118" s="270"/>
      <c r="EJ118" s="270"/>
      <c r="EK118" s="270"/>
      <c r="EL118" s="270"/>
      <c r="EM118" s="270"/>
      <c r="EN118" s="270"/>
      <c r="EO118" s="270"/>
      <c r="EP118" s="270"/>
      <c r="EQ118" s="270"/>
      <c r="ER118" s="270"/>
      <c r="ES118" s="270"/>
      <c r="ET118" s="270"/>
      <c r="EU118" s="270"/>
      <c r="EV118" s="270"/>
      <c r="EW118" s="270"/>
      <c r="EX118" s="270"/>
      <c r="EY118" s="270"/>
      <c r="EZ118" s="270"/>
      <c r="FA118" s="270"/>
      <c r="FB118" s="270"/>
      <c r="FC118" s="270"/>
      <c r="FD118" s="270"/>
      <c r="FE118" s="270"/>
      <c r="FF118" s="270"/>
      <c r="FG118" s="270"/>
      <c r="FH118" s="270"/>
      <c r="FI118" s="270"/>
      <c r="FJ118" s="270"/>
      <c r="FK118" s="270"/>
      <c r="FL118" s="270"/>
      <c r="FM118" s="270"/>
      <c r="FN118" s="270"/>
      <c r="FO118" s="270"/>
      <c r="FP118" s="270"/>
      <c r="FQ118" s="270"/>
      <c r="FR118" s="270"/>
      <c r="FS118" s="270"/>
      <c r="FT118" s="270"/>
      <c r="FU118" s="270"/>
      <c r="FV118" s="270"/>
      <c r="FW118" s="270"/>
      <c r="FX118" s="270"/>
      <c r="FY118" s="270"/>
      <c r="FZ118" s="270"/>
      <c r="GA118" s="270"/>
      <c r="GB118" s="270"/>
      <c r="GC118" s="270"/>
      <c r="GD118" s="270"/>
      <c r="GE118" s="270"/>
      <c r="GF118" s="270"/>
      <c r="GG118" s="270"/>
      <c r="GH118" s="270"/>
      <c r="GI118" s="270"/>
      <c r="GJ118" s="270"/>
      <c r="GK118" s="270"/>
      <c r="GL118" s="270"/>
      <c r="GM118" s="270"/>
      <c r="GN118" s="270"/>
      <c r="GO118" s="270"/>
      <c r="GP118" s="270"/>
      <c r="GQ118" s="270"/>
      <c r="GR118" s="270"/>
      <c r="GS118" s="270"/>
      <c r="GT118" s="270"/>
      <c r="GU118" s="270"/>
      <c r="GV118" s="270"/>
      <c r="GW118" s="270"/>
      <c r="GX118" s="270"/>
      <c r="GY118" s="270"/>
      <c r="GZ118" s="270"/>
      <c r="HA118" s="270"/>
      <c r="HB118" s="270"/>
      <c r="HC118" s="270"/>
      <c r="HD118" s="270"/>
      <c r="HE118" s="270"/>
      <c r="HF118" s="270"/>
      <c r="HG118" s="270"/>
      <c r="HH118" s="270"/>
      <c r="HI118" s="270"/>
      <c r="HJ118" s="270"/>
      <c r="HK118" s="270"/>
      <c r="HL118" s="270"/>
      <c r="HM118" s="270"/>
      <c r="HN118" s="270"/>
      <c r="HO118" s="270"/>
      <c r="HP118" s="270"/>
      <c r="HQ118" s="270"/>
      <c r="HR118" s="270"/>
      <c r="HS118" s="270"/>
      <c r="HT118" s="270"/>
      <c r="HU118" s="270"/>
      <c r="HV118" s="270"/>
      <c r="HW118" s="270"/>
      <c r="HX118" s="270"/>
      <c r="HY118" s="270"/>
      <c r="HZ118" s="270"/>
      <c r="IA118" s="270"/>
      <c r="IB118" s="270"/>
      <c r="IC118" s="270"/>
      <c r="ID118" s="270"/>
      <c r="IE118" s="270"/>
      <c r="IF118" s="270"/>
      <c r="IG118" s="270"/>
      <c r="IH118" s="270"/>
      <c r="II118" s="270"/>
      <c r="IJ118" s="270"/>
      <c r="IK118" s="270"/>
      <c r="IL118" s="270"/>
      <c r="IM118" s="270"/>
      <c r="IN118" s="270"/>
      <c r="IO118" s="270"/>
      <c r="IP118" s="270"/>
      <c r="IQ118" s="270"/>
      <c r="IR118" s="270"/>
      <c r="IS118" s="270"/>
      <c r="IT118" s="270"/>
      <c r="IU118" s="270"/>
      <c r="IV118" s="270"/>
      <c r="IW118" s="270"/>
      <c r="IX118" s="270"/>
      <c r="IY118" s="270"/>
      <c r="IZ118" s="270"/>
      <c r="JA118" s="270"/>
      <c r="JB118" s="270"/>
      <c r="JC118" s="270"/>
      <c r="JD118" s="270"/>
      <c r="JE118" s="270"/>
      <c r="JF118" s="270"/>
      <c r="JG118" s="270"/>
      <c r="JH118" s="270"/>
      <c r="JI118" s="270"/>
      <c r="JJ118" s="270"/>
      <c r="JK118" s="270"/>
      <c r="JL118" s="270"/>
      <c r="JM118" s="270"/>
      <c r="JN118" s="270"/>
      <c r="JO118" s="270"/>
      <c r="JP118" s="270"/>
      <c r="JQ118" s="270"/>
      <c r="JR118" s="270"/>
      <c r="JS118" s="270"/>
      <c r="JT118" s="270"/>
      <c r="JU118" s="270"/>
      <c r="JV118" s="270"/>
      <c r="JW118" s="270"/>
      <c r="JX118" s="270"/>
      <c r="JY118" s="270"/>
      <c r="JZ118" s="270"/>
      <c r="KA118" s="270"/>
      <c r="KB118" s="270"/>
      <c r="KC118" s="270"/>
      <c r="KD118" s="270"/>
      <c r="KE118" s="270"/>
      <c r="KF118" s="270"/>
      <c r="KG118" s="270"/>
      <c r="KH118" s="270"/>
      <c r="KI118" s="270"/>
      <c r="KJ118" s="270"/>
      <c r="KK118" s="270"/>
      <c r="KL118" s="270"/>
      <c r="KM118" s="270"/>
      <c r="KN118" s="270"/>
      <c r="KO118" s="270"/>
      <c r="KP118" s="270"/>
      <c r="KQ118" s="270"/>
      <c r="KR118" s="270"/>
      <c r="KS118" s="270"/>
      <c r="KT118" s="270"/>
      <c r="KU118" s="270"/>
      <c r="KV118" s="270"/>
      <c r="KW118" s="270"/>
      <c r="KX118" s="270"/>
      <c r="KY118" s="270"/>
      <c r="KZ118" s="270"/>
      <c r="LA118" s="270"/>
      <c r="LB118" s="270"/>
      <c r="LC118" s="270"/>
      <c r="LD118" s="270"/>
      <c r="LE118" s="270"/>
      <c r="LF118" s="270"/>
      <c r="LG118" s="270"/>
      <c r="LH118" s="270"/>
      <c r="LI118" s="270"/>
      <c r="LJ118" s="270"/>
      <c r="LK118" s="270"/>
      <c r="LL118" s="270"/>
      <c r="LM118" s="270"/>
      <c r="LN118" s="270"/>
      <c r="LO118" s="270"/>
      <c r="LP118" s="270"/>
      <c r="LQ118" s="270"/>
      <c r="LR118" s="270"/>
      <c r="LS118" s="270"/>
      <c r="LT118" s="270"/>
      <c r="LU118" s="270"/>
      <c r="LV118" s="270"/>
      <c r="LW118" s="270"/>
      <c r="LX118" s="270"/>
      <c r="LY118" s="270"/>
      <c r="LZ118" s="270"/>
      <c r="MA118" s="270"/>
      <c r="MB118" s="270"/>
      <c r="MC118" s="270"/>
      <c r="MD118" s="270"/>
      <c r="ME118" s="270"/>
      <c r="MF118" s="270"/>
      <c r="MG118" s="270"/>
      <c r="MH118" s="270"/>
      <c r="MI118" s="270"/>
      <c r="MJ118" s="270"/>
      <c r="MK118" s="270"/>
      <c r="ML118" s="270"/>
      <c r="MM118" s="270"/>
      <c r="MN118" s="270"/>
      <c r="MO118" s="270"/>
      <c r="MP118" s="270"/>
      <c r="MQ118" s="270"/>
      <c r="MR118" s="270"/>
      <c r="MS118" s="270"/>
      <c r="MT118" s="270"/>
      <c r="MU118" s="270"/>
      <c r="MV118" s="270"/>
      <c r="MW118" s="270"/>
      <c r="MX118" s="270"/>
      <c r="MY118" s="270"/>
      <c r="MZ118" s="270"/>
      <c r="NA118" s="270"/>
      <c r="NB118" s="270"/>
      <c r="NC118" s="270"/>
      <c r="ND118" s="270"/>
      <c r="NE118" s="270"/>
      <c r="NF118" s="270"/>
      <c r="NG118" s="270"/>
      <c r="NH118" s="270"/>
      <c r="NI118" s="270"/>
      <c r="NJ118" s="270"/>
      <c r="NK118" s="270"/>
      <c r="NL118" s="270"/>
      <c r="NM118" s="270"/>
      <c r="NN118" s="270"/>
      <c r="NO118" s="270"/>
      <c r="NP118" s="270"/>
      <c r="NQ118" s="270"/>
      <c r="NR118" s="270"/>
      <c r="NS118" s="270"/>
      <c r="NT118" s="270"/>
      <c r="NU118" s="270"/>
      <c r="NV118" s="270"/>
      <c r="NW118" s="270"/>
      <c r="NX118" s="270"/>
      <c r="NY118" s="270"/>
      <c r="NZ118" s="270"/>
      <c r="OA118" s="270"/>
      <c r="OB118" s="270"/>
      <c r="OC118" s="270"/>
      <c r="OD118" s="270"/>
      <c r="OE118" s="270"/>
      <c r="OF118" s="270"/>
      <c r="OG118" s="270"/>
      <c r="OH118" s="270"/>
      <c r="OI118" s="270"/>
      <c r="OJ118" s="270"/>
      <c r="OK118" s="270"/>
      <c r="OL118" s="270"/>
      <c r="OM118" s="270"/>
      <c r="ON118" s="270"/>
      <c r="OO118" s="270"/>
      <c r="OP118" s="270"/>
      <c r="OQ118" s="270"/>
      <c r="OR118" s="270"/>
      <c r="OS118" s="270"/>
      <c r="OT118" s="270"/>
      <c r="OU118" s="270"/>
      <c r="OV118" s="270"/>
      <c r="OW118" s="270"/>
      <c r="OX118" s="270"/>
      <c r="OY118" s="270"/>
      <c r="OZ118" s="270"/>
      <c r="PA118" s="270"/>
      <c r="PB118" s="270"/>
      <c r="PC118" s="270"/>
      <c r="PD118" s="270"/>
      <c r="PE118" s="270"/>
      <c r="PF118" s="270"/>
      <c r="PG118" s="270"/>
      <c r="PH118" s="270"/>
      <c r="PI118" s="270"/>
      <c r="PJ118" s="270"/>
      <c r="PK118" s="270"/>
      <c r="PL118" s="270"/>
      <c r="PM118" s="270"/>
      <c r="PN118" s="270"/>
      <c r="PO118" s="270"/>
      <c r="PP118" s="270"/>
      <c r="PQ118" s="270"/>
      <c r="PR118" s="270"/>
      <c r="PS118" s="270"/>
      <c r="PT118" s="270"/>
      <c r="PU118" s="270"/>
      <c r="PV118" s="270"/>
      <c r="PW118" s="270"/>
      <c r="PX118" s="270"/>
      <c r="PY118" s="270"/>
      <c r="PZ118" s="270"/>
      <c r="QA118" s="270"/>
      <c r="QB118" s="270"/>
      <c r="QC118" s="270"/>
      <c r="QD118" s="270"/>
      <c r="QE118" s="270"/>
      <c r="QF118" s="270"/>
      <c r="QG118" s="270"/>
      <c r="QH118" s="270"/>
      <c r="QI118" s="270"/>
      <c r="QJ118" s="270"/>
      <c r="QK118" s="270"/>
      <c r="QL118" s="270"/>
      <c r="QM118" s="270"/>
      <c r="QN118" s="270"/>
      <c r="QO118" s="270"/>
      <c r="QP118" s="270"/>
      <c r="QQ118" s="270"/>
      <c r="QR118" s="270"/>
      <c r="QS118" s="270"/>
      <c r="QT118" s="270"/>
      <c r="QU118" s="270"/>
      <c r="QV118" s="270"/>
      <c r="QW118" s="270"/>
      <c r="QX118" s="270"/>
      <c r="QY118" s="270"/>
      <c r="QZ118" s="270"/>
      <c r="RA118" s="270"/>
      <c r="RB118" s="270"/>
      <c r="RC118" s="270"/>
      <c r="RD118" s="270"/>
      <c r="RE118" s="270"/>
      <c r="RF118" s="270"/>
      <c r="RG118" s="270"/>
      <c r="RH118" s="270"/>
      <c r="RI118" s="270"/>
      <c r="RJ118" s="270"/>
      <c r="RK118" s="270"/>
      <c r="RL118" s="270"/>
      <c r="RM118" s="270"/>
      <c r="RN118" s="270"/>
      <c r="RO118" s="270"/>
      <c r="RP118" s="270"/>
      <c r="RQ118" s="270"/>
      <c r="RR118" s="270"/>
      <c r="RS118" s="270"/>
      <c r="RT118" s="270"/>
      <c r="RU118" s="270"/>
      <c r="RV118" s="270"/>
      <c r="RW118" s="270"/>
      <c r="RX118" s="270"/>
      <c r="RY118" s="270"/>
      <c r="RZ118" s="270"/>
      <c r="SA118" s="270"/>
      <c r="SB118" s="270"/>
      <c r="SC118" s="270"/>
      <c r="SD118" s="270"/>
      <c r="SE118" s="270"/>
      <c r="SF118" s="270"/>
      <c r="SG118" s="270"/>
      <c r="SH118" s="270"/>
      <c r="SI118" s="270"/>
      <c r="SJ118" s="270"/>
      <c r="SK118" s="270"/>
      <c r="SL118" s="270"/>
      <c r="SM118" s="270"/>
      <c r="SN118" s="270"/>
      <c r="SO118" s="270"/>
      <c r="SP118" s="270"/>
      <c r="SQ118" s="270"/>
      <c r="SR118" s="270"/>
      <c r="SS118" s="270"/>
      <c r="ST118" s="270"/>
      <c r="SU118" s="270"/>
      <c r="SV118" s="270"/>
      <c r="SW118" s="270"/>
      <c r="SX118" s="270"/>
      <c r="SY118" s="270"/>
      <c r="SZ118" s="270"/>
      <c r="TA118" s="270"/>
      <c r="TB118" s="270"/>
      <c r="TC118" s="270"/>
      <c r="TD118" s="270"/>
      <c r="TE118" s="270"/>
      <c r="TF118" s="270"/>
      <c r="TG118" s="270"/>
      <c r="TH118" s="270"/>
      <c r="TI118" s="270"/>
      <c r="TJ118" s="270"/>
      <c r="TK118" s="270"/>
      <c r="TL118" s="270"/>
      <c r="TM118" s="270"/>
      <c r="TN118" s="270"/>
      <c r="TO118" s="270"/>
      <c r="TP118" s="270"/>
      <c r="TQ118" s="270"/>
      <c r="TR118" s="270"/>
      <c r="TS118" s="270"/>
      <c r="TT118" s="270"/>
      <c r="TU118" s="270"/>
      <c r="TV118" s="270"/>
      <c r="TW118" s="270"/>
      <c r="TX118" s="270"/>
      <c r="TY118" s="270"/>
      <c r="TZ118" s="270"/>
      <c r="UA118" s="270"/>
      <c r="UB118" s="270"/>
      <c r="UC118" s="270"/>
      <c r="UD118" s="270"/>
      <c r="UE118" s="270"/>
      <c r="UF118" s="270"/>
      <c r="UG118" s="270"/>
      <c r="UH118" s="270"/>
      <c r="UI118" s="270"/>
      <c r="UJ118" s="270"/>
      <c r="UK118" s="270"/>
      <c r="UL118" s="270"/>
      <c r="UM118" s="270"/>
      <c r="UN118" s="270"/>
      <c r="UO118" s="270"/>
      <c r="UP118" s="270"/>
      <c r="UQ118" s="270"/>
      <c r="UR118" s="270"/>
      <c r="US118" s="270"/>
      <c r="UT118" s="270"/>
      <c r="UU118" s="270"/>
      <c r="UV118" s="270"/>
      <c r="UW118" s="270"/>
      <c r="UX118" s="270"/>
      <c r="UY118" s="270"/>
      <c r="UZ118" s="270"/>
      <c r="VA118" s="270"/>
      <c r="VB118" s="270"/>
      <c r="VC118" s="270"/>
      <c r="VD118" s="270"/>
      <c r="VE118" s="270"/>
      <c r="VF118" s="270"/>
      <c r="VG118" s="270"/>
      <c r="VH118" s="270"/>
      <c r="VI118" s="270"/>
      <c r="VJ118" s="270"/>
      <c r="VK118" s="270"/>
      <c r="VL118" s="270"/>
      <c r="VM118" s="270"/>
      <c r="VN118" s="270"/>
      <c r="VO118" s="270"/>
      <c r="VP118" s="270"/>
      <c r="VQ118" s="270"/>
      <c r="VR118" s="270"/>
      <c r="VS118" s="270"/>
      <c r="VT118" s="270"/>
      <c r="VU118" s="270"/>
      <c r="VV118" s="270"/>
      <c r="VW118" s="270"/>
      <c r="VX118" s="270"/>
      <c r="VY118" s="270"/>
      <c r="VZ118" s="270"/>
      <c r="WA118" s="270"/>
      <c r="WB118" s="270"/>
      <c r="WC118" s="270"/>
      <c r="WD118" s="270"/>
      <c r="WE118" s="270"/>
      <c r="WF118" s="270"/>
      <c r="WG118" s="270"/>
      <c r="WH118" s="270"/>
      <c r="WI118" s="270"/>
      <c r="WJ118" s="270"/>
      <c r="WK118" s="270"/>
      <c r="WL118" s="270"/>
      <c r="WM118" s="270"/>
      <c r="WN118" s="270"/>
      <c r="WO118" s="270"/>
      <c r="WP118" s="270"/>
      <c r="WQ118" s="270"/>
      <c r="WR118" s="270"/>
      <c r="WS118" s="270"/>
      <c r="WT118" s="270"/>
      <c r="WU118" s="270"/>
      <c r="WV118" s="270"/>
      <c r="WW118" s="270"/>
      <c r="WX118" s="270"/>
      <c r="WY118" s="270"/>
      <c r="WZ118" s="270"/>
      <c r="XA118" s="270"/>
      <c r="XB118" s="270"/>
      <c r="XC118" s="270"/>
      <c r="XD118" s="270"/>
      <c r="XE118" s="270"/>
      <c r="XF118" s="270"/>
      <c r="XG118" s="270"/>
      <c r="XH118" s="270"/>
      <c r="XI118" s="270"/>
      <c r="XJ118" s="270"/>
      <c r="XK118" s="270"/>
      <c r="XL118" s="270"/>
      <c r="XM118" s="270"/>
      <c r="XN118" s="270"/>
      <c r="XO118" s="270"/>
      <c r="XP118" s="270"/>
      <c r="XQ118" s="270"/>
      <c r="XR118" s="270"/>
      <c r="XS118" s="270"/>
      <c r="XT118" s="270"/>
      <c r="XU118" s="270"/>
      <c r="XV118" s="270"/>
      <c r="XW118" s="270"/>
      <c r="XX118" s="270"/>
      <c r="XY118" s="270"/>
      <c r="XZ118" s="270"/>
      <c r="YA118" s="270"/>
      <c r="YB118" s="270"/>
      <c r="YC118" s="270"/>
      <c r="YD118" s="270"/>
      <c r="YE118" s="270"/>
      <c r="YF118" s="270"/>
      <c r="YG118" s="270"/>
      <c r="YH118" s="270"/>
      <c r="YI118" s="270"/>
      <c r="YJ118" s="270"/>
      <c r="YK118" s="270"/>
      <c r="YL118" s="270"/>
      <c r="YM118" s="270"/>
      <c r="YN118" s="270"/>
      <c r="YO118" s="270"/>
      <c r="YP118" s="270"/>
      <c r="YQ118" s="270"/>
      <c r="YR118" s="270"/>
      <c r="YS118" s="270"/>
      <c r="YT118" s="270"/>
      <c r="YU118" s="270"/>
      <c r="YV118" s="270"/>
      <c r="YW118" s="270"/>
      <c r="YX118" s="270"/>
      <c r="YY118" s="270"/>
      <c r="YZ118" s="270"/>
      <c r="ZA118" s="270"/>
      <c r="ZB118" s="270"/>
      <c r="ZC118" s="270"/>
      <c r="ZD118" s="270"/>
      <c r="ZE118" s="270"/>
      <c r="ZF118" s="270"/>
      <c r="ZG118" s="270"/>
      <c r="ZH118" s="270"/>
      <c r="ZI118" s="270"/>
      <c r="ZJ118" s="270"/>
      <c r="ZK118" s="270"/>
      <c r="ZL118" s="270"/>
      <c r="ZM118" s="270"/>
      <c r="ZN118" s="270"/>
      <c r="ZO118" s="270"/>
      <c r="ZP118" s="270"/>
      <c r="ZQ118" s="270"/>
      <c r="ZR118" s="270"/>
      <c r="ZS118" s="270"/>
      <c r="ZT118" s="270"/>
      <c r="ZU118" s="270"/>
      <c r="ZV118" s="270"/>
      <c r="ZW118" s="270"/>
      <c r="ZX118" s="270"/>
      <c r="ZY118" s="270"/>
      <c r="ZZ118" s="270"/>
      <c r="AAA118" s="270"/>
      <c r="AAB118" s="270"/>
      <c r="AAC118" s="270"/>
      <c r="AAD118" s="270"/>
      <c r="AAE118" s="270"/>
      <c r="AAF118" s="270"/>
      <c r="AAG118" s="270"/>
      <c r="AAH118" s="270"/>
      <c r="AAI118" s="270"/>
      <c r="AAJ118" s="270"/>
      <c r="AAK118" s="270"/>
      <c r="AAL118" s="270"/>
      <c r="AAM118" s="270"/>
      <c r="AAN118" s="270"/>
      <c r="AAO118" s="270"/>
      <c r="AAP118" s="270"/>
      <c r="AAQ118" s="270"/>
      <c r="AAR118" s="270"/>
      <c r="AAS118" s="270"/>
      <c r="AAT118" s="270"/>
      <c r="AAU118" s="270"/>
      <c r="AAV118" s="270"/>
      <c r="AAW118" s="270"/>
      <c r="AAX118" s="270"/>
      <c r="AAY118" s="270"/>
      <c r="AAZ118" s="270"/>
      <c r="ABA118" s="270"/>
      <c r="ABB118" s="270"/>
      <c r="ABC118" s="270"/>
      <c r="ABD118" s="270"/>
      <c r="ABE118" s="270"/>
      <c r="ABF118" s="270"/>
      <c r="ABG118" s="270"/>
      <c r="ABH118" s="270"/>
      <c r="ABI118" s="270"/>
      <c r="ABJ118" s="270"/>
      <c r="ABK118" s="270"/>
      <c r="ABL118" s="270"/>
      <c r="ABM118" s="270"/>
      <c r="ABN118" s="270"/>
      <c r="ABO118" s="270"/>
      <c r="ABP118" s="270"/>
      <c r="ABQ118" s="270"/>
      <c r="ABR118" s="270"/>
      <c r="ABS118" s="270"/>
      <c r="ABT118" s="270"/>
      <c r="ABU118" s="270"/>
      <c r="ABV118" s="270"/>
      <c r="ABW118" s="270"/>
      <c r="ABX118" s="270"/>
      <c r="ABY118" s="270"/>
      <c r="ABZ118" s="270"/>
      <c r="ACA118" s="270"/>
      <c r="ACB118" s="270"/>
      <c r="ACC118" s="270"/>
      <c r="ACD118" s="270"/>
      <c r="ACE118" s="270"/>
      <c r="ACF118" s="270"/>
      <c r="ACG118" s="270"/>
      <c r="ACH118" s="270"/>
      <c r="ACI118" s="270"/>
      <c r="ACJ118" s="270"/>
      <c r="ACK118" s="270"/>
      <c r="ACL118" s="270"/>
      <c r="ACM118" s="270"/>
      <c r="ACN118" s="270"/>
      <c r="ACO118" s="270"/>
      <c r="ACP118" s="270"/>
      <c r="ACQ118" s="270"/>
      <c r="ACR118" s="270"/>
      <c r="ACS118" s="270"/>
      <c r="ACT118" s="270"/>
      <c r="ACU118" s="270"/>
      <c r="ACV118" s="270"/>
      <c r="ACW118" s="270"/>
      <c r="ACX118" s="270"/>
      <c r="ACY118" s="270"/>
      <c r="ACZ118" s="270"/>
      <c r="ADA118" s="270"/>
      <c r="ADB118" s="270"/>
      <c r="ADC118" s="270"/>
      <c r="ADD118" s="270"/>
      <c r="ADE118" s="270"/>
      <c r="ADF118" s="270"/>
      <c r="ADG118" s="270"/>
      <c r="ADH118" s="270"/>
      <c r="ADI118" s="270"/>
      <c r="ADJ118" s="270"/>
      <c r="ADK118" s="270"/>
      <c r="ADL118" s="270"/>
      <c r="ADM118" s="270"/>
      <c r="ADN118" s="270"/>
      <c r="ADO118" s="270"/>
      <c r="ADP118" s="270"/>
      <c r="ADQ118" s="270"/>
      <c r="ADR118" s="270"/>
      <c r="ADS118" s="270"/>
      <c r="ADT118" s="270"/>
      <c r="ADU118" s="270"/>
      <c r="ADV118" s="270"/>
      <c r="ADW118" s="270"/>
      <c r="ADX118" s="270"/>
      <c r="ADY118" s="270"/>
      <c r="ADZ118" s="270"/>
      <c r="AEA118" s="270"/>
      <c r="AEB118" s="270"/>
      <c r="AEC118" s="270"/>
      <c r="AED118" s="270"/>
      <c r="AEE118" s="270"/>
      <c r="AEF118" s="270"/>
      <c r="AEG118" s="270"/>
      <c r="AEH118" s="270"/>
      <c r="AEI118" s="270"/>
      <c r="AEJ118" s="270"/>
      <c r="AEK118" s="270"/>
      <c r="AEL118" s="270"/>
      <c r="AEM118" s="270"/>
      <c r="AEN118" s="270"/>
      <c r="AEO118" s="270"/>
      <c r="AEP118" s="270"/>
      <c r="AEQ118" s="270"/>
      <c r="AER118" s="270"/>
      <c r="AES118" s="270"/>
      <c r="AET118" s="270"/>
      <c r="AEU118" s="270"/>
      <c r="AEV118" s="270"/>
      <c r="AEW118" s="270"/>
      <c r="AEX118" s="270"/>
      <c r="AEY118" s="270"/>
      <c r="AEZ118" s="270"/>
      <c r="AFA118" s="270"/>
      <c r="AFB118" s="270"/>
      <c r="AFC118" s="270"/>
      <c r="AFD118" s="270"/>
      <c r="AFE118" s="270"/>
      <c r="AFF118" s="270"/>
      <c r="AFG118" s="270"/>
      <c r="AFH118" s="270"/>
      <c r="AFI118" s="270"/>
      <c r="AFJ118" s="270"/>
      <c r="AFK118" s="270"/>
      <c r="AFL118" s="270"/>
      <c r="AFM118" s="270"/>
      <c r="AFN118" s="270"/>
      <c r="AFO118" s="270"/>
      <c r="AFP118" s="270"/>
      <c r="AFQ118" s="270"/>
      <c r="AFR118" s="270"/>
      <c r="AFS118" s="270"/>
      <c r="AFT118" s="270"/>
      <c r="AFU118" s="270"/>
      <c r="AFV118" s="270"/>
      <c r="AFW118" s="270"/>
      <c r="AFX118" s="270"/>
      <c r="AFY118" s="270"/>
      <c r="AFZ118" s="270"/>
      <c r="AGA118" s="270"/>
      <c r="AGB118" s="270"/>
      <c r="AGC118" s="270"/>
      <c r="AGD118" s="270"/>
      <c r="AGE118" s="270"/>
      <c r="AGF118" s="270"/>
      <c r="AGG118" s="270"/>
      <c r="AGH118" s="270"/>
      <c r="AGI118" s="270"/>
      <c r="AGJ118" s="270"/>
      <c r="AGK118" s="270"/>
      <c r="AGL118" s="270"/>
      <c r="AGM118" s="270"/>
      <c r="AGN118" s="270"/>
      <c r="AGO118" s="270"/>
      <c r="AGP118" s="270"/>
      <c r="AGQ118" s="270"/>
      <c r="AGR118" s="270"/>
      <c r="AGS118" s="270"/>
      <c r="AGT118" s="270"/>
      <c r="AGU118" s="270"/>
      <c r="AGV118" s="270"/>
      <c r="AGW118" s="270"/>
      <c r="AGX118" s="270"/>
      <c r="AGY118" s="270"/>
      <c r="AGZ118" s="270"/>
      <c r="AHA118" s="270"/>
      <c r="AHB118" s="270"/>
      <c r="AHC118" s="270"/>
      <c r="AHD118" s="270"/>
      <c r="AHE118" s="270"/>
      <c r="AHF118" s="270"/>
      <c r="AHG118" s="270"/>
      <c r="AHH118" s="270"/>
      <c r="AHI118" s="270"/>
      <c r="AHJ118" s="270"/>
      <c r="AHK118" s="270"/>
      <c r="AHL118" s="270"/>
      <c r="AHM118" s="270"/>
      <c r="AHN118" s="270"/>
      <c r="AHO118" s="270"/>
      <c r="AHP118" s="270"/>
      <c r="AHQ118" s="270"/>
      <c r="AHR118" s="270"/>
      <c r="AHS118" s="270"/>
      <c r="AHT118" s="270"/>
      <c r="AHU118" s="270"/>
      <c r="AHV118" s="270"/>
      <c r="AHW118" s="270"/>
      <c r="AHX118" s="270"/>
      <c r="AHY118" s="270"/>
      <c r="AHZ118" s="270"/>
      <c r="AIA118" s="270"/>
      <c r="AIB118" s="270"/>
      <c r="AIC118" s="270"/>
      <c r="AID118" s="270"/>
      <c r="AIE118" s="270"/>
      <c r="AIF118" s="270"/>
      <c r="AIG118" s="270"/>
      <c r="AIH118" s="270"/>
      <c r="AII118" s="270"/>
      <c r="AIJ118" s="270"/>
      <c r="AIK118" s="270"/>
      <c r="AIL118" s="270"/>
      <c r="AIM118" s="270"/>
      <c r="AIN118" s="270"/>
      <c r="AIO118" s="270"/>
      <c r="AIP118" s="270"/>
      <c r="AIQ118" s="270"/>
      <c r="AIR118" s="270"/>
      <c r="AIS118" s="270"/>
      <c r="AIT118" s="270"/>
      <c r="AIU118" s="270"/>
      <c r="AIV118" s="270"/>
      <c r="AIW118" s="270"/>
      <c r="AIX118" s="270"/>
      <c r="AIY118" s="270"/>
      <c r="AIZ118" s="270"/>
      <c r="AJA118" s="270"/>
      <c r="AJB118" s="270"/>
      <c r="AJC118" s="270"/>
      <c r="AJD118" s="270"/>
      <c r="AJE118" s="270"/>
      <c r="AJF118" s="270"/>
      <c r="AJG118" s="270"/>
      <c r="AJH118" s="270"/>
      <c r="AJI118" s="270"/>
      <c r="AJJ118" s="270"/>
      <c r="AJK118" s="270"/>
      <c r="AJL118" s="270"/>
      <c r="AJM118" s="270"/>
      <c r="AJN118" s="270"/>
      <c r="AJO118" s="270"/>
      <c r="AJP118" s="270"/>
      <c r="AJQ118" s="270"/>
      <c r="AJR118" s="270"/>
      <c r="AJS118" s="270"/>
      <c r="AJT118" s="270"/>
      <c r="AJU118" s="270"/>
      <c r="AJV118" s="270"/>
      <c r="AJW118" s="270"/>
      <c r="AJX118" s="270"/>
      <c r="AJY118" s="270"/>
      <c r="AJZ118" s="270"/>
      <c r="AKA118" s="270"/>
      <c r="AKB118" s="270"/>
      <c r="AKC118" s="270"/>
      <c r="AKD118" s="270"/>
      <c r="AKE118" s="270"/>
      <c r="AKF118" s="270"/>
      <c r="AKG118" s="270"/>
      <c r="AKH118" s="270"/>
      <c r="AKI118" s="270"/>
      <c r="AKJ118" s="270"/>
      <c r="AKK118" s="270"/>
      <c r="AKL118" s="270"/>
      <c r="AKM118" s="270"/>
      <c r="AKN118" s="270"/>
      <c r="AKO118" s="270"/>
      <c r="AKP118" s="270"/>
      <c r="AKQ118" s="270"/>
      <c r="AKR118" s="270"/>
      <c r="AKS118" s="270"/>
      <c r="AKT118" s="270"/>
      <c r="AKU118" s="270"/>
      <c r="AKV118" s="270"/>
      <c r="AKW118" s="270"/>
      <c r="AKX118" s="270"/>
      <c r="AKY118" s="270"/>
      <c r="AKZ118" s="270"/>
      <c r="ALA118" s="270"/>
      <c r="ALB118" s="270"/>
      <c r="ALC118" s="270"/>
      <c r="ALD118" s="270"/>
      <c r="ALE118" s="270"/>
      <c r="ALF118" s="270"/>
      <c r="ALG118" s="270"/>
      <c r="ALH118" s="270"/>
      <c r="ALI118" s="270"/>
      <c r="ALJ118" s="270"/>
      <c r="ALK118" s="270"/>
      <c r="ALL118" s="270"/>
      <c r="ALM118" s="270"/>
      <c r="ALN118" s="270"/>
      <c r="ALO118" s="270"/>
      <c r="ALP118" s="270"/>
      <c r="ALQ118" s="270"/>
      <c r="ALR118" s="270"/>
      <c r="ALS118" s="270"/>
      <c r="ALT118" s="270"/>
      <c r="ALU118" s="270"/>
      <c r="ALV118" s="270"/>
    </row>
    <row r="119" spans="1:1010" s="284" customFormat="1" ht="15" customHeight="1" x14ac:dyDescent="0.35">
      <c r="A119">
        <v>119</v>
      </c>
      <c r="B119">
        <v>1974.75</v>
      </c>
      <c r="C119" s="214" t="s">
        <v>1352</v>
      </c>
      <c r="D119">
        <v>1974.75</v>
      </c>
      <c r="E119" s="277">
        <v>-1</v>
      </c>
      <c r="F119" s="278">
        <v>50.110149999999997</v>
      </c>
      <c r="G119" s="279">
        <v>2.7978499999999999</v>
      </c>
      <c r="H119" s="280">
        <v>13.60605</v>
      </c>
      <c r="I119" s="280">
        <v>2.5399999999999999E-2</v>
      </c>
      <c r="J119" s="280">
        <v>11.745900000000001</v>
      </c>
      <c r="K119" s="281">
        <v>0.17915</v>
      </c>
      <c r="L119" s="280">
        <v>6.5590999999999999</v>
      </c>
      <c r="M119" s="281">
        <v>10.96415</v>
      </c>
      <c r="N119" s="280">
        <v>2.4556499999999999</v>
      </c>
      <c r="O119" s="280">
        <v>1.4500000000000001E-2</v>
      </c>
      <c r="P119" s="280">
        <v>0.50985000000000003</v>
      </c>
      <c r="Q119" s="281">
        <v>0.26889999999999997</v>
      </c>
      <c r="R119" s="280">
        <v>4.9849999999999998E-2</v>
      </c>
      <c r="S119" s="281">
        <v>1.4E-2</v>
      </c>
      <c r="T119" s="281">
        <v>3.4599999999999999E-2</v>
      </c>
      <c r="U119" s="281">
        <v>99.335099999999997</v>
      </c>
      <c r="V119" s="281"/>
      <c r="W119" s="280">
        <v>8.9387901645089404E-2</v>
      </c>
      <c r="X119" s="282">
        <v>5.1907462658181798</v>
      </c>
      <c r="Y119" s="281">
        <v>2.4810338708973898</v>
      </c>
      <c r="Z119" s="280">
        <v>29.373333333333299</v>
      </c>
      <c r="AA119" s="280">
        <v>335.97666666666697</v>
      </c>
      <c r="AB119" s="280">
        <v>9.56</v>
      </c>
      <c r="AC119" s="280">
        <v>398.14666666666699</v>
      </c>
      <c r="AD119" s="280">
        <v>25.81</v>
      </c>
      <c r="AE119" s="280">
        <v>171.34333333333299</v>
      </c>
      <c r="AF119" s="280">
        <v>17.87</v>
      </c>
      <c r="AG119" s="280">
        <v>136.84</v>
      </c>
      <c r="AH119" s="280">
        <v>14.6566666666667</v>
      </c>
      <c r="AI119" s="280">
        <v>36.723333333333301</v>
      </c>
      <c r="AJ119" s="280">
        <v>5.5533333333333301</v>
      </c>
      <c r="AK119" s="280">
        <v>26.32</v>
      </c>
      <c r="AL119" s="280">
        <v>6.2733333333333299</v>
      </c>
      <c r="AM119" s="280">
        <v>2.1866666666666701</v>
      </c>
      <c r="AN119" s="280">
        <v>6.26</v>
      </c>
      <c r="AO119" s="280">
        <v>0.89300000000000002</v>
      </c>
      <c r="AP119" s="280">
        <v>5.54</v>
      </c>
      <c r="AQ119" s="280">
        <v>1.123</v>
      </c>
      <c r="AR119" s="280">
        <v>2.8333333333333299</v>
      </c>
      <c r="AS119" s="280">
        <v>0.35599999999999998</v>
      </c>
      <c r="AT119" s="280">
        <v>2.3666666666666698</v>
      </c>
      <c r="AU119" s="280">
        <v>0.31966666666666699</v>
      </c>
      <c r="AV119" s="280">
        <v>4.5033333333333303</v>
      </c>
      <c r="AW119" s="280">
        <v>1.0593333333333299</v>
      </c>
      <c r="AX119" s="280">
        <v>1.04</v>
      </c>
      <c r="AY119" s="280">
        <v>0.42699999999999999</v>
      </c>
      <c r="AZ119" s="280">
        <v>1145.83791</v>
      </c>
      <c r="BA119" s="280">
        <v>52.523949999999999</v>
      </c>
      <c r="BB119" s="282"/>
      <c r="BC119" s="282">
        <v>4.4693950822544699E-3</v>
      </c>
      <c r="BD119" s="281">
        <v>9.9143253677127202E-2</v>
      </c>
      <c r="BE119" s="281">
        <v>0.26621493434728999</v>
      </c>
      <c r="BF119" s="281">
        <v>0.60633281500000002</v>
      </c>
      <c r="BG119" s="281">
        <v>7.1624960000000001E-2</v>
      </c>
      <c r="BH119" s="280">
        <v>0.27620281499999999</v>
      </c>
      <c r="BI119" s="280">
        <v>0.38878929000000001</v>
      </c>
      <c r="BJ119" s="280">
        <v>2.8592340000000001E-2</v>
      </c>
      <c r="BK119" s="280">
        <v>0.19152572000000001</v>
      </c>
      <c r="BL119" s="280">
        <v>0.25656110999999998</v>
      </c>
      <c r="BM119" s="280">
        <v>0.17312332499999999</v>
      </c>
      <c r="BN119" s="280">
        <v>7.4183175000000004E-2</v>
      </c>
      <c r="BO119" s="280">
        <v>7.8787700000000002E-3</v>
      </c>
      <c r="BP119" s="280">
        <v>1.0463515E-2</v>
      </c>
      <c r="BQ119" s="280">
        <v>1.75E-3</v>
      </c>
      <c r="BR119" s="280">
        <v>1.60198E-3</v>
      </c>
      <c r="BS119" s="280">
        <v>1.4099200000000001</v>
      </c>
      <c r="BT119" s="280">
        <v>10.415276666666699</v>
      </c>
      <c r="BU119" s="280">
        <v>0.51624000000000003</v>
      </c>
      <c r="BV119" s="280">
        <v>19.907333333333401</v>
      </c>
      <c r="BW119" s="280">
        <v>1.75508</v>
      </c>
      <c r="BX119" s="280">
        <v>16.6203033333333</v>
      </c>
      <c r="BY119" s="280">
        <v>2.337396</v>
      </c>
      <c r="BZ119" s="280">
        <v>7.6630399999999996</v>
      </c>
      <c r="CA119" s="280">
        <v>0.74749000000000199</v>
      </c>
      <c r="CB119" s="280">
        <v>1.3954866666666701</v>
      </c>
      <c r="CC119" s="280">
        <v>0.38873333333333299</v>
      </c>
      <c r="CD119" s="280">
        <v>1.68448</v>
      </c>
      <c r="CE119" s="280">
        <v>0.42031333333333298</v>
      </c>
      <c r="CF119" s="280">
        <v>0.13120000000000001</v>
      </c>
      <c r="CG119" s="280">
        <v>0.58843999999999996</v>
      </c>
      <c r="CH119" s="280">
        <v>6.9653999999999994E-2</v>
      </c>
      <c r="CI119" s="280">
        <v>0.44874000000000003</v>
      </c>
      <c r="CJ119" s="280">
        <v>9.7700999999999996E-2</v>
      </c>
      <c r="CK119" s="280">
        <v>0.23799999999999999</v>
      </c>
      <c r="CL119" s="280">
        <v>3.4532E-2</v>
      </c>
      <c r="CM119" s="280">
        <v>0.20116666666666699</v>
      </c>
      <c r="CN119" s="280">
        <v>3.4843666666666703E-2</v>
      </c>
      <c r="CO119" s="280">
        <v>0.42331333333333299</v>
      </c>
      <c r="CP119" s="280">
        <v>0.15784066666666599</v>
      </c>
      <c r="CQ119" s="280">
        <v>0.38375999999999999</v>
      </c>
      <c r="CR119" s="280">
        <v>4.0564999999999997E-2</v>
      </c>
      <c r="CS119" s="280"/>
      <c r="CT119" s="280"/>
      <c r="CU119" s="283"/>
      <c r="CV119" s="283"/>
      <c r="CW119" s="283"/>
      <c r="CX119" s="283"/>
      <c r="CY119" s="283"/>
      <c r="CZ119" s="283"/>
      <c r="DA119" s="277"/>
      <c r="DB119" s="277"/>
      <c r="DC119" s="277"/>
      <c r="DD119" s="277"/>
      <c r="DE119" s="277"/>
      <c r="DF119" s="277"/>
      <c r="DG119" s="277"/>
      <c r="DH119" s="277"/>
      <c r="DI119" s="277"/>
      <c r="DJ119" s="277"/>
      <c r="DK119" s="277"/>
      <c r="DL119" s="277"/>
      <c r="DM119" s="277"/>
      <c r="DN119" s="277"/>
      <c r="DO119" s="277"/>
      <c r="DP119" s="277"/>
      <c r="DQ119" s="277"/>
      <c r="DR119" s="277"/>
      <c r="DS119" s="277"/>
      <c r="DT119" s="277"/>
      <c r="DU119" s="277"/>
      <c r="DV119" s="277"/>
      <c r="DW119" s="277"/>
      <c r="DX119" s="277"/>
      <c r="DY119" s="277"/>
      <c r="DZ119" s="277"/>
      <c r="EA119" s="277"/>
      <c r="EB119" s="277"/>
      <c r="EC119" s="277"/>
      <c r="ED119" s="277"/>
      <c r="EE119" s="277"/>
      <c r="EF119" s="277"/>
      <c r="EG119" s="277"/>
      <c r="EH119" s="277"/>
      <c r="EI119" s="277"/>
      <c r="EJ119" s="277"/>
      <c r="EK119" s="277"/>
      <c r="EL119" s="277"/>
      <c r="EM119" s="277"/>
      <c r="EN119" s="277"/>
      <c r="EO119" s="277"/>
      <c r="EP119" s="277"/>
      <c r="EQ119" s="277"/>
      <c r="ER119" s="277"/>
      <c r="ES119" s="277"/>
      <c r="ET119" s="277"/>
      <c r="EU119" s="277"/>
      <c r="EV119" s="277"/>
      <c r="EW119" s="277"/>
      <c r="EX119" s="277"/>
      <c r="EY119" s="277"/>
      <c r="EZ119" s="277"/>
      <c r="FA119" s="277"/>
      <c r="FB119" s="277"/>
      <c r="FC119" s="277"/>
      <c r="FD119" s="277"/>
      <c r="FE119" s="277"/>
      <c r="FF119" s="277"/>
      <c r="FG119" s="277"/>
      <c r="FH119" s="277"/>
      <c r="FI119" s="277"/>
      <c r="FJ119" s="277"/>
      <c r="FK119" s="277"/>
      <c r="FL119" s="277"/>
      <c r="FM119" s="277"/>
      <c r="FN119" s="277"/>
      <c r="FO119" s="277"/>
      <c r="FP119" s="277"/>
      <c r="FQ119" s="277"/>
      <c r="FR119" s="277"/>
      <c r="FS119" s="277"/>
      <c r="FT119" s="277"/>
      <c r="FU119" s="277"/>
      <c r="FV119" s="277"/>
      <c r="FW119" s="277"/>
      <c r="FX119" s="277"/>
      <c r="FY119" s="277"/>
      <c r="FZ119" s="277"/>
      <c r="GA119" s="277"/>
      <c r="GB119" s="277"/>
      <c r="GC119" s="277"/>
      <c r="GD119" s="277"/>
      <c r="GE119" s="277"/>
      <c r="GF119" s="277"/>
      <c r="GG119" s="277"/>
      <c r="GH119" s="277"/>
      <c r="GI119" s="277"/>
      <c r="GJ119" s="277"/>
      <c r="GK119" s="277"/>
      <c r="GL119" s="277"/>
      <c r="GM119" s="277"/>
      <c r="GN119" s="277"/>
      <c r="GO119" s="277"/>
      <c r="GP119" s="277"/>
      <c r="GQ119" s="277"/>
      <c r="GR119" s="277"/>
      <c r="GS119" s="277"/>
      <c r="GT119" s="277"/>
      <c r="GU119" s="277"/>
      <c r="GV119" s="277"/>
      <c r="GW119" s="277"/>
      <c r="GX119" s="277"/>
      <c r="GY119" s="277"/>
      <c r="GZ119" s="277"/>
      <c r="HA119" s="277"/>
      <c r="HB119" s="277"/>
      <c r="HC119" s="277"/>
      <c r="HD119" s="277"/>
      <c r="HE119" s="277"/>
      <c r="HF119" s="277"/>
      <c r="HG119" s="277"/>
      <c r="HH119" s="277"/>
      <c r="HI119" s="277"/>
      <c r="HJ119" s="277"/>
      <c r="HK119" s="277"/>
      <c r="HL119" s="277"/>
      <c r="HM119" s="277"/>
      <c r="HN119" s="277"/>
      <c r="HO119" s="277"/>
      <c r="HP119" s="277"/>
      <c r="HQ119" s="277"/>
      <c r="HR119" s="277"/>
      <c r="HS119" s="277"/>
      <c r="HT119" s="277"/>
      <c r="HU119" s="277"/>
      <c r="HV119" s="277"/>
      <c r="HW119" s="277"/>
      <c r="HX119" s="277"/>
      <c r="HY119" s="277"/>
      <c r="HZ119" s="277"/>
      <c r="IA119" s="277"/>
      <c r="IB119" s="277"/>
      <c r="IC119" s="277"/>
      <c r="ID119" s="277"/>
      <c r="IE119" s="277"/>
      <c r="IF119" s="277"/>
      <c r="IG119" s="277"/>
      <c r="IH119" s="277"/>
      <c r="II119" s="277"/>
      <c r="IJ119" s="277"/>
      <c r="IK119" s="277"/>
      <c r="IL119" s="277"/>
      <c r="IM119" s="277"/>
      <c r="IN119" s="277"/>
      <c r="IO119" s="277"/>
      <c r="IP119" s="277"/>
      <c r="IQ119" s="277"/>
      <c r="IR119" s="277"/>
      <c r="IS119" s="277"/>
      <c r="IT119" s="277"/>
      <c r="IU119" s="277"/>
      <c r="IV119" s="277"/>
      <c r="IW119" s="277"/>
      <c r="IX119" s="277"/>
      <c r="IY119" s="277"/>
      <c r="IZ119" s="277"/>
      <c r="JA119" s="277"/>
      <c r="JB119" s="277"/>
      <c r="JC119" s="277"/>
      <c r="JD119" s="277"/>
      <c r="JE119" s="277"/>
      <c r="JF119" s="277"/>
      <c r="JG119" s="277"/>
      <c r="JH119" s="277"/>
      <c r="JI119" s="277"/>
      <c r="JJ119" s="277"/>
      <c r="JK119" s="277"/>
      <c r="JL119" s="277"/>
      <c r="JM119" s="277"/>
      <c r="JN119" s="277"/>
      <c r="JO119" s="277"/>
      <c r="JP119" s="277"/>
      <c r="JQ119" s="277"/>
      <c r="JR119" s="277"/>
      <c r="JS119" s="277"/>
      <c r="JT119" s="277"/>
      <c r="JU119" s="277"/>
      <c r="JV119" s="277"/>
      <c r="JW119" s="277"/>
      <c r="JX119" s="277"/>
      <c r="JY119" s="277"/>
      <c r="JZ119" s="277"/>
      <c r="KA119" s="277"/>
      <c r="KB119" s="277"/>
      <c r="KC119" s="277"/>
      <c r="KD119" s="277"/>
      <c r="KE119" s="277"/>
      <c r="KF119" s="277"/>
      <c r="KG119" s="277"/>
      <c r="KH119" s="277"/>
      <c r="KI119" s="277"/>
      <c r="KJ119" s="277"/>
      <c r="KK119" s="277"/>
      <c r="KL119" s="277"/>
      <c r="KM119" s="277"/>
      <c r="KN119" s="277"/>
      <c r="KO119" s="277"/>
      <c r="KP119" s="277"/>
      <c r="KQ119" s="277"/>
      <c r="KR119" s="277"/>
      <c r="KS119" s="277"/>
      <c r="KT119" s="277"/>
      <c r="KU119" s="277"/>
      <c r="KV119" s="277"/>
      <c r="KW119" s="277"/>
      <c r="KX119" s="277"/>
      <c r="KY119" s="277"/>
      <c r="KZ119" s="277"/>
      <c r="LA119" s="277"/>
      <c r="LB119" s="277"/>
      <c r="LC119" s="277"/>
      <c r="LD119" s="277"/>
      <c r="LE119" s="277"/>
      <c r="LF119" s="277"/>
      <c r="LG119" s="277"/>
      <c r="LH119" s="277"/>
      <c r="LI119" s="277"/>
      <c r="LJ119" s="277"/>
      <c r="LK119" s="277"/>
      <c r="LL119" s="277"/>
      <c r="LM119" s="277"/>
      <c r="LN119" s="277"/>
      <c r="LO119" s="277"/>
      <c r="LP119" s="277"/>
      <c r="LQ119" s="277"/>
      <c r="LR119" s="277"/>
      <c r="LS119" s="277"/>
      <c r="LT119" s="277"/>
      <c r="LU119" s="277"/>
      <c r="LV119" s="277"/>
      <c r="LW119" s="277"/>
      <c r="LX119" s="277"/>
      <c r="LY119" s="277"/>
      <c r="LZ119" s="277"/>
      <c r="MA119" s="277"/>
      <c r="MB119" s="277"/>
      <c r="MC119" s="277"/>
      <c r="MD119" s="277"/>
      <c r="ME119" s="277"/>
      <c r="MF119" s="277"/>
      <c r="MG119" s="277"/>
      <c r="MH119" s="277"/>
      <c r="MI119" s="277"/>
      <c r="MJ119" s="277"/>
      <c r="MK119" s="277"/>
      <c r="ML119" s="277"/>
      <c r="MM119" s="277"/>
      <c r="MN119" s="277"/>
      <c r="MO119" s="277"/>
      <c r="MP119" s="277"/>
      <c r="MQ119" s="277"/>
      <c r="MR119" s="277"/>
      <c r="MS119" s="277"/>
      <c r="MT119" s="277"/>
      <c r="MU119" s="277"/>
      <c r="MV119" s="277"/>
      <c r="MW119" s="277"/>
      <c r="MX119" s="277"/>
      <c r="MY119" s="277"/>
      <c r="MZ119" s="277"/>
      <c r="NA119" s="277"/>
      <c r="NB119" s="277"/>
      <c r="NC119" s="277"/>
      <c r="ND119" s="277"/>
      <c r="NE119" s="277"/>
      <c r="NF119" s="277"/>
      <c r="NG119" s="277"/>
      <c r="NH119" s="277"/>
      <c r="NI119" s="277"/>
      <c r="NJ119" s="277"/>
      <c r="NK119" s="277"/>
      <c r="NL119" s="277"/>
      <c r="NM119" s="277"/>
      <c r="NN119" s="277"/>
      <c r="NO119" s="277"/>
      <c r="NP119" s="277"/>
      <c r="NQ119" s="277"/>
      <c r="NR119" s="277"/>
      <c r="NS119" s="277"/>
      <c r="NT119" s="277"/>
      <c r="NU119" s="277"/>
      <c r="NV119" s="277"/>
      <c r="NW119" s="277"/>
      <c r="NX119" s="277"/>
      <c r="NY119" s="277"/>
      <c r="NZ119" s="277"/>
      <c r="OA119" s="277"/>
      <c r="OB119" s="277"/>
      <c r="OC119" s="277"/>
      <c r="OD119" s="277"/>
      <c r="OE119" s="277"/>
      <c r="OF119" s="277"/>
      <c r="OG119" s="277"/>
      <c r="OH119" s="277"/>
      <c r="OI119" s="277"/>
      <c r="OJ119" s="277"/>
      <c r="OK119" s="277"/>
      <c r="OL119" s="277"/>
      <c r="OM119" s="277"/>
      <c r="ON119" s="277"/>
      <c r="OO119" s="277"/>
      <c r="OP119" s="277"/>
      <c r="OQ119" s="277"/>
      <c r="OR119" s="277"/>
      <c r="OS119" s="277"/>
      <c r="OT119" s="277"/>
      <c r="OU119" s="277"/>
      <c r="OV119" s="277"/>
      <c r="OW119" s="277"/>
      <c r="OX119" s="277"/>
      <c r="OY119" s="277"/>
      <c r="OZ119" s="277"/>
      <c r="PA119" s="277"/>
      <c r="PB119" s="277"/>
      <c r="PC119" s="277"/>
      <c r="PD119" s="277"/>
      <c r="PE119" s="277"/>
      <c r="PF119" s="277"/>
      <c r="PG119" s="277"/>
      <c r="PH119" s="277"/>
      <c r="PI119" s="277"/>
      <c r="PJ119" s="277"/>
      <c r="PK119" s="277"/>
      <c r="PL119" s="277"/>
      <c r="PM119" s="277"/>
      <c r="PN119" s="277"/>
      <c r="PO119" s="277"/>
      <c r="PP119" s="277"/>
      <c r="PQ119" s="277"/>
      <c r="PR119" s="277"/>
      <c r="PS119" s="277"/>
      <c r="PT119" s="277"/>
      <c r="PU119" s="277"/>
      <c r="PV119" s="277"/>
      <c r="PW119" s="277"/>
      <c r="PX119" s="277"/>
      <c r="PY119" s="277"/>
      <c r="PZ119" s="277"/>
      <c r="QA119" s="277"/>
      <c r="QB119" s="277"/>
      <c r="QC119" s="277"/>
      <c r="QD119" s="277"/>
      <c r="QE119" s="277"/>
      <c r="QF119" s="277"/>
      <c r="QG119" s="277"/>
      <c r="QH119" s="277"/>
      <c r="QI119" s="277"/>
      <c r="QJ119" s="277"/>
      <c r="QK119" s="277"/>
      <c r="QL119" s="277"/>
      <c r="QM119" s="277"/>
      <c r="QN119" s="277"/>
      <c r="QO119" s="277"/>
      <c r="QP119" s="277"/>
      <c r="QQ119" s="277"/>
      <c r="QR119" s="277"/>
      <c r="QS119" s="277"/>
      <c r="QT119" s="277"/>
      <c r="QU119" s="277"/>
      <c r="QV119" s="277"/>
      <c r="QW119" s="277"/>
      <c r="QX119" s="277"/>
      <c r="QY119" s="277"/>
      <c r="QZ119" s="277"/>
      <c r="RA119" s="277"/>
      <c r="RB119" s="277"/>
      <c r="RC119" s="277"/>
      <c r="RD119" s="277"/>
      <c r="RE119" s="277"/>
      <c r="RF119" s="277"/>
      <c r="RG119" s="277"/>
      <c r="RH119" s="277"/>
      <c r="RI119" s="277"/>
      <c r="RJ119" s="277"/>
      <c r="RK119" s="277"/>
      <c r="RL119" s="277"/>
      <c r="RM119" s="277"/>
      <c r="RN119" s="277"/>
      <c r="RO119" s="277"/>
      <c r="RP119" s="277"/>
      <c r="RQ119" s="277"/>
      <c r="RR119" s="277"/>
      <c r="RS119" s="277"/>
      <c r="RT119" s="277"/>
      <c r="RU119" s="277"/>
      <c r="RV119" s="277"/>
      <c r="RW119" s="277"/>
      <c r="RX119" s="277"/>
      <c r="RY119" s="277"/>
      <c r="RZ119" s="277"/>
      <c r="SA119" s="277"/>
      <c r="SB119" s="277"/>
      <c r="SC119" s="277"/>
      <c r="SD119" s="277"/>
      <c r="SE119" s="277"/>
      <c r="SF119" s="277"/>
      <c r="SG119" s="277"/>
      <c r="SH119" s="277"/>
      <c r="SI119" s="277"/>
      <c r="SJ119" s="277"/>
      <c r="SK119" s="277"/>
      <c r="SL119" s="277"/>
      <c r="SM119" s="277"/>
      <c r="SN119" s="277"/>
      <c r="SO119" s="277"/>
      <c r="SP119" s="277"/>
      <c r="SQ119" s="277"/>
      <c r="SR119" s="277"/>
      <c r="SS119" s="277"/>
      <c r="ST119" s="277"/>
      <c r="SU119" s="277"/>
      <c r="SV119" s="277"/>
      <c r="SW119" s="277"/>
      <c r="SX119" s="277"/>
      <c r="SY119" s="277"/>
      <c r="SZ119" s="277"/>
      <c r="TA119" s="277"/>
      <c r="TB119" s="277"/>
      <c r="TC119" s="277"/>
      <c r="TD119" s="277"/>
      <c r="TE119" s="277"/>
      <c r="TF119" s="277"/>
      <c r="TG119" s="277"/>
      <c r="TH119" s="277"/>
      <c r="TI119" s="277"/>
      <c r="TJ119" s="277"/>
      <c r="TK119" s="277"/>
      <c r="TL119" s="277"/>
      <c r="TM119" s="277"/>
      <c r="TN119" s="277"/>
      <c r="TO119" s="277"/>
      <c r="TP119" s="277"/>
      <c r="TQ119" s="277"/>
      <c r="TR119" s="277"/>
      <c r="TS119" s="277"/>
      <c r="TT119" s="277"/>
      <c r="TU119" s="277"/>
      <c r="TV119" s="277"/>
      <c r="TW119" s="277"/>
      <c r="TX119" s="277"/>
      <c r="TY119" s="277"/>
      <c r="TZ119" s="277"/>
      <c r="UA119" s="277"/>
      <c r="UB119" s="277"/>
      <c r="UC119" s="277"/>
      <c r="UD119" s="277"/>
      <c r="UE119" s="277"/>
      <c r="UF119" s="277"/>
      <c r="UG119" s="277"/>
      <c r="UH119" s="277"/>
      <c r="UI119" s="277"/>
      <c r="UJ119" s="277"/>
      <c r="UK119" s="277"/>
      <c r="UL119" s="277"/>
      <c r="UM119" s="277"/>
      <c r="UN119" s="277"/>
      <c r="UO119" s="277"/>
      <c r="UP119" s="277"/>
      <c r="UQ119" s="277"/>
      <c r="UR119" s="277"/>
      <c r="US119" s="277"/>
      <c r="UT119" s="277"/>
      <c r="UU119" s="277"/>
      <c r="UV119" s="277"/>
      <c r="UW119" s="277"/>
      <c r="UX119" s="277"/>
      <c r="UY119" s="277"/>
      <c r="UZ119" s="277"/>
      <c r="VA119" s="277"/>
      <c r="VB119" s="277"/>
      <c r="VC119" s="277"/>
      <c r="VD119" s="277"/>
      <c r="VE119" s="277"/>
      <c r="VF119" s="277"/>
      <c r="VG119" s="277"/>
      <c r="VH119" s="277"/>
      <c r="VI119" s="277"/>
      <c r="VJ119" s="277"/>
      <c r="VK119" s="277"/>
      <c r="VL119" s="277"/>
      <c r="VM119" s="277"/>
      <c r="VN119" s="277"/>
      <c r="VO119" s="277"/>
      <c r="VP119" s="277"/>
      <c r="VQ119" s="277"/>
      <c r="VR119" s="277"/>
      <c r="VS119" s="277"/>
      <c r="VT119" s="277"/>
      <c r="VU119" s="277"/>
      <c r="VV119" s="277"/>
      <c r="VW119" s="277"/>
      <c r="VX119" s="277"/>
      <c r="VY119" s="277"/>
      <c r="VZ119" s="277"/>
      <c r="WA119" s="277"/>
      <c r="WB119" s="277"/>
      <c r="WC119" s="277"/>
      <c r="WD119" s="277"/>
      <c r="WE119" s="277"/>
      <c r="WF119" s="277"/>
      <c r="WG119" s="277"/>
      <c r="WH119" s="277"/>
      <c r="WI119" s="277"/>
      <c r="WJ119" s="277"/>
      <c r="WK119" s="277"/>
      <c r="WL119" s="277"/>
      <c r="WM119" s="277"/>
      <c r="WN119" s="277"/>
      <c r="WO119" s="277"/>
      <c r="WP119" s="277"/>
      <c r="WQ119" s="277"/>
      <c r="WR119" s="277"/>
      <c r="WS119" s="277"/>
      <c r="WT119" s="277"/>
      <c r="WU119" s="277"/>
      <c r="WV119" s="277"/>
      <c r="WW119" s="277"/>
      <c r="WX119" s="277"/>
      <c r="WY119" s="277"/>
      <c r="WZ119" s="277"/>
      <c r="XA119" s="277"/>
      <c r="XB119" s="277"/>
      <c r="XC119" s="277"/>
      <c r="XD119" s="277"/>
      <c r="XE119" s="277"/>
      <c r="XF119" s="277"/>
      <c r="XG119" s="277"/>
      <c r="XH119" s="277"/>
      <c r="XI119" s="277"/>
      <c r="XJ119" s="277"/>
      <c r="XK119" s="277"/>
      <c r="XL119" s="277"/>
      <c r="XM119" s="277"/>
      <c r="XN119" s="277"/>
      <c r="XO119" s="277"/>
      <c r="XP119" s="277"/>
      <c r="XQ119" s="277"/>
      <c r="XR119" s="277"/>
      <c r="XS119" s="277"/>
      <c r="XT119" s="277"/>
      <c r="XU119" s="277"/>
      <c r="XV119" s="277"/>
      <c r="XW119" s="277"/>
      <c r="XX119" s="277"/>
      <c r="XY119" s="277"/>
      <c r="XZ119" s="277"/>
      <c r="YA119" s="277"/>
      <c r="YB119" s="277"/>
      <c r="YC119" s="277"/>
      <c r="YD119" s="277"/>
      <c r="YE119" s="277"/>
      <c r="YF119" s="277"/>
      <c r="YG119" s="277"/>
      <c r="YH119" s="277"/>
      <c r="YI119" s="277"/>
      <c r="YJ119" s="277"/>
      <c r="YK119" s="277"/>
      <c r="YL119" s="277"/>
      <c r="YM119" s="277"/>
      <c r="YN119" s="277"/>
      <c r="YO119" s="277"/>
      <c r="YP119" s="277"/>
      <c r="YQ119" s="277"/>
      <c r="YR119" s="277"/>
      <c r="YS119" s="277"/>
      <c r="YT119" s="277"/>
      <c r="YU119" s="277"/>
      <c r="YV119" s="277"/>
      <c r="YW119" s="277"/>
      <c r="YX119" s="277"/>
      <c r="YY119" s="277"/>
      <c r="YZ119" s="277"/>
      <c r="ZA119" s="277"/>
      <c r="ZB119" s="277"/>
      <c r="ZC119" s="277"/>
      <c r="ZD119" s="277"/>
      <c r="ZE119" s="277"/>
      <c r="ZF119" s="277"/>
      <c r="ZG119" s="277"/>
      <c r="ZH119" s="277"/>
      <c r="ZI119" s="277"/>
      <c r="ZJ119" s="277"/>
      <c r="ZK119" s="277"/>
      <c r="ZL119" s="277"/>
      <c r="ZM119" s="277"/>
      <c r="ZN119" s="277"/>
      <c r="ZO119" s="277"/>
      <c r="ZP119" s="277"/>
      <c r="ZQ119" s="277"/>
      <c r="ZR119" s="277"/>
      <c r="ZS119" s="277"/>
      <c r="ZT119" s="277"/>
      <c r="ZU119" s="277"/>
      <c r="ZV119" s="277"/>
      <c r="ZW119" s="277"/>
      <c r="ZX119" s="277"/>
      <c r="ZY119" s="277"/>
      <c r="ZZ119" s="277"/>
      <c r="AAA119" s="277"/>
      <c r="AAB119" s="277"/>
      <c r="AAC119" s="277"/>
      <c r="AAD119" s="277"/>
      <c r="AAE119" s="277"/>
      <c r="AAF119" s="277"/>
      <c r="AAG119" s="277"/>
      <c r="AAH119" s="277"/>
      <c r="AAI119" s="277"/>
      <c r="AAJ119" s="277"/>
      <c r="AAK119" s="277"/>
      <c r="AAL119" s="277"/>
      <c r="AAM119" s="277"/>
      <c r="AAN119" s="277"/>
      <c r="AAO119" s="277"/>
      <c r="AAP119" s="277"/>
      <c r="AAQ119" s="277"/>
      <c r="AAR119" s="277"/>
      <c r="AAS119" s="277"/>
      <c r="AAT119" s="277"/>
      <c r="AAU119" s="277"/>
      <c r="AAV119" s="277"/>
      <c r="AAW119" s="277"/>
      <c r="AAX119" s="277"/>
      <c r="AAY119" s="277"/>
      <c r="AAZ119" s="277"/>
      <c r="ABA119" s="277"/>
      <c r="ABB119" s="277"/>
      <c r="ABC119" s="277"/>
      <c r="ABD119" s="277"/>
      <c r="ABE119" s="277"/>
      <c r="ABF119" s="277"/>
      <c r="ABG119" s="277"/>
      <c r="ABH119" s="277"/>
      <c r="ABI119" s="277"/>
      <c r="ABJ119" s="277"/>
      <c r="ABK119" s="277"/>
      <c r="ABL119" s="277"/>
      <c r="ABM119" s="277"/>
      <c r="ABN119" s="277"/>
      <c r="ABO119" s="277"/>
      <c r="ABP119" s="277"/>
      <c r="ABQ119" s="277"/>
      <c r="ABR119" s="277"/>
      <c r="ABS119" s="277"/>
      <c r="ABT119" s="277"/>
      <c r="ABU119" s="277"/>
      <c r="ABV119" s="277"/>
      <c r="ABW119" s="277"/>
      <c r="ABX119" s="277"/>
      <c r="ABY119" s="277"/>
      <c r="ABZ119" s="277"/>
      <c r="ACA119" s="277"/>
      <c r="ACB119" s="277"/>
      <c r="ACC119" s="277"/>
      <c r="ACD119" s="277"/>
      <c r="ACE119" s="277"/>
      <c r="ACF119" s="277"/>
      <c r="ACG119" s="277"/>
      <c r="ACH119" s="277"/>
      <c r="ACI119" s="277"/>
      <c r="ACJ119" s="277"/>
      <c r="ACK119" s="277"/>
      <c r="ACL119" s="277"/>
      <c r="ACM119" s="277"/>
      <c r="ACN119" s="277"/>
      <c r="ACO119" s="277"/>
      <c r="ACP119" s="277"/>
      <c r="ACQ119" s="277"/>
      <c r="ACR119" s="277"/>
      <c r="ACS119" s="277"/>
      <c r="ACT119" s="277"/>
      <c r="ACU119" s="277"/>
      <c r="ACV119" s="277"/>
      <c r="ACW119" s="277"/>
      <c r="ACX119" s="277"/>
      <c r="ACY119" s="277"/>
      <c r="ACZ119" s="277"/>
      <c r="ADA119" s="277"/>
      <c r="ADB119" s="277"/>
      <c r="ADC119" s="277"/>
      <c r="ADD119" s="277"/>
      <c r="ADE119" s="277"/>
      <c r="ADF119" s="277"/>
      <c r="ADG119" s="277"/>
      <c r="ADH119" s="277"/>
      <c r="ADI119" s="277"/>
      <c r="ADJ119" s="277"/>
      <c r="ADK119" s="277"/>
      <c r="ADL119" s="277"/>
      <c r="ADM119" s="277"/>
      <c r="ADN119" s="277"/>
      <c r="ADO119" s="277"/>
      <c r="ADP119" s="277"/>
      <c r="ADQ119" s="277"/>
      <c r="ADR119" s="277"/>
      <c r="ADS119" s="277"/>
      <c r="ADT119" s="277"/>
      <c r="ADU119" s="277"/>
      <c r="ADV119" s="277"/>
      <c r="ADW119" s="277"/>
      <c r="ADX119" s="277"/>
      <c r="ADY119" s="277"/>
      <c r="ADZ119" s="277"/>
      <c r="AEA119" s="277"/>
      <c r="AEB119" s="277"/>
      <c r="AEC119" s="277"/>
      <c r="AED119" s="277"/>
      <c r="AEE119" s="277"/>
      <c r="AEF119" s="277"/>
      <c r="AEG119" s="277"/>
      <c r="AEH119" s="277"/>
      <c r="AEI119" s="277"/>
      <c r="AEJ119" s="277"/>
      <c r="AEK119" s="277"/>
      <c r="AEL119" s="277"/>
      <c r="AEM119" s="277"/>
      <c r="AEN119" s="277"/>
      <c r="AEO119" s="277"/>
      <c r="AEP119" s="277"/>
      <c r="AEQ119" s="277"/>
      <c r="AER119" s="277"/>
      <c r="AES119" s="277"/>
      <c r="AET119" s="277"/>
      <c r="AEU119" s="277"/>
      <c r="AEV119" s="277"/>
      <c r="AEW119" s="277"/>
      <c r="AEX119" s="277"/>
      <c r="AEY119" s="277"/>
      <c r="AEZ119" s="277"/>
      <c r="AFA119" s="277"/>
      <c r="AFB119" s="277"/>
      <c r="AFC119" s="277"/>
      <c r="AFD119" s="277"/>
      <c r="AFE119" s="277"/>
      <c r="AFF119" s="277"/>
      <c r="AFG119" s="277"/>
      <c r="AFH119" s="277"/>
      <c r="AFI119" s="277"/>
      <c r="AFJ119" s="277"/>
      <c r="AFK119" s="277"/>
      <c r="AFL119" s="277"/>
      <c r="AFM119" s="277"/>
      <c r="AFN119" s="277"/>
      <c r="AFO119" s="277"/>
      <c r="AFP119" s="277"/>
      <c r="AFQ119" s="277"/>
      <c r="AFR119" s="277"/>
      <c r="AFS119" s="277"/>
      <c r="AFT119" s="277"/>
      <c r="AFU119" s="277"/>
      <c r="AFV119" s="277"/>
      <c r="AFW119" s="277"/>
      <c r="AFX119" s="277"/>
      <c r="AFY119" s="277"/>
      <c r="AFZ119" s="277"/>
      <c r="AGA119" s="277"/>
      <c r="AGB119" s="277"/>
      <c r="AGC119" s="277"/>
      <c r="AGD119" s="277"/>
      <c r="AGE119" s="277"/>
      <c r="AGF119" s="277"/>
      <c r="AGG119" s="277"/>
      <c r="AGH119" s="277"/>
      <c r="AGI119" s="277"/>
      <c r="AGJ119" s="277"/>
      <c r="AGK119" s="277"/>
      <c r="AGL119" s="277"/>
      <c r="AGM119" s="277"/>
      <c r="AGN119" s="277"/>
      <c r="AGO119" s="277"/>
      <c r="AGP119" s="277"/>
      <c r="AGQ119" s="277"/>
      <c r="AGR119" s="277"/>
      <c r="AGS119" s="277"/>
      <c r="AGT119" s="277"/>
      <c r="AGU119" s="277"/>
      <c r="AGV119" s="277"/>
      <c r="AGW119" s="277"/>
      <c r="AGX119" s="277"/>
      <c r="AGY119" s="277"/>
      <c r="AGZ119" s="277"/>
      <c r="AHA119" s="277"/>
      <c r="AHB119" s="277"/>
      <c r="AHC119" s="277"/>
      <c r="AHD119" s="277"/>
      <c r="AHE119" s="277"/>
      <c r="AHF119" s="277"/>
      <c r="AHG119" s="277"/>
      <c r="AHH119" s="277"/>
      <c r="AHI119" s="277"/>
      <c r="AHJ119" s="277"/>
      <c r="AHK119" s="277"/>
      <c r="AHL119" s="277"/>
      <c r="AHM119" s="277"/>
      <c r="AHN119" s="277"/>
      <c r="AHO119" s="277"/>
      <c r="AHP119" s="277"/>
      <c r="AHQ119" s="277"/>
      <c r="AHR119" s="277"/>
      <c r="AHS119" s="277"/>
      <c r="AHT119" s="277"/>
      <c r="AHU119" s="277"/>
      <c r="AHV119" s="277"/>
      <c r="AHW119" s="277"/>
      <c r="AHX119" s="277"/>
      <c r="AHY119" s="277"/>
      <c r="AHZ119" s="277"/>
      <c r="AIA119" s="277"/>
      <c r="AIB119" s="277"/>
      <c r="AIC119" s="277"/>
      <c r="AID119" s="277"/>
      <c r="AIE119" s="277"/>
      <c r="AIF119" s="277"/>
      <c r="AIG119" s="277"/>
      <c r="AIH119" s="277"/>
      <c r="AII119" s="277"/>
      <c r="AIJ119" s="277"/>
      <c r="AIK119" s="277"/>
      <c r="AIL119" s="277"/>
      <c r="AIM119" s="277"/>
      <c r="AIN119" s="277"/>
      <c r="AIO119" s="277"/>
      <c r="AIP119" s="277"/>
      <c r="AIQ119" s="277"/>
      <c r="AIR119" s="277"/>
      <c r="AIS119" s="277"/>
      <c r="AIT119" s="277"/>
      <c r="AIU119" s="277"/>
      <c r="AIV119" s="277"/>
      <c r="AIW119" s="277"/>
      <c r="AIX119" s="277"/>
      <c r="AIY119" s="277"/>
      <c r="AIZ119" s="277"/>
      <c r="AJA119" s="277"/>
      <c r="AJB119" s="277"/>
      <c r="AJC119" s="277"/>
      <c r="AJD119" s="277"/>
      <c r="AJE119" s="277"/>
      <c r="AJF119" s="277"/>
      <c r="AJG119" s="277"/>
      <c r="AJH119" s="277"/>
      <c r="AJI119" s="277"/>
      <c r="AJJ119" s="277"/>
      <c r="AJK119" s="277"/>
      <c r="AJL119" s="277"/>
      <c r="AJM119" s="277"/>
      <c r="AJN119" s="277"/>
      <c r="AJO119" s="277"/>
      <c r="AJP119" s="277"/>
      <c r="AJQ119" s="277"/>
      <c r="AJR119" s="277"/>
      <c r="AJS119" s="277"/>
      <c r="AJT119" s="277"/>
      <c r="AJU119" s="277"/>
      <c r="AJV119" s="277"/>
      <c r="AJW119" s="277"/>
      <c r="AJX119" s="277"/>
      <c r="AJY119" s="277"/>
      <c r="AJZ119" s="277"/>
      <c r="AKA119" s="277"/>
      <c r="AKB119" s="277"/>
      <c r="AKC119" s="277"/>
      <c r="AKD119" s="277"/>
      <c r="AKE119" s="277"/>
      <c r="AKF119" s="277"/>
      <c r="AKG119" s="277"/>
      <c r="AKH119" s="277"/>
      <c r="AKI119" s="277"/>
      <c r="AKJ119" s="277"/>
      <c r="AKK119" s="277"/>
      <c r="AKL119" s="277"/>
      <c r="AKM119" s="277"/>
      <c r="AKN119" s="277"/>
      <c r="AKO119" s="277"/>
      <c r="AKP119" s="277"/>
      <c r="AKQ119" s="277"/>
      <c r="AKR119" s="277"/>
      <c r="AKS119" s="277"/>
      <c r="AKT119" s="277"/>
      <c r="AKU119" s="277"/>
      <c r="AKV119" s="277"/>
      <c r="AKW119" s="277"/>
      <c r="AKX119" s="277"/>
      <c r="AKY119" s="277"/>
      <c r="AKZ119" s="277"/>
      <c r="ALA119" s="277"/>
      <c r="ALB119" s="277"/>
      <c r="ALC119" s="277"/>
      <c r="ALD119" s="277"/>
      <c r="ALE119" s="277"/>
      <c r="ALF119" s="277"/>
      <c r="ALG119" s="277"/>
      <c r="ALH119" s="277"/>
      <c r="ALI119" s="277"/>
      <c r="ALJ119" s="277"/>
      <c r="ALK119" s="277"/>
      <c r="ALL119" s="277"/>
      <c r="ALM119" s="277"/>
      <c r="ALN119" s="277"/>
      <c r="ALO119" s="277"/>
      <c r="ALP119" s="277"/>
      <c r="ALQ119" s="277"/>
      <c r="ALR119" s="277"/>
      <c r="ALS119" s="277"/>
      <c r="ALT119" s="277"/>
      <c r="ALU119" s="277"/>
      <c r="ALV119" s="277"/>
    </row>
    <row r="120" spans="1:1010" s="284" customFormat="1" ht="15" customHeight="1" x14ac:dyDescent="0.35">
      <c r="A120">
        <v>120</v>
      </c>
      <c r="B120">
        <v>1974.75</v>
      </c>
      <c r="C120" s="214" t="s">
        <v>1353</v>
      </c>
      <c r="D120">
        <v>1974.75</v>
      </c>
      <c r="E120" s="277">
        <v>-1</v>
      </c>
      <c r="F120" s="278">
        <v>50.524466666666697</v>
      </c>
      <c r="G120" s="279">
        <v>2.7658999999999998</v>
      </c>
      <c r="H120" s="280">
        <v>13.917899999999999</v>
      </c>
      <c r="I120" s="280">
        <v>2.8299999999999999E-2</v>
      </c>
      <c r="J120" s="280">
        <v>11.7307666666667</v>
      </c>
      <c r="K120" s="281">
        <v>0.1845</v>
      </c>
      <c r="L120" s="280">
        <v>6.4163666666666703</v>
      </c>
      <c r="M120" s="281">
        <v>10.7177666666667</v>
      </c>
      <c r="N120" s="280">
        <v>2.6343000000000001</v>
      </c>
      <c r="O120" s="280">
        <v>3.9666666666666704E-3</v>
      </c>
      <c r="P120" s="280">
        <v>0.48863333333333298</v>
      </c>
      <c r="Q120" s="281">
        <v>0.25380000000000003</v>
      </c>
      <c r="R120" s="280">
        <v>4.74333333333333E-2</v>
      </c>
      <c r="S120" s="281">
        <v>1.3733333333333301E-2</v>
      </c>
      <c r="T120" s="281">
        <v>3.48333333333333E-2</v>
      </c>
      <c r="U120" s="281">
        <v>99.765266666666705</v>
      </c>
      <c r="V120" s="281"/>
      <c r="W120" s="280"/>
      <c r="X120" s="282"/>
      <c r="Y120" s="282"/>
      <c r="Z120" s="282">
        <v>28.293333333333301</v>
      </c>
      <c r="AA120" s="282">
        <v>302.63</v>
      </c>
      <c r="AB120" s="280">
        <v>8.6166666666666707</v>
      </c>
      <c r="AC120" s="280">
        <v>358.77</v>
      </c>
      <c r="AD120" s="280">
        <v>22.5066666666667</v>
      </c>
      <c r="AE120" s="280">
        <v>149.58000000000001</v>
      </c>
      <c r="AF120" s="280">
        <v>15.7733333333333</v>
      </c>
      <c r="AG120" s="280">
        <v>120.93666666666699</v>
      </c>
      <c r="AH120" s="280">
        <v>12.5233333333333</v>
      </c>
      <c r="AI120" s="280">
        <v>31.586666666666702</v>
      </c>
      <c r="AJ120" s="280">
        <v>4.7633333333333301</v>
      </c>
      <c r="AK120" s="280">
        <v>21.88</v>
      </c>
      <c r="AL120" s="280">
        <v>4.9666666666666703</v>
      </c>
      <c r="AM120" s="280">
        <v>1.99</v>
      </c>
      <c r="AN120" s="280">
        <v>5.7566666666666704</v>
      </c>
      <c r="AO120" s="280">
        <v>0.86666666666666703</v>
      </c>
      <c r="AP120" s="280">
        <v>4.87</v>
      </c>
      <c r="AQ120" s="280">
        <v>0.93566666666666698</v>
      </c>
      <c r="AR120" s="280">
        <v>2.2533333333333299</v>
      </c>
      <c r="AS120" s="280">
        <v>0.30366666666666697</v>
      </c>
      <c r="AT120" s="280">
        <v>1.92333333333333</v>
      </c>
      <c r="AU120" s="280">
        <v>0.30166666666666703</v>
      </c>
      <c r="AV120" s="280">
        <v>3.54</v>
      </c>
      <c r="AW120" s="280">
        <v>1.0229999999999999</v>
      </c>
      <c r="AX120" s="280">
        <v>1.04666666666667</v>
      </c>
      <c r="AY120" s="280">
        <v>0.34533333333333299</v>
      </c>
      <c r="AZ120" s="280">
        <v>1142.9689699999999</v>
      </c>
      <c r="BA120" s="280">
        <v>52.005000000000003</v>
      </c>
      <c r="BB120" s="282"/>
      <c r="BC120" s="282"/>
      <c r="BD120" s="281"/>
      <c r="BE120" s="281"/>
      <c r="BF120" s="281">
        <v>0.61134604666666703</v>
      </c>
      <c r="BG120" s="281">
        <v>7.0807040000000002E-2</v>
      </c>
      <c r="BH120" s="280">
        <v>0.28253337000000001</v>
      </c>
      <c r="BI120" s="280">
        <v>0.38828837666666799</v>
      </c>
      <c r="BJ120" s="280">
        <v>2.9446199999999999E-2</v>
      </c>
      <c r="BK120" s="280">
        <v>0.18735790666666699</v>
      </c>
      <c r="BL120" s="280">
        <v>0.25079574000000099</v>
      </c>
      <c r="BM120" s="280">
        <v>0.18571815</v>
      </c>
      <c r="BN120" s="280">
        <v>7.1096149999999997E-2</v>
      </c>
      <c r="BO120" s="280">
        <v>7.4363399999999996E-3</v>
      </c>
      <c r="BP120" s="280">
        <v>9.9562566666666595E-3</v>
      </c>
      <c r="BQ120" s="280">
        <v>1.71666666666666E-3</v>
      </c>
      <c r="BR120" s="280">
        <v>1.6127833333333299E-3</v>
      </c>
      <c r="BS120" s="280">
        <v>1.35808</v>
      </c>
      <c r="BT120" s="280">
        <v>9.3815299999999997</v>
      </c>
      <c r="BU120" s="280">
        <v>0.46529999999999999</v>
      </c>
      <c r="BV120" s="280">
        <v>17.938500000000001</v>
      </c>
      <c r="BW120" s="280">
        <v>1.5304533333333401</v>
      </c>
      <c r="BX120" s="280">
        <v>14.509259999999999</v>
      </c>
      <c r="BY120" s="280">
        <v>2.0631520000000001</v>
      </c>
      <c r="BZ120" s="280">
        <v>6.7724533333333499</v>
      </c>
      <c r="CA120" s="280">
        <v>0.63868999999999798</v>
      </c>
      <c r="CB120" s="280">
        <v>1.2002933333333301</v>
      </c>
      <c r="CC120" s="280">
        <v>0.33343333333333303</v>
      </c>
      <c r="CD120" s="280">
        <v>1.40032</v>
      </c>
      <c r="CE120" s="280">
        <v>0.33276666666666699</v>
      </c>
      <c r="CF120" s="280">
        <v>0.11940000000000001</v>
      </c>
      <c r="CG120" s="280">
        <v>0.54112666666666698</v>
      </c>
      <c r="CH120" s="280">
        <v>6.7599999999999993E-2</v>
      </c>
      <c r="CI120" s="280">
        <v>0.39446999999999999</v>
      </c>
      <c r="CJ120" s="280">
        <v>8.1403000000000003E-2</v>
      </c>
      <c r="CK120" s="280">
        <v>0.18928</v>
      </c>
      <c r="CL120" s="280">
        <v>2.9455666666666699E-2</v>
      </c>
      <c r="CM120" s="280">
        <v>0.16348333333333301</v>
      </c>
      <c r="CN120" s="280">
        <v>3.2881666666666698E-2</v>
      </c>
      <c r="CO120" s="280">
        <v>0.33276</v>
      </c>
      <c r="CP120" s="280">
        <v>0.15242700000000001</v>
      </c>
      <c r="CQ120" s="280">
        <v>0.38622000000000101</v>
      </c>
      <c r="CR120" s="280">
        <v>3.2806666666666602E-2</v>
      </c>
      <c r="CS120" s="280"/>
      <c r="CT120" s="280"/>
      <c r="CU120" s="283"/>
      <c r="CV120" s="283"/>
      <c r="CW120" s="283"/>
      <c r="CX120" s="283"/>
      <c r="CY120" s="283"/>
      <c r="CZ120" s="283"/>
      <c r="DA120" s="277"/>
      <c r="DB120" s="277"/>
      <c r="DC120" s="277"/>
      <c r="DD120" s="277"/>
      <c r="DE120" s="277"/>
      <c r="DF120" s="277"/>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277"/>
      <c r="EC120" s="277"/>
      <c r="ED120" s="277"/>
      <c r="EE120" s="277"/>
      <c r="EF120" s="277"/>
      <c r="EG120" s="277"/>
      <c r="EH120" s="277"/>
      <c r="EI120" s="277"/>
      <c r="EJ120" s="277"/>
      <c r="EK120" s="277"/>
      <c r="EL120" s="277"/>
      <c r="EM120" s="277"/>
      <c r="EN120" s="277"/>
      <c r="EO120" s="277"/>
      <c r="EP120" s="277"/>
      <c r="EQ120" s="277"/>
      <c r="ER120" s="277"/>
      <c r="ES120" s="277"/>
      <c r="ET120" s="277"/>
      <c r="EU120" s="277"/>
      <c r="EV120" s="277"/>
      <c r="EW120" s="277"/>
      <c r="EX120" s="277"/>
      <c r="EY120" s="277"/>
      <c r="EZ120" s="277"/>
      <c r="FA120" s="277"/>
      <c r="FB120" s="277"/>
      <c r="FC120" s="277"/>
      <c r="FD120" s="277"/>
      <c r="FE120" s="277"/>
      <c r="FF120" s="277"/>
      <c r="FG120" s="277"/>
      <c r="FH120" s="277"/>
      <c r="FI120" s="277"/>
      <c r="FJ120" s="277"/>
      <c r="FK120" s="277"/>
      <c r="FL120" s="277"/>
      <c r="FM120" s="277"/>
      <c r="FN120" s="277"/>
      <c r="FO120" s="277"/>
      <c r="FP120" s="277"/>
      <c r="FQ120" s="277"/>
      <c r="FR120" s="277"/>
      <c r="FS120" s="277"/>
      <c r="FT120" s="277"/>
      <c r="FU120" s="277"/>
      <c r="FV120" s="277"/>
      <c r="FW120" s="277"/>
      <c r="FX120" s="277"/>
      <c r="FY120" s="277"/>
      <c r="FZ120" s="277"/>
      <c r="GA120" s="277"/>
      <c r="GB120" s="277"/>
      <c r="GC120" s="277"/>
      <c r="GD120" s="277"/>
      <c r="GE120" s="277"/>
      <c r="GF120" s="277"/>
      <c r="GG120" s="277"/>
      <c r="GH120" s="277"/>
      <c r="GI120" s="277"/>
      <c r="GJ120" s="277"/>
      <c r="GK120" s="277"/>
      <c r="GL120" s="277"/>
      <c r="GM120" s="277"/>
      <c r="GN120" s="277"/>
      <c r="GO120" s="277"/>
      <c r="GP120" s="277"/>
      <c r="GQ120" s="277"/>
      <c r="GR120" s="277"/>
      <c r="GS120" s="277"/>
      <c r="GT120" s="277"/>
      <c r="GU120" s="277"/>
      <c r="GV120" s="277"/>
      <c r="GW120" s="277"/>
      <c r="GX120" s="277"/>
      <c r="GY120" s="277"/>
      <c r="GZ120" s="277"/>
      <c r="HA120" s="277"/>
      <c r="HB120" s="277"/>
      <c r="HC120" s="277"/>
      <c r="HD120" s="277"/>
      <c r="HE120" s="277"/>
      <c r="HF120" s="277"/>
      <c r="HG120" s="277"/>
      <c r="HH120" s="277"/>
      <c r="HI120" s="277"/>
      <c r="HJ120" s="277"/>
      <c r="HK120" s="277"/>
      <c r="HL120" s="277"/>
      <c r="HM120" s="277"/>
      <c r="HN120" s="277"/>
      <c r="HO120" s="277"/>
      <c r="HP120" s="277"/>
      <c r="HQ120" s="277"/>
      <c r="HR120" s="277"/>
      <c r="HS120" s="277"/>
      <c r="HT120" s="277"/>
      <c r="HU120" s="277"/>
      <c r="HV120" s="277"/>
      <c r="HW120" s="277"/>
      <c r="HX120" s="277"/>
      <c r="HY120" s="277"/>
      <c r="HZ120" s="277"/>
      <c r="IA120" s="277"/>
      <c r="IB120" s="277"/>
      <c r="IC120" s="277"/>
      <c r="ID120" s="277"/>
      <c r="IE120" s="277"/>
      <c r="IF120" s="277"/>
      <c r="IG120" s="277"/>
      <c r="IH120" s="277"/>
      <c r="II120" s="277"/>
      <c r="IJ120" s="277"/>
      <c r="IK120" s="277"/>
      <c r="IL120" s="277"/>
      <c r="IM120" s="277"/>
      <c r="IN120" s="277"/>
      <c r="IO120" s="277"/>
      <c r="IP120" s="277"/>
      <c r="IQ120" s="277"/>
      <c r="IR120" s="277"/>
      <c r="IS120" s="277"/>
      <c r="IT120" s="277"/>
      <c r="IU120" s="277"/>
      <c r="IV120" s="277"/>
      <c r="IW120" s="277"/>
      <c r="IX120" s="277"/>
      <c r="IY120" s="277"/>
      <c r="IZ120" s="277"/>
      <c r="JA120" s="277"/>
      <c r="JB120" s="277"/>
      <c r="JC120" s="277"/>
      <c r="JD120" s="277"/>
      <c r="JE120" s="277"/>
      <c r="JF120" s="277"/>
      <c r="JG120" s="277"/>
      <c r="JH120" s="277"/>
      <c r="JI120" s="277"/>
      <c r="JJ120" s="277"/>
      <c r="JK120" s="277"/>
      <c r="JL120" s="277"/>
      <c r="JM120" s="277"/>
      <c r="JN120" s="277"/>
      <c r="JO120" s="277"/>
      <c r="JP120" s="277"/>
      <c r="JQ120" s="277"/>
      <c r="JR120" s="277"/>
      <c r="JS120" s="277"/>
      <c r="JT120" s="277"/>
      <c r="JU120" s="277"/>
      <c r="JV120" s="277"/>
      <c r="JW120" s="277"/>
      <c r="JX120" s="277"/>
      <c r="JY120" s="277"/>
      <c r="JZ120" s="277"/>
      <c r="KA120" s="277"/>
      <c r="KB120" s="277"/>
      <c r="KC120" s="277"/>
      <c r="KD120" s="277"/>
      <c r="KE120" s="277"/>
      <c r="KF120" s="277"/>
      <c r="KG120" s="277"/>
      <c r="KH120" s="277"/>
      <c r="KI120" s="277"/>
      <c r="KJ120" s="277"/>
      <c r="KK120" s="277"/>
      <c r="KL120" s="277"/>
      <c r="KM120" s="277"/>
      <c r="KN120" s="277"/>
      <c r="KO120" s="277"/>
      <c r="KP120" s="277"/>
      <c r="KQ120" s="277"/>
      <c r="KR120" s="277"/>
      <c r="KS120" s="277"/>
      <c r="KT120" s="277"/>
      <c r="KU120" s="277"/>
      <c r="KV120" s="277"/>
      <c r="KW120" s="277"/>
      <c r="KX120" s="277"/>
      <c r="KY120" s="277"/>
      <c r="KZ120" s="277"/>
      <c r="LA120" s="277"/>
      <c r="LB120" s="277"/>
      <c r="LC120" s="277"/>
      <c r="LD120" s="277"/>
      <c r="LE120" s="277"/>
      <c r="LF120" s="277"/>
      <c r="LG120" s="277"/>
      <c r="LH120" s="277"/>
      <c r="LI120" s="277"/>
      <c r="LJ120" s="277"/>
      <c r="LK120" s="277"/>
      <c r="LL120" s="277"/>
      <c r="LM120" s="277"/>
      <c r="LN120" s="277"/>
      <c r="LO120" s="277"/>
      <c r="LP120" s="277"/>
      <c r="LQ120" s="277"/>
      <c r="LR120" s="277"/>
      <c r="LS120" s="277"/>
      <c r="LT120" s="277"/>
      <c r="LU120" s="277"/>
      <c r="LV120" s="277"/>
      <c r="LW120" s="277"/>
      <c r="LX120" s="277"/>
      <c r="LY120" s="277"/>
      <c r="LZ120" s="277"/>
      <c r="MA120" s="277"/>
      <c r="MB120" s="277"/>
      <c r="MC120" s="277"/>
      <c r="MD120" s="277"/>
      <c r="ME120" s="277"/>
      <c r="MF120" s="277"/>
      <c r="MG120" s="277"/>
      <c r="MH120" s="277"/>
      <c r="MI120" s="277"/>
      <c r="MJ120" s="277"/>
      <c r="MK120" s="277"/>
      <c r="ML120" s="277"/>
      <c r="MM120" s="277"/>
      <c r="MN120" s="277"/>
      <c r="MO120" s="277"/>
      <c r="MP120" s="277"/>
      <c r="MQ120" s="277"/>
      <c r="MR120" s="277"/>
      <c r="MS120" s="277"/>
      <c r="MT120" s="277"/>
      <c r="MU120" s="277"/>
      <c r="MV120" s="277"/>
      <c r="MW120" s="277"/>
      <c r="MX120" s="277"/>
      <c r="MY120" s="277"/>
      <c r="MZ120" s="277"/>
      <c r="NA120" s="277"/>
      <c r="NB120" s="277"/>
      <c r="NC120" s="277"/>
      <c r="ND120" s="277"/>
      <c r="NE120" s="277"/>
      <c r="NF120" s="277"/>
      <c r="NG120" s="277"/>
      <c r="NH120" s="277"/>
      <c r="NI120" s="277"/>
      <c r="NJ120" s="277"/>
      <c r="NK120" s="277"/>
      <c r="NL120" s="277"/>
      <c r="NM120" s="277"/>
      <c r="NN120" s="277"/>
      <c r="NO120" s="277"/>
      <c r="NP120" s="277"/>
      <c r="NQ120" s="277"/>
      <c r="NR120" s="277"/>
      <c r="NS120" s="277"/>
      <c r="NT120" s="277"/>
      <c r="NU120" s="277"/>
      <c r="NV120" s="277"/>
      <c r="NW120" s="277"/>
      <c r="NX120" s="277"/>
      <c r="NY120" s="277"/>
      <c r="NZ120" s="277"/>
      <c r="OA120" s="277"/>
      <c r="OB120" s="277"/>
      <c r="OC120" s="277"/>
      <c r="OD120" s="277"/>
      <c r="OE120" s="277"/>
      <c r="OF120" s="277"/>
      <c r="OG120" s="277"/>
      <c r="OH120" s="277"/>
      <c r="OI120" s="277"/>
      <c r="OJ120" s="277"/>
      <c r="OK120" s="277"/>
      <c r="OL120" s="277"/>
      <c r="OM120" s="277"/>
      <c r="ON120" s="277"/>
      <c r="OO120" s="277"/>
      <c r="OP120" s="277"/>
      <c r="OQ120" s="277"/>
      <c r="OR120" s="277"/>
      <c r="OS120" s="277"/>
      <c r="OT120" s="277"/>
      <c r="OU120" s="277"/>
      <c r="OV120" s="277"/>
      <c r="OW120" s="277"/>
      <c r="OX120" s="277"/>
      <c r="OY120" s="277"/>
      <c r="OZ120" s="277"/>
      <c r="PA120" s="277"/>
      <c r="PB120" s="277"/>
      <c r="PC120" s="277"/>
      <c r="PD120" s="277"/>
      <c r="PE120" s="277"/>
      <c r="PF120" s="277"/>
      <c r="PG120" s="277"/>
      <c r="PH120" s="277"/>
      <c r="PI120" s="277"/>
      <c r="PJ120" s="277"/>
      <c r="PK120" s="277"/>
      <c r="PL120" s="277"/>
      <c r="PM120" s="277"/>
      <c r="PN120" s="277"/>
      <c r="PO120" s="277"/>
      <c r="PP120" s="277"/>
      <c r="PQ120" s="277"/>
      <c r="PR120" s="277"/>
      <c r="PS120" s="277"/>
      <c r="PT120" s="277"/>
      <c r="PU120" s="277"/>
      <c r="PV120" s="277"/>
      <c r="PW120" s="277"/>
      <c r="PX120" s="277"/>
      <c r="PY120" s="277"/>
      <c r="PZ120" s="277"/>
      <c r="QA120" s="277"/>
      <c r="QB120" s="277"/>
      <c r="QC120" s="277"/>
      <c r="QD120" s="277"/>
      <c r="QE120" s="277"/>
      <c r="QF120" s="277"/>
      <c r="QG120" s="277"/>
      <c r="QH120" s="277"/>
      <c r="QI120" s="277"/>
      <c r="QJ120" s="277"/>
      <c r="QK120" s="277"/>
      <c r="QL120" s="277"/>
      <c r="QM120" s="277"/>
      <c r="QN120" s="277"/>
      <c r="QO120" s="277"/>
      <c r="QP120" s="277"/>
      <c r="QQ120" s="277"/>
      <c r="QR120" s="277"/>
      <c r="QS120" s="277"/>
      <c r="QT120" s="277"/>
      <c r="QU120" s="277"/>
      <c r="QV120" s="277"/>
      <c r="QW120" s="277"/>
      <c r="QX120" s="277"/>
      <c r="QY120" s="277"/>
      <c r="QZ120" s="277"/>
      <c r="RA120" s="277"/>
      <c r="RB120" s="277"/>
      <c r="RC120" s="277"/>
      <c r="RD120" s="277"/>
      <c r="RE120" s="277"/>
      <c r="RF120" s="277"/>
      <c r="RG120" s="277"/>
      <c r="RH120" s="277"/>
      <c r="RI120" s="277"/>
      <c r="RJ120" s="277"/>
      <c r="RK120" s="277"/>
      <c r="RL120" s="277"/>
      <c r="RM120" s="277"/>
      <c r="RN120" s="277"/>
      <c r="RO120" s="277"/>
      <c r="RP120" s="277"/>
      <c r="RQ120" s="277"/>
      <c r="RR120" s="277"/>
      <c r="RS120" s="277"/>
      <c r="RT120" s="277"/>
      <c r="RU120" s="277"/>
      <c r="RV120" s="277"/>
      <c r="RW120" s="277"/>
      <c r="RX120" s="277"/>
      <c r="RY120" s="277"/>
      <c r="RZ120" s="277"/>
      <c r="SA120" s="277"/>
      <c r="SB120" s="277"/>
      <c r="SC120" s="277"/>
      <c r="SD120" s="277"/>
      <c r="SE120" s="277"/>
      <c r="SF120" s="277"/>
      <c r="SG120" s="277"/>
      <c r="SH120" s="277"/>
      <c r="SI120" s="277"/>
      <c r="SJ120" s="277"/>
      <c r="SK120" s="277"/>
      <c r="SL120" s="277"/>
      <c r="SM120" s="277"/>
      <c r="SN120" s="277"/>
      <c r="SO120" s="277"/>
      <c r="SP120" s="277"/>
      <c r="SQ120" s="277"/>
      <c r="SR120" s="277"/>
      <c r="SS120" s="277"/>
      <c r="ST120" s="277"/>
      <c r="SU120" s="277"/>
      <c r="SV120" s="277"/>
      <c r="SW120" s="277"/>
      <c r="SX120" s="277"/>
      <c r="SY120" s="277"/>
      <c r="SZ120" s="277"/>
      <c r="TA120" s="277"/>
      <c r="TB120" s="277"/>
      <c r="TC120" s="277"/>
      <c r="TD120" s="277"/>
      <c r="TE120" s="277"/>
      <c r="TF120" s="277"/>
      <c r="TG120" s="277"/>
      <c r="TH120" s="277"/>
      <c r="TI120" s="277"/>
      <c r="TJ120" s="277"/>
      <c r="TK120" s="277"/>
      <c r="TL120" s="277"/>
      <c r="TM120" s="277"/>
      <c r="TN120" s="277"/>
      <c r="TO120" s="277"/>
      <c r="TP120" s="277"/>
      <c r="TQ120" s="277"/>
      <c r="TR120" s="277"/>
      <c r="TS120" s="277"/>
      <c r="TT120" s="277"/>
      <c r="TU120" s="277"/>
      <c r="TV120" s="277"/>
      <c r="TW120" s="277"/>
      <c r="TX120" s="277"/>
      <c r="TY120" s="277"/>
      <c r="TZ120" s="277"/>
      <c r="UA120" s="277"/>
      <c r="UB120" s="277"/>
      <c r="UC120" s="277"/>
      <c r="UD120" s="277"/>
      <c r="UE120" s="277"/>
      <c r="UF120" s="277"/>
      <c r="UG120" s="277"/>
      <c r="UH120" s="277"/>
      <c r="UI120" s="277"/>
      <c r="UJ120" s="277"/>
      <c r="UK120" s="277"/>
      <c r="UL120" s="277"/>
      <c r="UM120" s="277"/>
      <c r="UN120" s="277"/>
      <c r="UO120" s="277"/>
      <c r="UP120" s="277"/>
      <c r="UQ120" s="277"/>
      <c r="UR120" s="277"/>
      <c r="US120" s="277"/>
      <c r="UT120" s="277"/>
      <c r="UU120" s="277"/>
      <c r="UV120" s="277"/>
      <c r="UW120" s="277"/>
      <c r="UX120" s="277"/>
      <c r="UY120" s="277"/>
      <c r="UZ120" s="277"/>
      <c r="VA120" s="277"/>
      <c r="VB120" s="277"/>
      <c r="VC120" s="277"/>
      <c r="VD120" s="277"/>
      <c r="VE120" s="277"/>
      <c r="VF120" s="277"/>
      <c r="VG120" s="277"/>
      <c r="VH120" s="277"/>
      <c r="VI120" s="277"/>
      <c r="VJ120" s="277"/>
      <c r="VK120" s="277"/>
      <c r="VL120" s="277"/>
      <c r="VM120" s="277"/>
      <c r="VN120" s="277"/>
      <c r="VO120" s="277"/>
      <c r="VP120" s="277"/>
      <c r="VQ120" s="277"/>
      <c r="VR120" s="277"/>
      <c r="VS120" s="277"/>
      <c r="VT120" s="277"/>
      <c r="VU120" s="277"/>
      <c r="VV120" s="277"/>
      <c r="VW120" s="277"/>
      <c r="VX120" s="277"/>
      <c r="VY120" s="277"/>
      <c r="VZ120" s="277"/>
      <c r="WA120" s="277"/>
      <c r="WB120" s="277"/>
      <c r="WC120" s="277"/>
      <c r="WD120" s="277"/>
      <c r="WE120" s="277"/>
      <c r="WF120" s="277"/>
      <c r="WG120" s="277"/>
      <c r="WH120" s="277"/>
      <c r="WI120" s="277"/>
      <c r="WJ120" s="277"/>
      <c r="WK120" s="277"/>
      <c r="WL120" s="277"/>
      <c r="WM120" s="277"/>
      <c r="WN120" s="277"/>
      <c r="WO120" s="277"/>
      <c r="WP120" s="277"/>
      <c r="WQ120" s="277"/>
      <c r="WR120" s="277"/>
      <c r="WS120" s="277"/>
      <c r="WT120" s="277"/>
      <c r="WU120" s="277"/>
      <c r="WV120" s="277"/>
      <c r="WW120" s="277"/>
      <c r="WX120" s="277"/>
      <c r="WY120" s="277"/>
      <c r="WZ120" s="277"/>
      <c r="XA120" s="277"/>
      <c r="XB120" s="277"/>
      <c r="XC120" s="277"/>
      <c r="XD120" s="277"/>
      <c r="XE120" s="277"/>
      <c r="XF120" s="277"/>
      <c r="XG120" s="277"/>
      <c r="XH120" s="277"/>
      <c r="XI120" s="277"/>
      <c r="XJ120" s="277"/>
      <c r="XK120" s="277"/>
      <c r="XL120" s="277"/>
      <c r="XM120" s="277"/>
      <c r="XN120" s="277"/>
      <c r="XO120" s="277"/>
      <c r="XP120" s="277"/>
      <c r="XQ120" s="277"/>
      <c r="XR120" s="277"/>
      <c r="XS120" s="277"/>
      <c r="XT120" s="277"/>
      <c r="XU120" s="277"/>
      <c r="XV120" s="277"/>
      <c r="XW120" s="277"/>
      <c r="XX120" s="277"/>
      <c r="XY120" s="277"/>
      <c r="XZ120" s="277"/>
      <c r="YA120" s="277"/>
      <c r="YB120" s="277"/>
      <c r="YC120" s="277"/>
      <c r="YD120" s="277"/>
      <c r="YE120" s="277"/>
      <c r="YF120" s="277"/>
      <c r="YG120" s="277"/>
      <c r="YH120" s="277"/>
      <c r="YI120" s="277"/>
      <c r="YJ120" s="277"/>
      <c r="YK120" s="277"/>
      <c r="YL120" s="277"/>
      <c r="YM120" s="277"/>
      <c r="YN120" s="277"/>
      <c r="YO120" s="277"/>
      <c r="YP120" s="277"/>
      <c r="YQ120" s="277"/>
      <c r="YR120" s="277"/>
      <c r="YS120" s="277"/>
      <c r="YT120" s="277"/>
      <c r="YU120" s="277"/>
      <c r="YV120" s="277"/>
      <c r="YW120" s="277"/>
      <c r="YX120" s="277"/>
      <c r="YY120" s="277"/>
      <c r="YZ120" s="277"/>
      <c r="ZA120" s="277"/>
      <c r="ZB120" s="277"/>
      <c r="ZC120" s="277"/>
      <c r="ZD120" s="277"/>
      <c r="ZE120" s="277"/>
      <c r="ZF120" s="277"/>
      <c r="ZG120" s="277"/>
      <c r="ZH120" s="277"/>
      <c r="ZI120" s="277"/>
      <c r="ZJ120" s="277"/>
      <c r="ZK120" s="277"/>
      <c r="ZL120" s="277"/>
      <c r="ZM120" s="277"/>
      <c r="ZN120" s="277"/>
      <c r="ZO120" s="277"/>
      <c r="ZP120" s="277"/>
      <c r="ZQ120" s="277"/>
      <c r="ZR120" s="277"/>
      <c r="ZS120" s="277"/>
      <c r="ZT120" s="277"/>
      <c r="ZU120" s="277"/>
      <c r="ZV120" s="277"/>
      <c r="ZW120" s="277"/>
      <c r="ZX120" s="277"/>
      <c r="ZY120" s="277"/>
      <c r="ZZ120" s="277"/>
      <c r="AAA120" s="277"/>
      <c r="AAB120" s="277"/>
      <c r="AAC120" s="277"/>
      <c r="AAD120" s="277"/>
      <c r="AAE120" s="277"/>
      <c r="AAF120" s="277"/>
      <c r="AAG120" s="277"/>
      <c r="AAH120" s="277"/>
      <c r="AAI120" s="277"/>
      <c r="AAJ120" s="277"/>
      <c r="AAK120" s="277"/>
      <c r="AAL120" s="277"/>
      <c r="AAM120" s="277"/>
      <c r="AAN120" s="277"/>
      <c r="AAO120" s="277"/>
      <c r="AAP120" s="277"/>
      <c r="AAQ120" s="277"/>
      <c r="AAR120" s="277"/>
      <c r="AAS120" s="277"/>
      <c r="AAT120" s="277"/>
      <c r="AAU120" s="277"/>
      <c r="AAV120" s="277"/>
      <c r="AAW120" s="277"/>
      <c r="AAX120" s="277"/>
      <c r="AAY120" s="277"/>
      <c r="AAZ120" s="277"/>
      <c r="ABA120" s="277"/>
      <c r="ABB120" s="277"/>
      <c r="ABC120" s="277"/>
      <c r="ABD120" s="277"/>
      <c r="ABE120" s="277"/>
      <c r="ABF120" s="277"/>
      <c r="ABG120" s="277"/>
      <c r="ABH120" s="277"/>
      <c r="ABI120" s="277"/>
      <c r="ABJ120" s="277"/>
      <c r="ABK120" s="277"/>
      <c r="ABL120" s="277"/>
      <c r="ABM120" s="277"/>
      <c r="ABN120" s="277"/>
      <c r="ABO120" s="277"/>
      <c r="ABP120" s="277"/>
      <c r="ABQ120" s="277"/>
      <c r="ABR120" s="277"/>
      <c r="ABS120" s="277"/>
      <c r="ABT120" s="277"/>
      <c r="ABU120" s="277"/>
      <c r="ABV120" s="277"/>
      <c r="ABW120" s="277"/>
      <c r="ABX120" s="277"/>
      <c r="ABY120" s="277"/>
      <c r="ABZ120" s="277"/>
      <c r="ACA120" s="277"/>
      <c r="ACB120" s="277"/>
      <c r="ACC120" s="277"/>
      <c r="ACD120" s="277"/>
      <c r="ACE120" s="277"/>
      <c r="ACF120" s="277"/>
      <c r="ACG120" s="277"/>
      <c r="ACH120" s="277"/>
      <c r="ACI120" s="277"/>
      <c r="ACJ120" s="277"/>
      <c r="ACK120" s="277"/>
      <c r="ACL120" s="277"/>
      <c r="ACM120" s="277"/>
      <c r="ACN120" s="277"/>
      <c r="ACO120" s="277"/>
      <c r="ACP120" s="277"/>
      <c r="ACQ120" s="277"/>
      <c r="ACR120" s="277"/>
      <c r="ACS120" s="277"/>
      <c r="ACT120" s="277"/>
      <c r="ACU120" s="277"/>
      <c r="ACV120" s="277"/>
      <c r="ACW120" s="277"/>
      <c r="ACX120" s="277"/>
      <c r="ACY120" s="277"/>
      <c r="ACZ120" s="277"/>
      <c r="ADA120" s="277"/>
      <c r="ADB120" s="277"/>
      <c r="ADC120" s="277"/>
      <c r="ADD120" s="277"/>
      <c r="ADE120" s="277"/>
      <c r="ADF120" s="277"/>
      <c r="ADG120" s="277"/>
      <c r="ADH120" s="277"/>
      <c r="ADI120" s="277"/>
      <c r="ADJ120" s="277"/>
      <c r="ADK120" s="277"/>
      <c r="ADL120" s="277"/>
      <c r="ADM120" s="277"/>
      <c r="ADN120" s="277"/>
      <c r="ADO120" s="277"/>
      <c r="ADP120" s="277"/>
      <c r="ADQ120" s="277"/>
      <c r="ADR120" s="277"/>
      <c r="ADS120" s="277"/>
      <c r="ADT120" s="277"/>
      <c r="ADU120" s="277"/>
      <c r="ADV120" s="277"/>
      <c r="ADW120" s="277"/>
      <c r="ADX120" s="277"/>
      <c r="ADY120" s="277"/>
      <c r="ADZ120" s="277"/>
      <c r="AEA120" s="277"/>
      <c r="AEB120" s="277"/>
      <c r="AEC120" s="277"/>
      <c r="AED120" s="277"/>
      <c r="AEE120" s="277"/>
      <c r="AEF120" s="277"/>
      <c r="AEG120" s="277"/>
      <c r="AEH120" s="277"/>
      <c r="AEI120" s="277"/>
      <c r="AEJ120" s="277"/>
      <c r="AEK120" s="277"/>
      <c r="AEL120" s="277"/>
      <c r="AEM120" s="277"/>
      <c r="AEN120" s="277"/>
      <c r="AEO120" s="277"/>
      <c r="AEP120" s="277"/>
      <c r="AEQ120" s="277"/>
      <c r="AER120" s="277"/>
      <c r="AES120" s="277"/>
      <c r="AET120" s="277"/>
      <c r="AEU120" s="277"/>
      <c r="AEV120" s="277"/>
      <c r="AEW120" s="277"/>
      <c r="AEX120" s="277"/>
      <c r="AEY120" s="277"/>
      <c r="AEZ120" s="277"/>
      <c r="AFA120" s="277"/>
      <c r="AFB120" s="277"/>
      <c r="AFC120" s="277"/>
      <c r="AFD120" s="277"/>
      <c r="AFE120" s="277"/>
      <c r="AFF120" s="277"/>
      <c r="AFG120" s="277"/>
      <c r="AFH120" s="277"/>
      <c r="AFI120" s="277"/>
      <c r="AFJ120" s="277"/>
      <c r="AFK120" s="277"/>
      <c r="AFL120" s="277"/>
      <c r="AFM120" s="277"/>
      <c r="AFN120" s="277"/>
      <c r="AFO120" s="277"/>
      <c r="AFP120" s="277"/>
      <c r="AFQ120" s="277"/>
      <c r="AFR120" s="277"/>
      <c r="AFS120" s="277"/>
      <c r="AFT120" s="277"/>
      <c r="AFU120" s="277"/>
      <c r="AFV120" s="277"/>
      <c r="AFW120" s="277"/>
      <c r="AFX120" s="277"/>
      <c r="AFY120" s="277"/>
      <c r="AFZ120" s="277"/>
      <c r="AGA120" s="277"/>
      <c r="AGB120" s="277"/>
      <c r="AGC120" s="277"/>
      <c r="AGD120" s="277"/>
      <c r="AGE120" s="277"/>
      <c r="AGF120" s="277"/>
      <c r="AGG120" s="277"/>
      <c r="AGH120" s="277"/>
      <c r="AGI120" s="277"/>
      <c r="AGJ120" s="277"/>
      <c r="AGK120" s="277"/>
      <c r="AGL120" s="277"/>
      <c r="AGM120" s="277"/>
      <c r="AGN120" s="277"/>
      <c r="AGO120" s="277"/>
      <c r="AGP120" s="277"/>
      <c r="AGQ120" s="277"/>
      <c r="AGR120" s="277"/>
      <c r="AGS120" s="277"/>
      <c r="AGT120" s="277"/>
      <c r="AGU120" s="277"/>
      <c r="AGV120" s="277"/>
      <c r="AGW120" s="277"/>
      <c r="AGX120" s="277"/>
      <c r="AGY120" s="277"/>
      <c r="AGZ120" s="277"/>
      <c r="AHA120" s="277"/>
      <c r="AHB120" s="277"/>
      <c r="AHC120" s="277"/>
      <c r="AHD120" s="277"/>
      <c r="AHE120" s="277"/>
      <c r="AHF120" s="277"/>
      <c r="AHG120" s="277"/>
      <c r="AHH120" s="277"/>
      <c r="AHI120" s="277"/>
      <c r="AHJ120" s="277"/>
      <c r="AHK120" s="277"/>
      <c r="AHL120" s="277"/>
      <c r="AHM120" s="277"/>
      <c r="AHN120" s="277"/>
      <c r="AHO120" s="277"/>
      <c r="AHP120" s="277"/>
      <c r="AHQ120" s="277"/>
      <c r="AHR120" s="277"/>
      <c r="AHS120" s="277"/>
      <c r="AHT120" s="277"/>
      <c r="AHU120" s="277"/>
      <c r="AHV120" s="277"/>
      <c r="AHW120" s="277"/>
      <c r="AHX120" s="277"/>
      <c r="AHY120" s="277"/>
      <c r="AHZ120" s="277"/>
      <c r="AIA120" s="277"/>
      <c r="AIB120" s="277"/>
      <c r="AIC120" s="277"/>
      <c r="AID120" s="277"/>
      <c r="AIE120" s="277"/>
      <c r="AIF120" s="277"/>
      <c r="AIG120" s="277"/>
      <c r="AIH120" s="277"/>
      <c r="AII120" s="277"/>
      <c r="AIJ120" s="277"/>
      <c r="AIK120" s="277"/>
      <c r="AIL120" s="277"/>
      <c r="AIM120" s="277"/>
      <c r="AIN120" s="277"/>
      <c r="AIO120" s="277"/>
      <c r="AIP120" s="277"/>
      <c r="AIQ120" s="277"/>
      <c r="AIR120" s="277"/>
      <c r="AIS120" s="277"/>
      <c r="AIT120" s="277"/>
      <c r="AIU120" s="277"/>
      <c r="AIV120" s="277"/>
      <c r="AIW120" s="277"/>
      <c r="AIX120" s="277"/>
      <c r="AIY120" s="277"/>
      <c r="AIZ120" s="277"/>
      <c r="AJA120" s="277"/>
      <c r="AJB120" s="277"/>
      <c r="AJC120" s="277"/>
      <c r="AJD120" s="277"/>
      <c r="AJE120" s="277"/>
      <c r="AJF120" s="277"/>
      <c r="AJG120" s="277"/>
      <c r="AJH120" s="277"/>
      <c r="AJI120" s="277"/>
      <c r="AJJ120" s="277"/>
      <c r="AJK120" s="277"/>
      <c r="AJL120" s="277"/>
      <c r="AJM120" s="277"/>
      <c r="AJN120" s="277"/>
      <c r="AJO120" s="277"/>
      <c r="AJP120" s="277"/>
      <c r="AJQ120" s="277"/>
      <c r="AJR120" s="277"/>
      <c r="AJS120" s="277"/>
      <c r="AJT120" s="277"/>
      <c r="AJU120" s="277"/>
      <c r="AJV120" s="277"/>
      <c r="AJW120" s="277"/>
      <c r="AJX120" s="277"/>
      <c r="AJY120" s="277"/>
      <c r="AJZ120" s="277"/>
      <c r="AKA120" s="277"/>
      <c r="AKB120" s="277"/>
      <c r="AKC120" s="277"/>
      <c r="AKD120" s="277"/>
      <c r="AKE120" s="277"/>
      <c r="AKF120" s="277"/>
      <c r="AKG120" s="277"/>
      <c r="AKH120" s="277"/>
      <c r="AKI120" s="277"/>
      <c r="AKJ120" s="277"/>
      <c r="AKK120" s="277"/>
      <c r="AKL120" s="277"/>
      <c r="AKM120" s="277"/>
      <c r="AKN120" s="277"/>
      <c r="AKO120" s="277"/>
      <c r="AKP120" s="277"/>
      <c r="AKQ120" s="277"/>
      <c r="AKR120" s="277"/>
      <c r="AKS120" s="277"/>
      <c r="AKT120" s="277"/>
      <c r="AKU120" s="277"/>
      <c r="AKV120" s="277"/>
      <c r="AKW120" s="277"/>
      <c r="AKX120" s="277"/>
      <c r="AKY120" s="277"/>
      <c r="AKZ120" s="277"/>
      <c r="ALA120" s="277"/>
      <c r="ALB120" s="277"/>
      <c r="ALC120" s="277"/>
      <c r="ALD120" s="277"/>
      <c r="ALE120" s="277"/>
      <c r="ALF120" s="277"/>
      <c r="ALG120" s="277"/>
      <c r="ALH120" s="277"/>
      <c r="ALI120" s="277"/>
      <c r="ALJ120" s="277"/>
      <c r="ALK120" s="277"/>
      <c r="ALL120" s="277"/>
      <c r="ALM120" s="277"/>
      <c r="ALN120" s="277"/>
      <c r="ALO120" s="277"/>
      <c r="ALP120" s="277"/>
      <c r="ALQ120" s="277"/>
      <c r="ALR120" s="277"/>
      <c r="ALS120" s="277"/>
      <c r="ALT120" s="277"/>
      <c r="ALU120" s="277"/>
      <c r="ALV120" s="277"/>
    </row>
    <row r="121" spans="1:1010" s="284" customFormat="1" ht="15" customHeight="1" x14ac:dyDescent="0.35">
      <c r="A121" s="214">
        <v>121</v>
      </c>
      <c r="B121">
        <v>1974.75</v>
      </c>
      <c r="C121" s="214" t="s">
        <v>1354</v>
      </c>
      <c r="D121">
        <v>1974.75</v>
      </c>
      <c r="E121" s="277">
        <v>-1</v>
      </c>
      <c r="F121" s="278">
        <v>51.613799999999998</v>
      </c>
      <c r="G121" s="279">
        <v>2.7753999999999999</v>
      </c>
      <c r="H121" s="280">
        <v>13.6881</v>
      </c>
      <c r="I121" s="280">
        <v>1.9599999999999999E-2</v>
      </c>
      <c r="J121" s="280">
        <v>11.8406</v>
      </c>
      <c r="K121" s="281">
        <v>0.1862</v>
      </c>
      <c r="L121" s="280">
        <v>6.4904000000000002</v>
      </c>
      <c r="M121" s="281">
        <v>10.9443</v>
      </c>
      <c r="N121" s="280">
        <v>2.5447000000000002</v>
      </c>
      <c r="O121" s="280">
        <v>8.5000000000000006E-3</v>
      </c>
      <c r="P121" s="280">
        <v>0.50700000000000001</v>
      </c>
      <c r="Q121" s="281">
        <v>0.2359</v>
      </c>
      <c r="R121" s="280">
        <v>4.7E-2</v>
      </c>
      <c r="S121" s="281">
        <v>1.34E-2</v>
      </c>
      <c r="T121" s="281">
        <v>4.1700000000000001E-2</v>
      </c>
      <c r="U121" s="281">
        <v>100.9568</v>
      </c>
      <c r="V121" s="281"/>
      <c r="W121" s="280"/>
      <c r="X121" s="282"/>
      <c r="Y121" s="282"/>
      <c r="Z121" s="282">
        <v>28.22</v>
      </c>
      <c r="AA121" s="282">
        <v>331.76</v>
      </c>
      <c r="AB121" s="280">
        <v>9.41</v>
      </c>
      <c r="AC121" s="280">
        <v>370.26</v>
      </c>
      <c r="AD121" s="280">
        <v>25.14</v>
      </c>
      <c r="AE121" s="280">
        <v>160.79</v>
      </c>
      <c r="AF121" s="280">
        <v>16.309999999999999</v>
      </c>
      <c r="AG121" s="280">
        <v>125.6</v>
      </c>
      <c r="AH121" s="280">
        <v>13.59</v>
      </c>
      <c r="AI121" s="280">
        <v>32.659999999999997</v>
      </c>
      <c r="AJ121" s="280">
        <v>5.03</v>
      </c>
      <c r="AK121" s="280">
        <v>21.76</v>
      </c>
      <c r="AL121" s="280">
        <v>5.8</v>
      </c>
      <c r="AM121" s="280">
        <v>2.12</v>
      </c>
      <c r="AN121" s="280">
        <v>5.73</v>
      </c>
      <c r="AO121" s="280">
        <v>0.76300000000000001</v>
      </c>
      <c r="AP121" s="280">
        <v>4.8499999999999996</v>
      </c>
      <c r="AQ121" s="280">
        <v>0.95799999999999996</v>
      </c>
      <c r="AR121" s="280">
        <v>2.52</v>
      </c>
      <c r="AS121" s="280">
        <v>0.312</v>
      </c>
      <c r="AT121" s="280">
        <v>2.04</v>
      </c>
      <c r="AU121" s="280">
        <v>0.32200000000000001</v>
      </c>
      <c r="AV121" s="280">
        <v>4</v>
      </c>
      <c r="AW121" s="280">
        <v>1.0189999999999999</v>
      </c>
      <c r="AX121" s="280">
        <v>1.17</v>
      </c>
      <c r="AY121" s="280">
        <v>0.35299999999999998</v>
      </c>
      <c r="AZ121" s="280">
        <v>1144.45704</v>
      </c>
      <c r="BA121" s="280">
        <v>52.0608</v>
      </c>
      <c r="BB121" s="282"/>
      <c r="BC121" s="282"/>
      <c r="BD121" s="281"/>
      <c r="BE121" s="281"/>
      <c r="BF121" s="281">
        <v>0.62452697999999995</v>
      </c>
      <c r="BG121" s="281">
        <v>7.1050240000000001E-2</v>
      </c>
      <c r="BH121" s="280">
        <v>0.27786843</v>
      </c>
      <c r="BI121" s="280">
        <v>0.39192386000000001</v>
      </c>
      <c r="BJ121" s="280">
        <v>2.9717520000000001E-2</v>
      </c>
      <c r="BK121" s="280">
        <v>0.18951968</v>
      </c>
      <c r="BL121" s="280">
        <v>0.25609662</v>
      </c>
      <c r="BM121" s="280">
        <v>0.17940134999999999</v>
      </c>
      <c r="BN121" s="280">
        <v>7.3768500000000001E-2</v>
      </c>
      <c r="BO121" s="280">
        <v>6.9118699999999996E-3</v>
      </c>
      <c r="BP121" s="280">
        <v>9.8653000000000005E-3</v>
      </c>
      <c r="BQ121" s="280">
        <v>1.6750000000000001E-3</v>
      </c>
      <c r="BR121" s="280">
        <v>1.93071E-3</v>
      </c>
      <c r="BS121" s="280">
        <v>1.35456</v>
      </c>
      <c r="BT121" s="280">
        <v>10.284560000000001</v>
      </c>
      <c r="BU121" s="280">
        <v>0.50814000000000004</v>
      </c>
      <c r="BV121" s="280">
        <v>18.513000000000002</v>
      </c>
      <c r="BW121" s="280">
        <v>1.7095199999999999</v>
      </c>
      <c r="BX121" s="280">
        <v>15.596629999999999</v>
      </c>
      <c r="BY121" s="280">
        <v>2.1333479999999998</v>
      </c>
      <c r="BZ121" s="280">
        <v>7.0335999999999999</v>
      </c>
      <c r="CA121" s="280">
        <v>0.69308999999999998</v>
      </c>
      <c r="CB121" s="280">
        <v>1.24108</v>
      </c>
      <c r="CC121" s="280">
        <v>0.35210000000000002</v>
      </c>
      <c r="CD121" s="280">
        <v>1.3926400000000001</v>
      </c>
      <c r="CE121" s="280">
        <v>0.3886</v>
      </c>
      <c r="CF121" s="280">
        <v>0.12720000000000001</v>
      </c>
      <c r="CG121" s="280">
        <v>0.53861999999999999</v>
      </c>
      <c r="CH121" s="280">
        <v>5.9513999999999997E-2</v>
      </c>
      <c r="CI121" s="280">
        <v>0.39284999999999998</v>
      </c>
      <c r="CJ121" s="280">
        <v>8.3346000000000003E-2</v>
      </c>
      <c r="CK121" s="280">
        <v>0.21168000000000001</v>
      </c>
      <c r="CL121" s="280">
        <v>3.0263999999999999E-2</v>
      </c>
      <c r="CM121" s="280">
        <v>0.1734</v>
      </c>
      <c r="CN121" s="280">
        <v>3.5097999999999997E-2</v>
      </c>
      <c r="CO121" s="280">
        <v>0.376</v>
      </c>
      <c r="CP121" s="280">
        <v>0.15183099999999999</v>
      </c>
      <c r="CQ121" s="280">
        <v>0.43173</v>
      </c>
      <c r="CR121" s="280">
        <v>3.3535000000000002E-2</v>
      </c>
      <c r="CS121" s="280"/>
      <c r="CT121" s="280"/>
      <c r="CU121" s="283"/>
      <c r="CV121" s="283"/>
      <c r="CW121" s="283"/>
      <c r="CX121" s="283"/>
      <c r="CY121" s="283"/>
      <c r="CZ121" s="283"/>
      <c r="DA121" s="277"/>
      <c r="DB121" s="277"/>
      <c r="DC121" s="277"/>
      <c r="DD121" s="277"/>
      <c r="DE121" s="277"/>
      <c r="DF121" s="277"/>
      <c r="DG121" s="277"/>
      <c r="DH121" s="277"/>
      <c r="DI121" s="277"/>
      <c r="DJ121" s="277"/>
      <c r="DK121" s="277"/>
      <c r="DL121" s="277"/>
      <c r="DM121" s="277"/>
      <c r="DN121" s="277"/>
      <c r="DO121" s="277"/>
      <c r="DP121" s="277"/>
      <c r="DQ121" s="277"/>
      <c r="DR121" s="277"/>
      <c r="DS121" s="277"/>
      <c r="DT121" s="277"/>
      <c r="DU121" s="277"/>
      <c r="DV121" s="277"/>
      <c r="DW121" s="277"/>
      <c r="DX121" s="277"/>
      <c r="DY121" s="277"/>
      <c r="DZ121" s="277"/>
      <c r="EA121" s="277"/>
      <c r="EB121" s="277"/>
      <c r="EC121" s="277"/>
      <c r="ED121" s="277"/>
      <c r="EE121" s="277"/>
      <c r="EF121" s="277"/>
      <c r="EG121" s="277"/>
      <c r="EH121" s="277"/>
      <c r="EI121" s="277"/>
      <c r="EJ121" s="277"/>
      <c r="EK121" s="277"/>
      <c r="EL121" s="277"/>
      <c r="EM121" s="277"/>
      <c r="EN121" s="277"/>
      <c r="EO121" s="277"/>
      <c r="EP121" s="277"/>
      <c r="EQ121" s="277"/>
      <c r="ER121" s="277"/>
      <c r="ES121" s="277"/>
      <c r="ET121" s="277"/>
      <c r="EU121" s="277"/>
      <c r="EV121" s="277"/>
      <c r="EW121" s="277"/>
      <c r="EX121" s="277"/>
      <c r="EY121" s="277"/>
      <c r="EZ121" s="277"/>
      <c r="FA121" s="277"/>
      <c r="FB121" s="277"/>
      <c r="FC121" s="277"/>
      <c r="FD121" s="277"/>
      <c r="FE121" s="277"/>
      <c r="FF121" s="277"/>
      <c r="FG121" s="277"/>
      <c r="FH121" s="277"/>
      <c r="FI121" s="277"/>
      <c r="FJ121" s="277"/>
      <c r="FK121" s="277"/>
      <c r="FL121" s="277"/>
      <c r="FM121" s="277"/>
      <c r="FN121" s="277"/>
      <c r="FO121" s="277"/>
      <c r="FP121" s="277"/>
      <c r="FQ121" s="277"/>
      <c r="FR121" s="277"/>
      <c r="FS121" s="277"/>
      <c r="FT121" s="277"/>
      <c r="FU121" s="277"/>
      <c r="FV121" s="277"/>
      <c r="FW121" s="277"/>
      <c r="FX121" s="277"/>
      <c r="FY121" s="277"/>
      <c r="FZ121" s="277"/>
      <c r="GA121" s="277"/>
      <c r="GB121" s="277"/>
      <c r="GC121" s="277"/>
      <c r="GD121" s="277"/>
      <c r="GE121" s="277"/>
      <c r="GF121" s="277"/>
      <c r="GG121" s="277"/>
      <c r="GH121" s="277"/>
      <c r="GI121" s="277"/>
      <c r="GJ121" s="277"/>
      <c r="GK121" s="277"/>
      <c r="GL121" s="277"/>
      <c r="GM121" s="277"/>
      <c r="GN121" s="277"/>
      <c r="GO121" s="277"/>
      <c r="GP121" s="277"/>
      <c r="GQ121" s="277"/>
      <c r="GR121" s="277"/>
      <c r="GS121" s="277"/>
      <c r="GT121" s="277"/>
      <c r="GU121" s="277"/>
      <c r="GV121" s="277"/>
      <c r="GW121" s="277"/>
      <c r="GX121" s="277"/>
      <c r="GY121" s="277"/>
      <c r="GZ121" s="277"/>
      <c r="HA121" s="277"/>
      <c r="HB121" s="277"/>
      <c r="HC121" s="277"/>
      <c r="HD121" s="277"/>
      <c r="HE121" s="277"/>
      <c r="HF121" s="277"/>
      <c r="HG121" s="277"/>
      <c r="HH121" s="277"/>
      <c r="HI121" s="277"/>
      <c r="HJ121" s="277"/>
      <c r="HK121" s="277"/>
      <c r="HL121" s="277"/>
      <c r="HM121" s="277"/>
      <c r="HN121" s="277"/>
      <c r="HO121" s="277"/>
      <c r="HP121" s="277"/>
      <c r="HQ121" s="277"/>
      <c r="HR121" s="277"/>
      <c r="HS121" s="277"/>
      <c r="HT121" s="277"/>
      <c r="HU121" s="277"/>
      <c r="HV121" s="277"/>
      <c r="HW121" s="277"/>
      <c r="HX121" s="277"/>
      <c r="HY121" s="277"/>
      <c r="HZ121" s="277"/>
      <c r="IA121" s="277"/>
      <c r="IB121" s="277"/>
      <c r="IC121" s="277"/>
      <c r="ID121" s="277"/>
      <c r="IE121" s="277"/>
      <c r="IF121" s="277"/>
      <c r="IG121" s="277"/>
      <c r="IH121" s="277"/>
      <c r="II121" s="277"/>
      <c r="IJ121" s="277"/>
      <c r="IK121" s="277"/>
      <c r="IL121" s="277"/>
      <c r="IM121" s="277"/>
      <c r="IN121" s="277"/>
      <c r="IO121" s="277"/>
      <c r="IP121" s="277"/>
      <c r="IQ121" s="277"/>
      <c r="IR121" s="277"/>
      <c r="IS121" s="277"/>
      <c r="IT121" s="277"/>
      <c r="IU121" s="277"/>
      <c r="IV121" s="277"/>
      <c r="IW121" s="277"/>
      <c r="IX121" s="277"/>
      <c r="IY121" s="277"/>
      <c r="IZ121" s="277"/>
      <c r="JA121" s="277"/>
      <c r="JB121" s="277"/>
      <c r="JC121" s="277"/>
      <c r="JD121" s="277"/>
      <c r="JE121" s="277"/>
      <c r="JF121" s="277"/>
      <c r="JG121" s="277"/>
      <c r="JH121" s="277"/>
      <c r="JI121" s="277"/>
      <c r="JJ121" s="277"/>
      <c r="JK121" s="277"/>
      <c r="JL121" s="277"/>
      <c r="JM121" s="277"/>
      <c r="JN121" s="277"/>
      <c r="JO121" s="277"/>
      <c r="JP121" s="277"/>
      <c r="JQ121" s="277"/>
      <c r="JR121" s="277"/>
      <c r="JS121" s="277"/>
      <c r="JT121" s="277"/>
      <c r="JU121" s="277"/>
      <c r="JV121" s="277"/>
      <c r="JW121" s="277"/>
      <c r="JX121" s="277"/>
      <c r="JY121" s="277"/>
      <c r="JZ121" s="277"/>
      <c r="KA121" s="277"/>
      <c r="KB121" s="277"/>
      <c r="KC121" s="277"/>
      <c r="KD121" s="277"/>
      <c r="KE121" s="277"/>
      <c r="KF121" s="277"/>
      <c r="KG121" s="277"/>
      <c r="KH121" s="277"/>
      <c r="KI121" s="277"/>
      <c r="KJ121" s="277"/>
      <c r="KK121" s="277"/>
      <c r="KL121" s="277"/>
      <c r="KM121" s="277"/>
      <c r="KN121" s="277"/>
      <c r="KO121" s="277"/>
      <c r="KP121" s="277"/>
      <c r="KQ121" s="277"/>
      <c r="KR121" s="277"/>
      <c r="KS121" s="277"/>
      <c r="KT121" s="277"/>
      <c r="KU121" s="277"/>
      <c r="KV121" s="277"/>
      <c r="KW121" s="277"/>
      <c r="KX121" s="277"/>
      <c r="KY121" s="277"/>
      <c r="KZ121" s="277"/>
      <c r="LA121" s="277"/>
      <c r="LB121" s="277"/>
      <c r="LC121" s="277"/>
      <c r="LD121" s="277"/>
      <c r="LE121" s="277"/>
      <c r="LF121" s="277"/>
      <c r="LG121" s="277"/>
      <c r="LH121" s="277"/>
      <c r="LI121" s="277"/>
      <c r="LJ121" s="277"/>
      <c r="LK121" s="277"/>
      <c r="LL121" s="277"/>
      <c r="LM121" s="277"/>
      <c r="LN121" s="277"/>
      <c r="LO121" s="277"/>
      <c r="LP121" s="277"/>
      <c r="LQ121" s="277"/>
      <c r="LR121" s="277"/>
      <c r="LS121" s="277"/>
      <c r="LT121" s="277"/>
      <c r="LU121" s="277"/>
      <c r="LV121" s="277"/>
      <c r="LW121" s="277"/>
      <c r="LX121" s="277"/>
      <c r="LY121" s="277"/>
      <c r="LZ121" s="277"/>
      <c r="MA121" s="277"/>
      <c r="MB121" s="277"/>
      <c r="MC121" s="277"/>
      <c r="MD121" s="277"/>
      <c r="ME121" s="277"/>
      <c r="MF121" s="277"/>
      <c r="MG121" s="277"/>
      <c r="MH121" s="277"/>
      <c r="MI121" s="277"/>
      <c r="MJ121" s="277"/>
      <c r="MK121" s="277"/>
      <c r="ML121" s="277"/>
      <c r="MM121" s="277"/>
      <c r="MN121" s="277"/>
      <c r="MO121" s="277"/>
      <c r="MP121" s="277"/>
      <c r="MQ121" s="277"/>
      <c r="MR121" s="277"/>
      <c r="MS121" s="277"/>
      <c r="MT121" s="277"/>
      <c r="MU121" s="277"/>
      <c r="MV121" s="277"/>
      <c r="MW121" s="277"/>
      <c r="MX121" s="277"/>
      <c r="MY121" s="277"/>
      <c r="MZ121" s="277"/>
      <c r="NA121" s="277"/>
      <c r="NB121" s="277"/>
      <c r="NC121" s="277"/>
      <c r="ND121" s="277"/>
      <c r="NE121" s="277"/>
      <c r="NF121" s="277"/>
      <c r="NG121" s="277"/>
      <c r="NH121" s="277"/>
      <c r="NI121" s="277"/>
      <c r="NJ121" s="277"/>
      <c r="NK121" s="277"/>
      <c r="NL121" s="277"/>
      <c r="NM121" s="277"/>
      <c r="NN121" s="277"/>
      <c r="NO121" s="277"/>
      <c r="NP121" s="277"/>
      <c r="NQ121" s="277"/>
      <c r="NR121" s="277"/>
      <c r="NS121" s="277"/>
      <c r="NT121" s="277"/>
      <c r="NU121" s="277"/>
      <c r="NV121" s="277"/>
      <c r="NW121" s="277"/>
      <c r="NX121" s="277"/>
      <c r="NY121" s="277"/>
      <c r="NZ121" s="277"/>
      <c r="OA121" s="277"/>
      <c r="OB121" s="277"/>
      <c r="OC121" s="277"/>
      <c r="OD121" s="277"/>
      <c r="OE121" s="277"/>
      <c r="OF121" s="277"/>
      <c r="OG121" s="277"/>
      <c r="OH121" s="277"/>
      <c r="OI121" s="277"/>
      <c r="OJ121" s="277"/>
      <c r="OK121" s="277"/>
      <c r="OL121" s="277"/>
      <c r="OM121" s="277"/>
      <c r="ON121" s="277"/>
      <c r="OO121" s="277"/>
      <c r="OP121" s="277"/>
      <c r="OQ121" s="277"/>
      <c r="OR121" s="277"/>
      <c r="OS121" s="277"/>
      <c r="OT121" s="277"/>
      <c r="OU121" s="277"/>
      <c r="OV121" s="277"/>
      <c r="OW121" s="277"/>
      <c r="OX121" s="277"/>
      <c r="OY121" s="277"/>
      <c r="OZ121" s="277"/>
      <c r="PA121" s="277"/>
      <c r="PB121" s="277"/>
      <c r="PC121" s="277"/>
      <c r="PD121" s="277"/>
      <c r="PE121" s="277"/>
      <c r="PF121" s="277"/>
      <c r="PG121" s="277"/>
      <c r="PH121" s="277"/>
      <c r="PI121" s="277"/>
      <c r="PJ121" s="277"/>
      <c r="PK121" s="277"/>
      <c r="PL121" s="277"/>
      <c r="PM121" s="277"/>
      <c r="PN121" s="277"/>
      <c r="PO121" s="277"/>
      <c r="PP121" s="277"/>
      <c r="PQ121" s="277"/>
      <c r="PR121" s="277"/>
      <c r="PS121" s="277"/>
      <c r="PT121" s="277"/>
      <c r="PU121" s="277"/>
      <c r="PV121" s="277"/>
      <c r="PW121" s="277"/>
      <c r="PX121" s="277"/>
      <c r="PY121" s="277"/>
      <c r="PZ121" s="277"/>
      <c r="QA121" s="277"/>
      <c r="QB121" s="277"/>
      <c r="QC121" s="277"/>
      <c r="QD121" s="277"/>
      <c r="QE121" s="277"/>
      <c r="QF121" s="277"/>
      <c r="QG121" s="277"/>
      <c r="QH121" s="277"/>
      <c r="QI121" s="277"/>
      <c r="QJ121" s="277"/>
      <c r="QK121" s="277"/>
      <c r="QL121" s="277"/>
      <c r="QM121" s="277"/>
      <c r="QN121" s="277"/>
      <c r="QO121" s="277"/>
      <c r="QP121" s="277"/>
      <c r="QQ121" s="277"/>
      <c r="QR121" s="277"/>
      <c r="QS121" s="277"/>
      <c r="QT121" s="277"/>
      <c r="QU121" s="277"/>
      <c r="QV121" s="277"/>
      <c r="QW121" s="277"/>
      <c r="QX121" s="277"/>
      <c r="QY121" s="277"/>
      <c r="QZ121" s="277"/>
      <c r="RA121" s="277"/>
      <c r="RB121" s="277"/>
      <c r="RC121" s="277"/>
      <c r="RD121" s="277"/>
      <c r="RE121" s="277"/>
      <c r="RF121" s="277"/>
      <c r="RG121" s="277"/>
      <c r="RH121" s="277"/>
      <c r="RI121" s="277"/>
      <c r="RJ121" s="277"/>
      <c r="RK121" s="277"/>
      <c r="RL121" s="277"/>
      <c r="RM121" s="277"/>
      <c r="RN121" s="277"/>
      <c r="RO121" s="277"/>
      <c r="RP121" s="277"/>
      <c r="RQ121" s="277"/>
      <c r="RR121" s="277"/>
      <c r="RS121" s="277"/>
      <c r="RT121" s="277"/>
      <c r="RU121" s="277"/>
      <c r="RV121" s="277"/>
      <c r="RW121" s="277"/>
      <c r="RX121" s="277"/>
      <c r="RY121" s="277"/>
      <c r="RZ121" s="277"/>
      <c r="SA121" s="277"/>
      <c r="SB121" s="277"/>
      <c r="SC121" s="277"/>
      <c r="SD121" s="277"/>
      <c r="SE121" s="277"/>
      <c r="SF121" s="277"/>
      <c r="SG121" s="277"/>
      <c r="SH121" s="277"/>
      <c r="SI121" s="277"/>
      <c r="SJ121" s="277"/>
      <c r="SK121" s="277"/>
      <c r="SL121" s="277"/>
      <c r="SM121" s="277"/>
      <c r="SN121" s="277"/>
      <c r="SO121" s="277"/>
      <c r="SP121" s="277"/>
      <c r="SQ121" s="277"/>
      <c r="SR121" s="277"/>
      <c r="SS121" s="277"/>
      <c r="ST121" s="277"/>
      <c r="SU121" s="277"/>
      <c r="SV121" s="277"/>
      <c r="SW121" s="277"/>
      <c r="SX121" s="277"/>
      <c r="SY121" s="277"/>
      <c r="SZ121" s="277"/>
      <c r="TA121" s="277"/>
      <c r="TB121" s="277"/>
      <c r="TC121" s="277"/>
      <c r="TD121" s="277"/>
      <c r="TE121" s="277"/>
      <c r="TF121" s="277"/>
      <c r="TG121" s="277"/>
      <c r="TH121" s="277"/>
      <c r="TI121" s="277"/>
      <c r="TJ121" s="277"/>
      <c r="TK121" s="277"/>
      <c r="TL121" s="277"/>
      <c r="TM121" s="277"/>
      <c r="TN121" s="277"/>
      <c r="TO121" s="277"/>
      <c r="TP121" s="277"/>
      <c r="TQ121" s="277"/>
      <c r="TR121" s="277"/>
      <c r="TS121" s="277"/>
      <c r="TT121" s="277"/>
      <c r="TU121" s="277"/>
      <c r="TV121" s="277"/>
      <c r="TW121" s="277"/>
      <c r="TX121" s="277"/>
      <c r="TY121" s="277"/>
      <c r="TZ121" s="277"/>
      <c r="UA121" s="277"/>
      <c r="UB121" s="277"/>
      <c r="UC121" s="277"/>
      <c r="UD121" s="277"/>
      <c r="UE121" s="277"/>
      <c r="UF121" s="277"/>
      <c r="UG121" s="277"/>
      <c r="UH121" s="277"/>
      <c r="UI121" s="277"/>
      <c r="UJ121" s="277"/>
      <c r="UK121" s="277"/>
      <c r="UL121" s="277"/>
      <c r="UM121" s="277"/>
      <c r="UN121" s="277"/>
      <c r="UO121" s="277"/>
      <c r="UP121" s="277"/>
      <c r="UQ121" s="277"/>
      <c r="UR121" s="277"/>
      <c r="US121" s="277"/>
      <c r="UT121" s="277"/>
      <c r="UU121" s="277"/>
      <c r="UV121" s="277"/>
      <c r="UW121" s="277"/>
      <c r="UX121" s="277"/>
      <c r="UY121" s="277"/>
      <c r="UZ121" s="277"/>
      <c r="VA121" s="277"/>
      <c r="VB121" s="277"/>
      <c r="VC121" s="277"/>
      <c r="VD121" s="277"/>
      <c r="VE121" s="277"/>
      <c r="VF121" s="277"/>
      <c r="VG121" s="277"/>
      <c r="VH121" s="277"/>
      <c r="VI121" s="277"/>
      <c r="VJ121" s="277"/>
      <c r="VK121" s="277"/>
      <c r="VL121" s="277"/>
      <c r="VM121" s="277"/>
      <c r="VN121" s="277"/>
      <c r="VO121" s="277"/>
      <c r="VP121" s="277"/>
      <c r="VQ121" s="277"/>
      <c r="VR121" s="277"/>
      <c r="VS121" s="277"/>
      <c r="VT121" s="277"/>
      <c r="VU121" s="277"/>
      <c r="VV121" s="277"/>
      <c r="VW121" s="277"/>
      <c r="VX121" s="277"/>
      <c r="VY121" s="277"/>
      <c r="VZ121" s="277"/>
      <c r="WA121" s="277"/>
      <c r="WB121" s="277"/>
      <c r="WC121" s="277"/>
      <c r="WD121" s="277"/>
      <c r="WE121" s="277"/>
      <c r="WF121" s="277"/>
      <c r="WG121" s="277"/>
      <c r="WH121" s="277"/>
      <c r="WI121" s="277"/>
      <c r="WJ121" s="277"/>
      <c r="WK121" s="277"/>
      <c r="WL121" s="277"/>
      <c r="WM121" s="277"/>
      <c r="WN121" s="277"/>
      <c r="WO121" s="277"/>
      <c r="WP121" s="277"/>
      <c r="WQ121" s="277"/>
      <c r="WR121" s="277"/>
      <c r="WS121" s="277"/>
      <c r="WT121" s="277"/>
      <c r="WU121" s="277"/>
      <c r="WV121" s="277"/>
      <c r="WW121" s="277"/>
      <c r="WX121" s="277"/>
      <c r="WY121" s="277"/>
      <c r="WZ121" s="277"/>
      <c r="XA121" s="277"/>
      <c r="XB121" s="277"/>
      <c r="XC121" s="277"/>
      <c r="XD121" s="277"/>
      <c r="XE121" s="277"/>
      <c r="XF121" s="277"/>
      <c r="XG121" s="277"/>
      <c r="XH121" s="277"/>
      <c r="XI121" s="277"/>
      <c r="XJ121" s="277"/>
      <c r="XK121" s="277"/>
      <c r="XL121" s="277"/>
      <c r="XM121" s="277"/>
      <c r="XN121" s="277"/>
      <c r="XO121" s="277"/>
      <c r="XP121" s="277"/>
      <c r="XQ121" s="277"/>
      <c r="XR121" s="277"/>
      <c r="XS121" s="277"/>
      <c r="XT121" s="277"/>
      <c r="XU121" s="277"/>
      <c r="XV121" s="277"/>
      <c r="XW121" s="277"/>
      <c r="XX121" s="277"/>
      <c r="XY121" s="277"/>
      <c r="XZ121" s="277"/>
      <c r="YA121" s="277"/>
      <c r="YB121" s="277"/>
      <c r="YC121" s="277"/>
      <c r="YD121" s="277"/>
      <c r="YE121" s="277"/>
      <c r="YF121" s="277"/>
      <c r="YG121" s="277"/>
      <c r="YH121" s="277"/>
      <c r="YI121" s="277"/>
      <c r="YJ121" s="277"/>
      <c r="YK121" s="277"/>
      <c r="YL121" s="277"/>
      <c r="YM121" s="277"/>
      <c r="YN121" s="277"/>
      <c r="YO121" s="277"/>
      <c r="YP121" s="277"/>
      <c r="YQ121" s="277"/>
      <c r="YR121" s="277"/>
      <c r="YS121" s="277"/>
      <c r="YT121" s="277"/>
      <c r="YU121" s="277"/>
      <c r="YV121" s="277"/>
      <c r="YW121" s="277"/>
      <c r="YX121" s="277"/>
      <c r="YY121" s="277"/>
      <c r="YZ121" s="277"/>
      <c r="ZA121" s="277"/>
      <c r="ZB121" s="277"/>
      <c r="ZC121" s="277"/>
      <c r="ZD121" s="277"/>
      <c r="ZE121" s="277"/>
      <c r="ZF121" s="277"/>
      <c r="ZG121" s="277"/>
      <c r="ZH121" s="277"/>
      <c r="ZI121" s="277"/>
      <c r="ZJ121" s="277"/>
      <c r="ZK121" s="277"/>
      <c r="ZL121" s="277"/>
      <c r="ZM121" s="277"/>
      <c r="ZN121" s="277"/>
      <c r="ZO121" s="277"/>
      <c r="ZP121" s="277"/>
      <c r="ZQ121" s="277"/>
      <c r="ZR121" s="277"/>
      <c r="ZS121" s="277"/>
      <c r="ZT121" s="277"/>
      <c r="ZU121" s="277"/>
      <c r="ZV121" s="277"/>
      <c r="ZW121" s="277"/>
      <c r="ZX121" s="277"/>
      <c r="ZY121" s="277"/>
      <c r="ZZ121" s="277"/>
      <c r="AAA121" s="277"/>
      <c r="AAB121" s="277"/>
      <c r="AAC121" s="277"/>
      <c r="AAD121" s="277"/>
      <c r="AAE121" s="277"/>
      <c r="AAF121" s="277"/>
      <c r="AAG121" s="277"/>
      <c r="AAH121" s="277"/>
      <c r="AAI121" s="277"/>
      <c r="AAJ121" s="277"/>
      <c r="AAK121" s="277"/>
      <c r="AAL121" s="277"/>
      <c r="AAM121" s="277"/>
      <c r="AAN121" s="277"/>
      <c r="AAO121" s="277"/>
      <c r="AAP121" s="277"/>
      <c r="AAQ121" s="277"/>
      <c r="AAR121" s="277"/>
      <c r="AAS121" s="277"/>
      <c r="AAT121" s="277"/>
      <c r="AAU121" s="277"/>
      <c r="AAV121" s="277"/>
      <c r="AAW121" s="277"/>
      <c r="AAX121" s="277"/>
      <c r="AAY121" s="277"/>
      <c r="AAZ121" s="277"/>
      <c r="ABA121" s="277"/>
      <c r="ABB121" s="277"/>
      <c r="ABC121" s="277"/>
      <c r="ABD121" s="277"/>
      <c r="ABE121" s="277"/>
      <c r="ABF121" s="277"/>
      <c r="ABG121" s="277"/>
      <c r="ABH121" s="277"/>
      <c r="ABI121" s="277"/>
      <c r="ABJ121" s="277"/>
      <c r="ABK121" s="277"/>
      <c r="ABL121" s="277"/>
      <c r="ABM121" s="277"/>
      <c r="ABN121" s="277"/>
      <c r="ABO121" s="277"/>
      <c r="ABP121" s="277"/>
      <c r="ABQ121" s="277"/>
      <c r="ABR121" s="277"/>
      <c r="ABS121" s="277"/>
      <c r="ABT121" s="277"/>
      <c r="ABU121" s="277"/>
      <c r="ABV121" s="277"/>
      <c r="ABW121" s="277"/>
      <c r="ABX121" s="277"/>
      <c r="ABY121" s="277"/>
      <c r="ABZ121" s="277"/>
      <c r="ACA121" s="277"/>
      <c r="ACB121" s="277"/>
      <c r="ACC121" s="277"/>
      <c r="ACD121" s="277"/>
      <c r="ACE121" s="277"/>
      <c r="ACF121" s="277"/>
      <c r="ACG121" s="277"/>
      <c r="ACH121" s="277"/>
      <c r="ACI121" s="277"/>
      <c r="ACJ121" s="277"/>
      <c r="ACK121" s="277"/>
      <c r="ACL121" s="277"/>
      <c r="ACM121" s="277"/>
      <c r="ACN121" s="277"/>
      <c r="ACO121" s="277"/>
      <c r="ACP121" s="277"/>
      <c r="ACQ121" s="277"/>
      <c r="ACR121" s="277"/>
      <c r="ACS121" s="277"/>
      <c r="ACT121" s="277"/>
      <c r="ACU121" s="277"/>
      <c r="ACV121" s="277"/>
      <c r="ACW121" s="277"/>
      <c r="ACX121" s="277"/>
      <c r="ACY121" s="277"/>
      <c r="ACZ121" s="277"/>
      <c r="ADA121" s="277"/>
      <c r="ADB121" s="277"/>
      <c r="ADC121" s="277"/>
      <c r="ADD121" s="277"/>
      <c r="ADE121" s="277"/>
      <c r="ADF121" s="277"/>
      <c r="ADG121" s="277"/>
      <c r="ADH121" s="277"/>
      <c r="ADI121" s="277"/>
      <c r="ADJ121" s="277"/>
      <c r="ADK121" s="277"/>
      <c r="ADL121" s="277"/>
      <c r="ADM121" s="277"/>
      <c r="ADN121" s="277"/>
      <c r="ADO121" s="277"/>
      <c r="ADP121" s="277"/>
      <c r="ADQ121" s="277"/>
      <c r="ADR121" s="277"/>
      <c r="ADS121" s="277"/>
      <c r="ADT121" s="277"/>
      <c r="ADU121" s="277"/>
      <c r="ADV121" s="277"/>
      <c r="ADW121" s="277"/>
      <c r="ADX121" s="277"/>
      <c r="ADY121" s="277"/>
      <c r="ADZ121" s="277"/>
      <c r="AEA121" s="277"/>
      <c r="AEB121" s="277"/>
      <c r="AEC121" s="277"/>
      <c r="AED121" s="277"/>
      <c r="AEE121" s="277"/>
      <c r="AEF121" s="277"/>
      <c r="AEG121" s="277"/>
      <c r="AEH121" s="277"/>
      <c r="AEI121" s="277"/>
      <c r="AEJ121" s="277"/>
      <c r="AEK121" s="277"/>
      <c r="AEL121" s="277"/>
      <c r="AEM121" s="277"/>
      <c r="AEN121" s="277"/>
      <c r="AEO121" s="277"/>
      <c r="AEP121" s="277"/>
      <c r="AEQ121" s="277"/>
      <c r="AER121" s="277"/>
      <c r="AES121" s="277"/>
      <c r="AET121" s="277"/>
      <c r="AEU121" s="277"/>
      <c r="AEV121" s="277"/>
      <c r="AEW121" s="277"/>
      <c r="AEX121" s="277"/>
      <c r="AEY121" s="277"/>
      <c r="AEZ121" s="277"/>
      <c r="AFA121" s="277"/>
      <c r="AFB121" s="277"/>
      <c r="AFC121" s="277"/>
      <c r="AFD121" s="277"/>
      <c r="AFE121" s="277"/>
      <c r="AFF121" s="277"/>
      <c r="AFG121" s="277"/>
      <c r="AFH121" s="277"/>
      <c r="AFI121" s="277"/>
      <c r="AFJ121" s="277"/>
      <c r="AFK121" s="277"/>
      <c r="AFL121" s="277"/>
      <c r="AFM121" s="277"/>
      <c r="AFN121" s="277"/>
      <c r="AFO121" s="277"/>
      <c r="AFP121" s="277"/>
      <c r="AFQ121" s="277"/>
      <c r="AFR121" s="277"/>
      <c r="AFS121" s="277"/>
      <c r="AFT121" s="277"/>
      <c r="AFU121" s="277"/>
      <c r="AFV121" s="277"/>
      <c r="AFW121" s="277"/>
      <c r="AFX121" s="277"/>
      <c r="AFY121" s="277"/>
      <c r="AFZ121" s="277"/>
      <c r="AGA121" s="277"/>
      <c r="AGB121" s="277"/>
      <c r="AGC121" s="277"/>
      <c r="AGD121" s="277"/>
      <c r="AGE121" s="277"/>
      <c r="AGF121" s="277"/>
      <c r="AGG121" s="277"/>
      <c r="AGH121" s="277"/>
      <c r="AGI121" s="277"/>
      <c r="AGJ121" s="277"/>
      <c r="AGK121" s="277"/>
      <c r="AGL121" s="277"/>
      <c r="AGM121" s="277"/>
      <c r="AGN121" s="277"/>
      <c r="AGO121" s="277"/>
      <c r="AGP121" s="277"/>
      <c r="AGQ121" s="277"/>
      <c r="AGR121" s="277"/>
      <c r="AGS121" s="277"/>
      <c r="AGT121" s="277"/>
      <c r="AGU121" s="277"/>
      <c r="AGV121" s="277"/>
      <c r="AGW121" s="277"/>
      <c r="AGX121" s="277"/>
      <c r="AGY121" s="277"/>
      <c r="AGZ121" s="277"/>
      <c r="AHA121" s="277"/>
      <c r="AHB121" s="277"/>
      <c r="AHC121" s="277"/>
      <c r="AHD121" s="277"/>
      <c r="AHE121" s="277"/>
      <c r="AHF121" s="277"/>
      <c r="AHG121" s="277"/>
      <c r="AHH121" s="277"/>
      <c r="AHI121" s="277"/>
      <c r="AHJ121" s="277"/>
      <c r="AHK121" s="277"/>
      <c r="AHL121" s="277"/>
      <c r="AHM121" s="277"/>
      <c r="AHN121" s="277"/>
      <c r="AHO121" s="277"/>
      <c r="AHP121" s="277"/>
      <c r="AHQ121" s="277"/>
      <c r="AHR121" s="277"/>
      <c r="AHS121" s="277"/>
      <c r="AHT121" s="277"/>
      <c r="AHU121" s="277"/>
      <c r="AHV121" s="277"/>
      <c r="AHW121" s="277"/>
      <c r="AHX121" s="277"/>
      <c r="AHY121" s="277"/>
      <c r="AHZ121" s="277"/>
      <c r="AIA121" s="277"/>
      <c r="AIB121" s="277"/>
      <c r="AIC121" s="277"/>
      <c r="AID121" s="277"/>
      <c r="AIE121" s="277"/>
      <c r="AIF121" s="277"/>
      <c r="AIG121" s="277"/>
      <c r="AIH121" s="277"/>
      <c r="AII121" s="277"/>
      <c r="AIJ121" s="277"/>
      <c r="AIK121" s="277"/>
      <c r="AIL121" s="277"/>
      <c r="AIM121" s="277"/>
      <c r="AIN121" s="277"/>
      <c r="AIO121" s="277"/>
      <c r="AIP121" s="277"/>
      <c r="AIQ121" s="277"/>
      <c r="AIR121" s="277"/>
      <c r="AIS121" s="277"/>
      <c r="AIT121" s="277"/>
      <c r="AIU121" s="277"/>
      <c r="AIV121" s="277"/>
      <c r="AIW121" s="277"/>
      <c r="AIX121" s="277"/>
      <c r="AIY121" s="277"/>
      <c r="AIZ121" s="277"/>
      <c r="AJA121" s="277"/>
      <c r="AJB121" s="277"/>
      <c r="AJC121" s="277"/>
      <c r="AJD121" s="277"/>
      <c r="AJE121" s="277"/>
      <c r="AJF121" s="277"/>
      <c r="AJG121" s="277"/>
      <c r="AJH121" s="277"/>
      <c r="AJI121" s="277"/>
      <c r="AJJ121" s="277"/>
      <c r="AJK121" s="277"/>
      <c r="AJL121" s="277"/>
      <c r="AJM121" s="277"/>
      <c r="AJN121" s="277"/>
      <c r="AJO121" s="277"/>
      <c r="AJP121" s="277"/>
      <c r="AJQ121" s="277"/>
      <c r="AJR121" s="277"/>
      <c r="AJS121" s="277"/>
      <c r="AJT121" s="277"/>
      <c r="AJU121" s="277"/>
      <c r="AJV121" s="277"/>
      <c r="AJW121" s="277"/>
      <c r="AJX121" s="277"/>
      <c r="AJY121" s="277"/>
      <c r="AJZ121" s="277"/>
      <c r="AKA121" s="277"/>
      <c r="AKB121" s="277"/>
      <c r="AKC121" s="277"/>
      <c r="AKD121" s="277"/>
      <c r="AKE121" s="277"/>
      <c r="AKF121" s="277"/>
      <c r="AKG121" s="277"/>
      <c r="AKH121" s="277"/>
      <c r="AKI121" s="277"/>
      <c r="AKJ121" s="277"/>
      <c r="AKK121" s="277"/>
      <c r="AKL121" s="277"/>
      <c r="AKM121" s="277"/>
      <c r="AKN121" s="277"/>
      <c r="AKO121" s="277"/>
      <c r="AKP121" s="277"/>
      <c r="AKQ121" s="277"/>
      <c r="AKR121" s="277"/>
      <c r="AKS121" s="277"/>
      <c r="AKT121" s="277"/>
      <c r="AKU121" s="277"/>
      <c r="AKV121" s="277"/>
      <c r="AKW121" s="277"/>
      <c r="AKX121" s="277"/>
      <c r="AKY121" s="277"/>
      <c r="AKZ121" s="277"/>
      <c r="ALA121" s="277"/>
      <c r="ALB121" s="277"/>
      <c r="ALC121" s="277"/>
      <c r="ALD121" s="277"/>
      <c r="ALE121" s="277"/>
      <c r="ALF121" s="277"/>
      <c r="ALG121" s="277"/>
      <c r="ALH121" s="277"/>
      <c r="ALI121" s="277"/>
      <c r="ALJ121" s="277"/>
      <c r="ALK121" s="277"/>
      <c r="ALL121" s="277"/>
      <c r="ALM121" s="277"/>
      <c r="ALN121" s="277"/>
      <c r="ALO121" s="277"/>
      <c r="ALP121" s="277"/>
      <c r="ALQ121" s="277"/>
      <c r="ALR121" s="277"/>
      <c r="ALS121" s="277"/>
      <c r="ALT121" s="277"/>
      <c r="ALU121" s="277"/>
      <c r="ALV121" s="277"/>
    </row>
    <row r="122" spans="1:1010" s="284" customFormat="1" ht="15" customHeight="1" x14ac:dyDescent="0.35">
      <c r="A122">
        <v>122</v>
      </c>
      <c r="B122">
        <v>1974.75</v>
      </c>
      <c r="C122" s="214" t="s">
        <v>1355</v>
      </c>
      <c r="D122">
        <v>1974.75</v>
      </c>
      <c r="E122" s="277">
        <v>-1</v>
      </c>
      <c r="F122" s="278">
        <v>51.248699999999999</v>
      </c>
      <c r="G122" s="279">
        <v>2.7511999999999999</v>
      </c>
      <c r="H122" s="280">
        <v>13.796200000000001</v>
      </c>
      <c r="I122" s="280">
        <v>2.3E-2</v>
      </c>
      <c r="J122" s="280">
        <v>11.299300000000001</v>
      </c>
      <c r="K122" s="281">
        <v>0.1653</v>
      </c>
      <c r="L122" s="280">
        <v>6.4160000000000004</v>
      </c>
      <c r="M122" s="281">
        <v>10.7746</v>
      </c>
      <c r="N122" s="280">
        <v>2.3595000000000002</v>
      </c>
      <c r="O122" s="280">
        <v>3.3799999999999997E-2</v>
      </c>
      <c r="P122" s="280">
        <v>0.57230000000000003</v>
      </c>
      <c r="Q122" s="281">
        <v>0.23769999999999999</v>
      </c>
      <c r="R122" s="280">
        <v>5.79E-2</v>
      </c>
      <c r="S122" s="281">
        <v>1.18E-2</v>
      </c>
      <c r="T122" s="281">
        <v>3.7199999999999997E-2</v>
      </c>
      <c r="U122" s="281">
        <v>99.784300000000002</v>
      </c>
      <c r="V122" s="281"/>
      <c r="W122" s="280"/>
      <c r="X122" s="282"/>
      <c r="Y122" s="282"/>
      <c r="Z122" s="282">
        <v>27.41</v>
      </c>
      <c r="AA122" s="282">
        <v>306.61</v>
      </c>
      <c r="AB122" s="280">
        <v>7.94</v>
      </c>
      <c r="AC122" s="280">
        <v>372.43</v>
      </c>
      <c r="AD122" s="280">
        <v>25.78</v>
      </c>
      <c r="AE122" s="280">
        <v>155.75</v>
      </c>
      <c r="AF122" s="280">
        <v>15.77</v>
      </c>
      <c r="AG122" s="280">
        <v>119.92</v>
      </c>
      <c r="AH122" s="280">
        <v>12.52</v>
      </c>
      <c r="AI122" s="280">
        <v>31.79</v>
      </c>
      <c r="AJ122" s="280">
        <v>5.19</v>
      </c>
      <c r="AK122" s="280">
        <v>20.9</v>
      </c>
      <c r="AL122" s="280">
        <v>5.62</v>
      </c>
      <c r="AM122" s="280">
        <v>1.89</v>
      </c>
      <c r="AN122" s="280">
        <v>5.56</v>
      </c>
      <c r="AO122" s="280">
        <v>0.74399999999999999</v>
      </c>
      <c r="AP122" s="280">
        <v>5.59</v>
      </c>
      <c r="AQ122" s="280">
        <v>1.1000000000000001</v>
      </c>
      <c r="AR122" s="280">
        <v>2.61</v>
      </c>
      <c r="AS122" s="280">
        <v>0.36499999999999999</v>
      </c>
      <c r="AT122" s="280">
        <v>2.16</v>
      </c>
      <c r="AU122" s="280">
        <v>0.34100000000000003</v>
      </c>
      <c r="AV122" s="280">
        <v>4.22</v>
      </c>
      <c r="AW122" s="280">
        <v>1.1000000000000001</v>
      </c>
      <c r="AX122" s="280">
        <v>1</v>
      </c>
      <c r="AY122" s="280">
        <v>0.314</v>
      </c>
      <c r="AZ122" s="280">
        <v>1142.9616000000001</v>
      </c>
      <c r="BA122" s="280">
        <v>52.9544</v>
      </c>
      <c r="BB122" s="282"/>
      <c r="BC122" s="282"/>
      <c r="BD122" s="281"/>
      <c r="BE122" s="281"/>
      <c r="BF122" s="281">
        <v>0.62010927000000005</v>
      </c>
      <c r="BG122" s="281">
        <v>7.0430720000000002E-2</v>
      </c>
      <c r="BH122" s="280">
        <v>0.28006286000000002</v>
      </c>
      <c r="BI122" s="280">
        <v>0.37400683000000001</v>
      </c>
      <c r="BJ122" s="280">
        <v>2.638188E-2</v>
      </c>
      <c r="BK122" s="280">
        <v>0.18734719999999999</v>
      </c>
      <c r="BL122" s="280">
        <v>0.25212563999999998</v>
      </c>
      <c r="BM122" s="280">
        <v>0.16634475000000001</v>
      </c>
      <c r="BN122" s="280">
        <v>8.3269650000000001E-2</v>
      </c>
      <c r="BO122" s="280">
        <v>6.9646100000000004E-3</v>
      </c>
      <c r="BP122" s="280">
        <v>1.2153209999999999E-2</v>
      </c>
      <c r="BQ122" s="280">
        <v>1.475E-3</v>
      </c>
      <c r="BR122" s="280">
        <v>1.72236E-3</v>
      </c>
      <c r="BS122" s="280">
        <v>1.31568</v>
      </c>
      <c r="BT122" s="280">
        <v>9.5049100000000006</v>
      </c>
      <c r="BU122" s="280">
        <v>0.42875999999999997</v>
      </c>
      <c r="BV122" s="280">
        <v>18.621500000000001</v>
      </c>
      <c r="BW122" s="280">
        <v>1.7530399999999999</v>
      </c>
      <c r="BX122" s="280">
        <v>15.107749999999999</v>
      </c>
      <c r="BY122" s="280">
        <v>2.062716</v>
      </c>
      <c r="BZ122" s="280">
        <v>6.7155199999999997</v>
      </c>
      <c r="CA122" s="280">
        <v>0.63851999999999998</v>
      </c>
      <c r="CB122" s="280">
        <v>1.2080200000000001</v>
      </c>
      <c r="CC122" s="280">
        <v>0.36330000000000001</v>
      </c>
      <c r="CD122" s="280">
        <v>1.3375999999999999</v>
      </c>
      <c r="CE122" s="280">
        <v>0.37653999999999999</v>
      </c>
      <c r="CF122" s="280">
        <v>0.1134</v>
      </c>
      <c r="CG122" s="280">
        <v>0.52263999999999999</v>
      </c>
      <c r="CH122" s="280">
        <v>5.8032E-2</v>
      </c>
      <c r="CI122" s="280">
        <v>0.45279000000000003</v>
      </c>
      <c r="CJ122" s="280">
        <v>9.5699999999999993E-2</v>
      </c>
      <c r="CK122" s="280">
        <v>0.21923999999999999</v>
      </c>
      <c r="CL122" s="280">
        <v>3.5404999999999999E-2</v>
      </c>
      <c r="CM122" s="280">
        <v>0.18360000000000001</v>
      </c>
      <c r="CN122" s="280">
        <v>3.7169000000000001E-2</v>
      </c>
      <c r="CO122" s="280">
        <v>0.39667999999999998</v>
      </c>
      <c r="CP122" s="280">
        <v>0.16389999999999999</v>
      </c>
      <c r="CQ122" s="280">
        <v>0.36899999999999999</v>
      </c>
      <c r="CR122" s="280">
        <v>2.9829999999999999E-2</v>
      </c>
      <c r="CS122" s="280"/>
      <c r="CT122" s="280"/>
      <c r="CU122" s="283"/>
      <c r="CV122" s="283"/>
      <c r="CW122" s="283"/>
      <c r="CX122" s="283"/>
      <c r="CY122" s="283"/>
      <c r="CZ122" s="283"/>
      <c r="DA122" s="277"/>
      <c r="DB122" s="277"/>
      <c r="DC122" s="277"/>
      <c r="DD122" s="277"/>
      <c r="DE122" s="277"/>
      <c r="DF122" s="277"/>
      <c r="DG122" s="277"/>
      <c r="DH122" s="277"/>
      <c r="DI122" s="277"/>
      <c r="DJ122" s="277"/>
      <c r="DK122" s="277"/>
      <c r="DL122" s="277"/>
      <c r="DM122" s="277"/>
      <c r="DN122" s="277"/>
      <c r="DO122" s="277"/>
      <c r="DP122" s="277"/>
      <c r="DQ122" s="277"/>
      <c r="DR122" s="277"/>
      <c r="DS122" s="277"/>
      <c r="DT122" s="277"/>
      <c r="DU122" s="277"/>
      <c r="DV122" s="277"/>
      <c r="DW122" s="277"/>
      <c r="DX122" s="277"/>
      <c r="DY122" s="277"/>
      <c r="DZ122" s="277"/>
      <c r="EA122" s="277"/>
      <c r="EB122" s="277"/>
      <c r="EC122" s="277"/>
      <c r="ED122" s="277"/>
      <c r="EE122" s="277"/>
      <c r="EF122" s="277"/>
      <c r="EG122" s="277"/>
      <c r="EH122" s="277"/>
      <c r="EI122" s="277"/>
      <c r="EJ122" s="277"/>
      <c r="EK122" s="277"/>
      <c r="EL122" s="277"/>
      <c r="EM122" s="277"/>
      <c r="EN122" s="277"/>
      <c r="EO122" s="277"/>
      <c r="EP122" s="277"/>
      <c r="EQ122" s="277"/>
      <c r="ER122" s="277"/>
      <c r="ES122" s="277"/>
      <c r="ET122" s="277"/>
      <c r="EU122" s="277"/>
      <c r="EV122" s="277"/>
      <c r="EW122" s="277"/>
      <c r="EX122" s="277"/>
      <c r="EY122" s="277"/>
      <c r="EZ122" s="277"/>
      <c r="FA122" s="277"/>
      <c r="FB122" s="277"/>
      <c r="FC122" s="277"/>
      <c r="FD122" s="277"/>
      <c r="FE122" s="277"/>
      <c r="FF122" s="277"/>
      <c r="FG122" s="277"/>
      <c r="FH122" s="277"/>
      <c r="FI122" s="277"/>
      <c r="FJ122" s="277"/>
      <c r="FK122" s="277"/>
      <c r="FL122" s="277"/>
      <c r="FM122" s="277"/>
      <c r="FN122" s="277"/>
      <c r="FO122" s="277"/>
      <c r="FP122" s="277"/>
      <c r="FQ122" s="277"/>
      <c r="FR122" s="277"/>
      <c r="FS122" s="277"/>
      <c r="FT122" s="277"/>
      <c r="FU122" s="277"/>
      <c r="FV122" s="277"/>
      <c r="FW122" s="277"/>
      <c r="FX122" s="277"/>
      <c r="FY122" s="277"/>
      <c r="FZ122" s="277"/>
      <c r="GA122" s="277"/>
      <c r="GB122" s="277"/>
      <c r="GC122" s="277"/>
      <c r="GD122" s="277"/>
      <c r="GE122" s="277"/>
      <c r="GF122" s="277"/>
      <c r="GG122" s="277"/>
      <c r="GH122" s="277"/>
      <c r="GI122" s="277"/>
      <c r="GJ122" s="277"/>
      <c r="GK122" s="277"/>
      <c r="GL122" s="277"/>
      <c r="GM122" s="277"/>
      <c r="GN122" s="277"/>
      <c r="GO122" s="277"/>
      <c r="GP122" s="277"/>
      <c r="GQ122" s="277"/>
      <c r="GR122" s="277"/>
      <c r="GS122" s="277"/>
      <c r="GT122" s="277"/>
      <c r="GU122" s="277"/>
      <c r="GV122" s="277"/>
      <c r="GW122" s="277"/>
      <c r="GX122" s="277"/>
      <c r="GY122" s="277"/>
      <c r="GZ122" s="277"/>
      <c r="HA122" s="277"/>
      <c r="HB122" s="277"/>
      <c r="HC122" s="277"/>
      <c r="HD122" s="277"/>
      <c r="HE122" s="277"/>
      <c r="HF122" s="277"/>
      <c r="HG122" s="277"/>
      <c r="HH122" s="277"/>
      <c r="HI122" s="277"/>
      <c r="HJ122" s="277"/>
      <c r="HK122" s="277"/>
      <c r="HL122" s="277"/>
      <c r="HM122" s="277"/>
      <c r="HN122" s="277"/>
      <c r="HO122" s="277"/>
      <c r="HP122" s="277"/>
      <c r="HQ122" s="277"/>
      <c r="HR122" s="277"/>
      <c r="HS122" s="277"/>
      <c r="HT122" s="277"/>
      <c r="HU122" s="277"/>
      <c r="HV122" s="277"/>
      <c r="HW122" s="277"/>
      <c r="HX122" s="277"/>
      <c r="HY122" s="277"/>
      <c r="HZ122" s="277"/>
      <c r="IA122" s="277"/>
      <c r="IB122" s="277"/>
      <c r="IC122" s="277"/>
      <c r="ID122" s="277"/>
      <c r="IE122" s="277"/>
      <c r="IF122" s="277"/>
      <c r="IG122" s="277"/>
      <c r="IH122" s="277"/>
      <c r="II122" s="277"/>
      <c r="IJ122" s="277"/>
      <c r="IK122" s="277"/>
      <c r="IL122" s="277"/>
      <c r="IM122" s="277"/>
      <c r="IN122" s="277"/>
      <c r="IO122" s="277"/>
      <c r="IP122" s="277"/>
      <c r="IQ122" s="277"/>
      <c r="IR122" s="277"/>
      <c r="IS122" s="277"/>
      <c r="IT122" s="277"/>
      <c r="IU122" s="277"/>
      <c r="IV122" s="277"/>
      <c r="IW122" s="277"/>
      <c r="IX122" s="277"/>
      <c r="IY122" s="277"/>
      <c r="IZ122" s="277"/>
      <c r="JA122" s="277"/>
      <c r="JB122" s="277"/>
      <c r="JC122" s="277"/>
      <c r="JD122" s="277"/>
      <c r="JE122" s="277"/>
      <c r="JF122" s="277"/>
      <c r="JG122" s="277"/>
      <c r="JH122" s="277"/>
      <c r="JI122" s="277"/>
      <c r="JJ122" s="277"/>
      <c r="JK122" s="277"/>
      <c r="JL122" s="277"/>
      <c r="JM122" s="277"/>
      <c r="JN122" s="277"/>
      <c r="JO122" s="277"/>
      <c r="JP122" s="277"/>
      <c r="JQ122" s="277"/>
      <c r="JR122" s="277"/>
      <c r="JS122" s="277"/>
      <c r="JT122" s="277"/>
      <c r="JU122" s="277"/>
      <c r="JV122" s="277"/>
      <c r="JW122" s="277"/>
      <c r="JX122" s="277"/>
      <c r="JY122" s="277"/>
      <c r="JZ122" s="277"/>
      <c r="KA122" s="277"/>
      <c r="KB122" s="277"/>
      <c r="KC122" s="277"/>
      <c r="KD122" s="277"/>
      <c r="KE122" s="277"/>
      <c r="KF122" s="277"/>
      <c r="KG122" s="277"/>
      <c r="KH122" s="277"/>
      <c r="KI122" s="277"/>
      <c r="KJ122" s="277"/>
      <c r="KK122" s="277"/>
      <c r="KL122" s="277"/>
      <c r="KM122" s="277"/>
      <c r="KN122" s="277"/>
      <c r="KO122" s="277"/>
      <c r="KP122" s="277"/>
      <c r="KQ122" s="277"/>
      <c r="KR122" s="277"/>
      <c r="KS122" s="277"/>
      <c r="KT122" s="277"/>
      <c r="KU122" s="277"/>
      <c r="KV122" s="277"/>
      <c r="KW122" s="277"/>
      <c r="KX122" s="277"/>
      <c r="KY122" s="277"/>
      <c r="KZ122" s="277"/>
      <c r="LA122" s="277"/>
      <c r="LB122" s="277"/>
      <c r="LC122" s="277"/>
      <c r="LD122" s="277"/>
      <c r="LE122" s="277"/>
      <c r="LF122" s="277"/>
      <c r="LG122" s="277"/>
      <c r="LH122" s="277"/>
      <c r="LI122" s="277"/>
      <c r="LJ122" s="277"/>
      <c r="LK122" s="277"/>
      <c r="LL122" s="277"/>
      <c r="LM122" s="277"/>
      <c r="LN122" s="277"/>
      <c r="LO122" s="277"/>
      <c r="LP122" s="277"/>
      <c r="LQ122" s="277"/>
      <c r="LR122" s="277"/>
      <c r="LS122" s="277"/>
      <c r="LT122" s="277"/>
      <c r="LU122" s="277"/>
      <c r="LV122" s="277"/>
      <c r="LW122" s="277"/>
      <c r="LX122" s="277"/>
      <c r="LY122" s="277"/>
      <c r="LZ122" s="277"/>
      <c r="MA122" s="277"/>
      <c r="MB122" s="277"/>
      <c r="MC122" s="277"/>
      <c r="MD122" s="277"/>
      <c r="ME122" s="277"/>
      <c r="MF122" s="277"/>
      <c r="MG122" s="277"/>
      <c r="MH122" s="277"/>
      <c r="MI122" s="277"/>
      <c r="MJ122" s="277"/>
      <c r="MK122" s="277"/>
      <c r="ML122" s="277"/>
      <c r="MM122" s="277"/>
      <c r="MN122" s="277"/>
      <c r="MO122" s="277"/>
      <c r="MP122" s="277"/>
      <c r="MQ122" s="277"/>
      <c r="MR122" s="277"/>
      <c r="MS122" s="277"/>
      <c r="MT122" s="277"/>
      <c r="MU122" s="277"/>
      <c r="MV122" s="277"/>
      <c r="MW122" s="277"/>
      <c r="MX122" s="277"/>
      <c r="MY122" s="277"/>
      <c r="MZ122" s="277"/>
      <c r="NA122" s="277"/>
      <c r="NB122" s="277"/>
      <c r="NC122" s="277"/>
      <c r="ND122" s="277"/>
      <c r="NE122" s="277"/>
      <c r="NF122" s="277"/>
      <c r="NG122" s="277"/>
      <c r="NH122" s="277"/>
      <c r="NI122" s="277"/>
      <c r="NJ122" s="277"/>
      <c r="NK122" s="277"/>
      <c r="NL122" s="277"/>
      <c r="NM122" s="277"/>
      <c r="NN122" s="277"/>
      <c r="NO122" s="277"/>
      <c r="NP122" s="277"/>
      <c r="NQ122" s="277"/>
      <c r="NR122" s="277"/>
      <c r="NS122" s="277"/>
      <c r="NT122" s="277"/>
      <c r="NU122" s="277"/>
      <c r="NV122" s="277"/>
      <c r="NW122" s="277"/>
      <c r="NX122" s="277"/>
      <c r="NY122" s="277"/>
      <c r="NZ122" s="277"/>
      <c r="OA122" s="277"/>
      <c r="OB122" s="277"/>
      <c r="OC122" s="277"/>
      <c r="OD122" s="277"/>
      <c r="OE122" s="277"/>
      <c r="OF122" s="277"/>
      <c r="OG122" s="277"/>
      <c r="OH122" s="277"/>
      <c r="OI122" s="277"/>
      <c r="OJ122" s="277"/>
      <c r="OK122" s="277"/>
      <c r="OL122" s="277"/>
      <c r="OM122" s="277"/>
      <c r="ON122" s="277"/>
      <c r="OO122" s="277"/>
      <c r="OP122" s="277"/>
      <c r="OQ122" s="277"/>
      <c r="OR122" s="277"/>
      <c r="OS122" s="277"/>
      <c r="OT122" s="277"/>
      <c r="OU122" s="277"/>
      <c r="OV122" s="277"/>
      <c r="OW122" s="277"/>
      <c r="OX122" s="277"/>
      <c r="OY122" s="277"/>
      <c r="OZ122" s="277"/>
      <c r="PA122" s="277"/>
      <c r="PB122" s="277"/>
      <c r="PC122" s="277"/>
      <c r="PD122" s="277"/>
      <c r="PE122" s="277"/>
      <c r="PF122" s="277"/>
      <c r="PG122" s="277"/>
      <c r="PH122" s="277"/>
      <c r="PI122" s="277"/>
      <c r="PJ122" s="277"/>
      <c r="PK122" s="277"/>
      <c r="PL122" s="277"/>
      <c r="PM122" s="277"/>
      <c r="PN122" s="277"/>
      <c r="PO122" s="277"/>
      <c r="PP122" s="277"/>
      <c r="PQ122" s="277"/>
      <c r="PR122" s="277"/>
      <c r="PS122" s="277"/>
      <c r="PT122" s="277"/>
      <c r="PU122" s="277"/>
      <c r="PV122" s="277"/>
      <c r="PW122" s="277"/>
      <c r="PX122" s="277"/>
      <c r="PY122" s="277"/>
      <c r="PZ122" s="277"/>
      <c r="QA122" s="277"/>
      <c r="QB122" s="277"/>
      <c r="QC122" s="277"/>
      <c r="QD122" s="277"/>
      <c r="QE122" s="277"/>
      <c r="QF122" s="277"/>
      <c r="QG122" s="277"/>
      <c r="QH122" s="277"/>
      <c r="QI122" s="277"/>
      <c r="QJ122" s="277"/>
      <c r="QK122" s="277"/>
      <c r="QL122" s="277"/>
      <c r="QM122" s="277"/>
      <c r="QN122" s="277"/>
      <c r="QO122" s="277"/>
      <c r="QP122" s="277"/>
      <c r="QQ122" s="277"/>
      <c r="QR122" s="277"/>
      <c r="QS122" s="277"/>
      <c r="QT122" s="277"/>
      <c r="QU122" s="277"/>
      <c r="QV122" s="277"/>
      <c r="QW122" s="277"/>
      <c r="QX122" s="277"/>
      <c r="QY122" s="277"/>
      <c r="QZ122" s="277"/>
      <c r="RA122" s="277"/>
      <c r="RB122" s="277"/>
      <c r="RC122" s="277"/>
      <c r="RD122" s="277"/>
      <c r="RE122" s="277"/>
      <c r="RF122" s="277"/>
      <c r="RG122" s="277"/>
      <c r="RH122" s="277"/>
      <c r="RI122" s="277"/>
      <c r="RJ122" s="277"/>
      <c r="RK122" s="277"/>
      <c r="RL122" s="277"/>
      <c r="RM122" s="277"/>
      <c r="RN122" s="277"/>
      <c r="RO122" s="277"/>
      <c r="RP122" s="277"/>
      <c r="RQ122" s="277"/>
      <c r="RR122" s="277"/>
      <c r="RS122" s="277"/>
      <c r="RT122" s="277"/>
      <c r="RU122" s="277"/>
      <c r="RV122" s="277"/>
      <c r="RW122" s="277"/>
      <c r="RX122" s="277"/>
      <c r="RY122" s="277"/>
      <c r="RZ122" s="277"/>
      <c r="SA122" s="277"/>
      <c r="SB122" s="277"/>
      <c r="SC122" s="277"/>
      <c r="SD122" s="277"/>
      <c r="SE122" s="277"/>
      <c r="SF122" s="277"/>
      <c r="SG122" s="277"/>
      <c r="SH122" s="277"/>
      <c r="SI122" s="277"/>
      <c r="SJ122" s="277"/>
      <c r="SK122" s="277"/>
      <c r="SL122" s="277"/>
      <c r="SM122" s="277"/>
      <c r="SN122" s="277"/>
      <c r="SO122" s="277"/>
      <c r="SP122" s="277"/>
      <c r="SQ122" s="277"/>
      <c r="SR122" s="277"/>
      <c r="SS122" s="277"/>
      <c r="ST122" s="277"/>
      <c r="SU122" s="277"/>
      <c r="SV122" s="277"/>
      <c r="SW122" s="277"/>
      <c r="SX122" s="277"/>
      <c r="SY122" s="277"/>
      <c r="SZ122" s="277"/>
      <c r="TA122" s="277"/>
      <c r="TB122" s="277"/>
      <c r="TC122" s="277"/>
      <c r="TD122" s="277"/>
      <c r="TE122" s="277"/>
      <c r="TF122" s="277"/>
      <c r="TG122" s="277"/>
      <c r="TH122" s="277"/>
      <c r="TI122" s="277"/>
      <c r="TJ122" s="277"/>
      <c r="TK122" s="277"/>
      <c r="TL122" s="277"/>
      <c r="TM122" s="277"/>
      <c r="TN122" s="277"/>
      <c r="TO122" s="277"/>
      <c r="TP122" s="277"/>
      <c r="TQ122" s="277"/>
      <c r="TR122" s="277"/>
      <c r="TS122" s="277"/>
      <c r="TT122" s="277"/>
      <c r="TU122" s="277"/>
      <c r="TV122" s="277"/>
      <c r="TW122" s="277"/>
      <c r="TX122" s="277"/>
      <c r="TY122" s="277"/>
      <c r="TZ122" s="277"/>
      <c r="UA122" s="277"/>
      <c r="UB122" s="277"/>
      <c r="UC122" s="277"/>
      <c r="UD122" s="277"/>
      <c r="UE122" s="277"/>
      <c r="UF122" s="277"/>
      <c r="UG122" s="277"/>
      <c r="UH122" s="277"/>
      <c r="UI122" s="277"/>
      <c r="UJ122" s="277"/>
      <c r="UK122" s="277"/>
      <c r="UL122" s="277"/>
      <c r="UM122" s="277"/>
      <c r="UN122" s="277"/>
      <c r="UO122" s="277"/>
      <c r="UP122" s="277"/>
      <c r="UQ122" s="277"/>
      <c r="UR122" s="277"/>
      <c r="US122" s="277"/>
      <c r="UT122" s="277"/>
      <c r="UU122" s="277"/>
      <c r="UV122" s="277"/>
      <c r="UW122" s="277"/>
      <c r="UX122" s="277"/>
      <c r="UY122" s="277"/>
      <c r="UZ122" s="277"/>
      <c r="VA122" s="277"/>
      <c r="VB122" s="277"/>
      <c r="VC122" s="277"/>
      <c r="VD122" s="277"/>
      <c r="VE122" s="277"/>
      <c r="VF122" s="277"/>
      <c r="VG122" s="277"/>
      <c r="VH122" s="277"/>
      <c r="VI122" s="277"/>
      <c r="VJ122" s="277"/>
      <c r="VK122" s="277"/>
      <c r="VL122" s="277"/>
      <c r="VM122" s="277"/>
      <c r="VN122" s="277"/>
      <c r="VO122" s="277"/>
      <c r="VP122" s="277"/>
      <c r="VQ122" s="277"/>
      <c r="VR122" s="277"/>
      <c r="VS122" s="277"/>
      <c r="VT122" s="277"/>
      <c r="VU122" s="277"/>
      <c r="VV122" s="277"/>
      <c r="VW122" s="277"/>
      <c r="VX122" s="277"/>
      <c r="VY122" s="277"/>
      <c r="VZ122" s="277"/>
      <c r="WA122" s="277"/>
      <c r="WB122" s="277"/>
      <c r="WC122" s="277"/>
      <c r="WD122" s="277"/>
      <c r="WE122" s="277"/>
      <c r="WF122" s="277"/>
      <c r="WG122" s="277"/>
      <c r="WH122" s="277"/>
      <c r="WI122" s="277"/>
      <c r="WJ122" s="277"/>
      <c r="WK122" s="277"/>
      <c r="WL122" s="277"/>
      <c r="WM122" s="277"/>
      <c r="WN122" s="277"/>
      <c r="WO122" s="277"/>
      <c r="WP122" s="277"/>
      <c r="WQ122" s="277"/>
      <c r="WR122" s="277"/>
      <c r="WS122" s="277"/>
      <c r="WT122" s="277"/>
      <c r="WU122" s="277"/>
      <c r="WV122" s="277"/>
      <c r="WW122" s="277"/>
      <c r="WX122" s="277"/>
      <c r="WY122" s="277"/>
      <c r="WZ122" s="277"/>
      <c r="XA122" s="277"/>
      <c r="XB122" s="277"/>
      <c r="XC122" s="277"/>
      <c r="XD122" s="277"/>
      <c r="XE122" s="277"/>
      <c r="XF122" s="277"/>
      <c r="XG122" s="277"/>
      <c r="XH122" s="277"/>
      <c r="XI122" s="277"/>
      <c r="XJ122" s="277"/>
      <c r="XK122" s="277"/>
      <c r="XL122" s="277"/>
      <c r="XM122" s="277"/>
      <c r="XN122" s="277"/>
      <c r="XO122" s="277"/>
      <c r="XP122" s="277"/>
      <c r="XQ122" s="277"/>
      <c r="XR122" s="277"/>
      <c r="XS122" s="277"/>
      <c r="XT122" s="277"/>
      <c r="XU122" s="277"/>
      <c r="XV122" s="277"/>
      <c r="XW122" s="277"/>
      <c r="XX122" s="277"/>
      <c r="XY122" s="277"/>
      <c r="XZ122" s="277"/>
      <c r="YA122" s="277"/>
      <c r="YB122" s="277"/>
      <c r="YC122" s="277"/>
      <c r="YD122" s="277"/>
      <c r="YE122" s="277"/>
      <c r="YF122" s="277"/>
      <c r="YG122" s="277"/>
      <c r="YH122" s="277"/>
      <c r="YI122" s="277"/>
      <c r="YJ122" s="277"/>
      <c r="YK122" s="277"/>
      <c r="YL122" s="277"/>
      <c r="YM122" s="277"/>
      <c r="YN122" s="277"/>
      <c r="YO122" s="277"/>
      <c r="YP122" s="277"/>
      <c r="YQ122" s="277"/>
      <c r="YR122" s="277"/>
      <c r="YS122" s="277"/>
      <c r="YT122" s="277"/>
      <c r="YU122" s="277"/>
      <c r="YV122" s="277"/>
      <c r="YW122" s="277"/>
      <c r="YX122" s="277"/>
      <c r="YY122" s="277"/>
      <c r="YZ122" s="277"/>
      <c r="ZA122" s="277"/>
      <c r="ZB122" s="277"/>
      <c r="ZC122" s="277"/>
      <c r="ZD122" s="277"/>
      <c r="ZE122" s="277"/>
      <c r="ZF122" s="277"/>
      <c r="ZG122" s="277"/>
      <c r="ZH122" s="277"/>
      <c r="ZI122" s="277"/>
      <c r="ZJ122" s="277"/>
      <c r="ZK122" s="277"/>
      <c r="ZL122" s="277"/>
      <c r="ZM122" s="277"/>
      <c r="ZN122" s="277"/>
      <c r="ZO122" s="277"/>
      <c r="ZP122" s="277"/>
      <c r="ZQ122" s="277"/>
      <c r="ZR122" s="277"/>
      <c r="ZS122" s="277"/>
      <c r="ZT122" s="277"/>
      <c r="ZU122" s="277"/>
      <c r="ZV122" s="277"/>
      <c r="ZW122" s="277"/>
      <c r="ZX122" s="277"/>
      <c r="ZY122" s="277"/>
      <c r="ZZ122" s="277"/>
      <c r="AAA122" s="277"/>
      <c r="AAB122" s="277"/>
      <c r="AAC122" s="277"/>
      <c r="AAD122" s="277"/>
      <c r="AAE122" s="277"/>
      <c r="AAF122" s="277"/>
      <c r="AAG122" s="277"/>
      <c r="AAH122" s="277"/>
      <c r="AAI122" s="277"/>
      <c r="AAJ122" s="277"/>
      <c r="AAK122" s="277"/>
      <c r="AAL122" s="277"/>
      <c r="AAM122" s="277"/>
      <c r="AAN122" s="277"/>
      <c r="AAO122" s="277"/>
      <c r="AAP122" s="277"/>
      <c r="AAQ122" s="277"/>
      <c r="AAR122" s="277"/>
      <c r="AAS122" s="277"/>
      <c r="AAT122" s="277"/>
      <c r="AAU122" s="277"/>
      <c r="AAV122" s="277"/>
      <c r="AAW122" s="277"/>
      <c r="AAX122" s="277"/>
      <c r="AAY122" s="277"/>
      <c r="AAZ122" s="277"/>
      <c r="ABA122" s="277"/>
      <c r="ABB122" s="277"/>
      <c r="ABC122" s="277"/>
      <c r="ABD122" s="277"/>
      <c r="ABE122" s="277"/>
      <c r="ABF122" s="277"/>
      <c r="ABG122" s="277"/>
      <c r="ABH122" s="277"/>
      <c r="ABI122" s="277"/>
      <c r="ABJ122" s="277"/>
      <c r="ABK122" s="277"/>
      <c r="ABL122" s="277"/>
      <c r="ABM122" s="277"/>
      <c r="ABN122" s="277"/>
      <c r="ABO122" s="277"/>
      <c r="ABP122" s="277"/>
      <c r="ABQ122" s="277"/>
      <c r="ABR122" s="277"/>
      <c r="ABS122" s="277"/>
      <c r="ABT122" s="277"/>
      <c r="ABU122" s="277"/>
      <c r="ABV122" s="277"/>
      <c r="ABW122" s="277"/>
      <c r="ABX122" s="277"/>
      <c r="ABY122" s="277"/>
      <c r="ABZ122" s="277"/>
      <c r="ACA122" s="277"/>
      <c r="ACB122" s="277"/>
      <c r="ACC122" s="277"/>
      <c r="ACD122" s="277"/>
      <c r="ACE122" s="277"/>
      <c r="ACF122" s="277"/>
      <c r="ACG122" s="277"/>
      <c r="ACH122" s="277"/>
      <c r="ACI122" s="277"/>
      <c r="ACJ122" s="277"/>
      <c r="ACK122" s="277"/>
      <c r="ACL122" s="277"/>
      <c r="ACM122" s="277"/>
      <c r="ACN122" s="277"/>
      <c r="ACO122" s="277"/>
      <c r="ACP122" s="277"/>
      <c r="ACQ122" s="277"/>
      <c r="ACR122" s="277"/>
      <c r="ACS122" s="277"/>
      <c r="ACT122" s="277"/>
      <c r="ACU122" s="277"/>
      <c r="ACV122" s="277"/>
      <c r="ACW122" s="277"/>
      <c r="ACX122" s="277"/>
      <c r="ACY122" s="277"/>
      <c r="ACZ122" s="277"/>
      <c r="ADA122" s="277"/>
      <c r="ADB122" s="277"/>
      <c r="ADC122" s="277"/>
      <c r="ADD122" s="277"/>
      <c r="ADE122" s="277"/>
      <c r="ADF122" s="277"/>
      <c r="ADG122" s="277"/>
      <c r="ADH122" s="277"/>
      <c r="ADI122" s="277"/>
      <c r="ADJ122" s="277"/>
      <c r="ADK122" s="277"/>
      <c r="ADL122" s="277"/>
      <c r="ADM122" s="277"/>
      <c r="ADN122" s="277"/>
      <c r="ADO122" s="277"/>
      <c r="ADP122" s="277"/>
      <c r="ADQ122" s="277"/>
      <c r="ADR122" s="277"/>
      <c r="ADS122" s="277"/>
      <c r="ADT122" s="277"/>
      <c r="ADU122" s="277"/>
      <c r="ADV122" s="277"/>
      <c r="ADW122" s="277"/>
      <c r="ADX122" s="277"/>
      <c r="ADY122" s="277"/>
      <c r="ADZ122" s="277"/>
      <c r="AEA122" s="277"/>
      <c r="AEB122" s="277"/>
      <c r="AEC122" s="277"/>
      <c r="AED122" s="277"/>
      <c r="AEE122" s="277"/>
      <c r="AEF122" s="277"/>
      <c r="AEG122" s="277"/>
      <c r="AEH122" s="277"/>
      <c r="AEI122" s="277"/>
      <c r="AEJ122" s="277"/>
      <c r="AEK122" s="277"/>
      <c r="AEL122" s="277"/>
      <c r="AEM122" s="277"/>
      <c r="AEN122" s="277"/>
      <c r="AEO122" s="277"/>
      <c r="AEP122" s="277"/>
      <c r="AEQ122" s="277"/>
      <c r="AER122" s="277"/>
      <c r="AES122" s="277"/>
      <c r="AET122" s="277"/>
      <c r="AEU122" s="277"/>
      <c r="AEV122" s="277"/>
      <c r="AEW122" s="277"/>
      <c r="AEX122" s="277"/>
      <c r="AEY122" s="277"/>
      <c r="AEZ122" s="277"/>
      <c r="AFA122" s="277"/>
      <c r="AFB122" s="277"/>
      <c r="AFC122" s="277"/>
      <c r="AFD122" s="277"/>
      <c r="AFE122" s="277"/>
      <c r="AFF122" s="277"/>
      <c r="AFG122" s="277"/>
      <c r="AFH122" s="277"/>
      <c r="AFI122" s="277"/>
      <c r="AFJ122" s="277"/>
      <c r="AFK122" s="277"/>
      <c r="AFL122" s="277"/>
      <c r="AFM122" s="277"/>
      <c r="AFN122" s="277"/>
      <c r="AFO122" s="277"/>
      <c r="AFP122" s="277"/>
      <c r="AFQ122" s="277"/>
      <c r="AFR122" s="277"/>
      <c r="AFS122" s="277"/>
      <c r="AFT122" s="277"/>
      <c r="AFU122" s="277"/>
      <c r="AFV122" s="277"/>
      <c r="AFW122" s="277"/>
      <c r="AFX122" s="277"/>
      <c r="AFY122" s="277"/>
      <c r="AFZ122" s="277"/>
      <c r="AGA122" s="277"/>
      <c r="AGB122" s="277"/>
      <c r="AGC122" s="277"/>
      <c r="AGD122" s="277"/>
      <c r="AGE122" s="277"/>
      <c r="AGF122" s="277"/>
      <c r="AGG122" s="277"/>
      <c r="AGH122" s="277"/>
      <c r="AGI122" s="277"/>
      <c r="AGJ122" s="277"/>
      <c r="AGK122" s="277"/>
      <c r="AGL122" s="277"/>
      <c r="AGM122" s="277"/>
      <c r="AGN122" s="277"/>
      <c r="AGO122" s="277"/>
      <c r="AGP122" s="277"/>
      <c r="AGQ122" s="277"/>
      <c r="AGR122" s="277"/>
      <c r="AGS122" s="277"/>
      <c r="AGT122" s="277"/>
      <c r="AGU122" s="277"/>
      <c r="AGV122" s="277"/>
      <c r="AGW122" s="277"/>
      <c r="AGX122" s="277"/>
      <c r="AGY122" s="277"/>
      <c r="AGZ122" s="277"/>
      <c r="AHA122" s="277"/>
      <c r="AHB122" s="277"/>
      <c r="AHC122" s="277"/>
      <c r="AHD122" s="277"/>
      <c r="AHE122" s="277"/>
      <c r="AHF122" s="277"/>
      <c r="AHG122" s="277"/>
      <c r="AHH122" s="277"/>
      <c r="AHI122" s="277"/>
      <c r="AHJ122" s="277"/>
      <c r="AHK122" s="277"/>
      <c r="AHL122" s="277"/>
      <c r="AHM122" s="277"/>
      <c r="AHN122" s="277"/>
      <c r="AHO122" s="277"/>
      <c r="AHP122" s="277"/>
      <c r="AHQ122" s="277"/>
      <c r="AHR122" s="277"/>
      <c r="AHS122" s="277"/>
      <c r="AHT122" s="277"/>
      <c r="AHU122" s="277"/>
      <c r="AHV122" s="277"/>
      <c r="AHW122" s="277"/>
      <c r="AHX122" s="277"/>
      <c r="AHY122" s="277"/>
      <c r="AHZ122" s="277"/>
      <c r="AIA122" s="277"/>
      <c r="AIB122" s="277"/>
      <c r="AIC122" s="277"/>
      <c r="AID122" s="277"/>
      <c r="AIE122" s="277"/>
      <c r="AIF122" s="277"/>
      <c r="AIG122" s="277"/>
      <c r="AIH122" s="277"/>
      <c r="AII122" s="277"/>
      <c r="AIJ122" s="277"/>
      <c r="AIK122" s="277"/>
      <c r="AIL122" s="277"/>
      <c r="AIM122" s="277"/>
      <c r="AIN122" s="277"/>
      <c r="AIO122" s="277"/>
      <c r="AIP122" s="277"/>
      <c r="AIQ122" s="277"/>
      <c r="AIR122" s="277"/>
      <c r="AIS122" s="277"/>
      <c r="AIT122" s="277"/>
      <c r="AIU122" s="277"/>
      <c r="AIV122" s="277"/>
      <c r="AIW122" s="277"/>
      <c r="AIX122" s="277"/>
      <c r="AIY122" s="277"/>
      <c r="AIZ122" s="277"/>
      <c r="AJA122" s="277"/>
      <c r="AJB122" s="277"/>
      <c r="AJC122" s="277"/>
      <c r="AJD122" s="277"/>
      <c r="AJE122" s="277"/>
      <c r="AJF122" s="277"/>
      <c r="AJG122" s="277"/>
      <c r="AJH122" s="277"/>
      <c r="AJI122" s="277"/>
      <c r="AJJ122" s="277"/>
      <c r="AJK122" s="277"/>
      <c r="AJL122" s="277"/>
      <c r="AJM122" s="277"/>
      <c r="AJN122" s="277"/>
      <c r="AJO122" s="277"/>
      <c r="AJP122" s="277"/>
      <c r="AJQ122" s="277"/>
      <c r="AJR122" s="277"/>
      <c r="AJS122" s="277"/>
      <c r="AJT122" s="277"/>
      <c r="AJU122" s="277"/>
      <c r="AJV122" s="277"/>
      <c r="AJW122" s="277"/>
      <c r="AJX122" s="277"/>
      <c r="AJY122" s="277"/>
      <c r="AJZ122" s="277"/>
      <c r="AKA122" s="277"/>
      <c r="AKB122" s="277"/>
      <c r="AKC122" s="277"/>
      <c r="AKD122" s="277"/>
      <c r="AKE122" s="277"/>
      <c r="AKF122" s="277"/>
      <c r="AKG122" s="277"/>
      <c r="AKH122" s="277"/>
      <c r="AKI122" s="277"/>
      <c r="AKJ122" s="277"/>
      <c r="AKK122" s="277"/>
      <c r="AKL122" s="277"/>
      <c r="AKM122" s="277"/>
      <c r="AKN122" s="277"/>
      <c r="AKO122" s="277"/>
      <c r="AKP122" s="277"/>
      <c r="AKQ122" s="277"/>
      <c r="AKR122" s="277"/>
      <c r="AKS122" s="277"/>
      <c r="AKT122" s="277"/>
      <c r="AKU122" s="277"/>
      <c r="AKV122" s="277"/>
      <c r="AKW122" s="277"/>
      <c r="AKX122" s="277"/>
      <c r="AKY122" s="277"/>
      <c r="AKZ122" s="277"/>
      <c r="ALA122" s="277"/>
      <c r="ALB122" s="277"/>
      <c r="ALC122" s="277"/>
      <c r="ALD122" s="277"/>
      <c r="ALE122" s="277"/>
      <c r="ALF122" s="277"/>
      <c r="ALG122" s="277"/>
      <c r="ALH122" s="277"/>
      <c r="ALI122" s="277"/>
      <c r="ALJ122" s="277"/>
      <c r="ALK122" s="277"/>
      <c r="ALL122" s="277"/>
      <c r="ALM122" s="277"/>
      <c r="ALN122" s="277"/>
      <c r="ALO122" s="277"/>
      <c r="ALP122" s="277"/>
      <c r="ALQ122" s="277"/>
      <c r="ALR122" s="277"/>
      <c r="ALS122" s="277"/>
      <c r="ALT122" s="277"/>
      <c r="ALU122" s="277"/>
      <c r="ALV122" s="277"/>
    </row>
    <row r="123" spans="1:1010" s="292" customFormat="1" ht="15" customHeight="1" x14ac:dyDescent="0.35">
      <c r="A123">
        <v>123</v>
      </c>
      <c r="B123">
        <v>1974.2</v>
      </c>
      <c r="C123" s="214" t="s">
        <v>1356</v>
      </c>
      <c r="D123">
        <v>1974.2</v>
      </c>
      <c r="E123" s="285">
        <v>-1</v>
      </c>
      <c r="F123" s="286">
        <v>50.378599999999999</v>
      </c>
      <c r="G123" s="287">
        <v>2.5758000000000001</v>
      </c>
      <c r="H123" s="288">
        <v>13.2355</v>
      </c>
      <c r="I123" s="288">
        <v>5.5050000000000002E-2</v>
      </c>
      <c r="J123" s="288">
        <v>11.340299999999999</v>
      </c>
      <c r="K123" s="289">
        <v>0.18240000000000001</v>
      </c>
      <c r="L123" s="288">
        <v>7.2078499999999996</v>
      </c>
      <c r="M123" s="289">
        <v>11.1342</v>
      </c>
      <c r="N123" s="288">
        <v>2.3289499999999999</v>
      </c>
      <c r="O123" s="288"/>
      <c r="P123" s="288">
        <v>0.4446</v>
      </c>
      <c r="Q123" s="289">
        <v>0.24779999999999999</v>
      </c>
      <c r="R123" s="288">
        <v>2.7949999999999999E-2</v>
      </c>
      <c r="S123" s="289">
        <v>1.29E-2</v>
      </c>
      <c r="T123" s="289">
        <v>7.1964300000000002E-3</v>
      </c>
      <c r="U123" s="289">
        <v>99.176850000000002</v>
      </c>
      <c r="V123" s="289"/>
      <c r="W123" s="288"/>
      <c r="X123" s="290"/>
      <c r="Y123" s="290"/>
      <c r="Z123" s="290">
        <v>30.68</v>
      </c>
      <c r="AA123" s="290">
        <v>308.34333333333302</v>
      </c>
      <c r="AB123" s="288">
        <v>8.0633333333333308</v>
      </c>
      <c r="AC123" s="288">
        <v>378.82</v>
      </c>
      <c r="AD123" s="288">
        <v>22.373333333333299</v>
      </c>
      <c r="AE123" s="288">
        <v>130.256666666667</v>
      </c>
      <c r="AF123" s="288">
        <v>15.0566666666667</v>
      </c>
      <c r="AG123" s="288">
        <v>119.336666666667</v>
      </c>
      <c r="AH123" s="288">
        <v>12.9333333333333</v>
      </c>
      <c r="AI123" s="288">
        <v>31.41</v>
      </c>
      <c r="AJ123" s="288">
        <v>4.58</v>
      </c>
      <c r="AK123" s="288">
        <v>21.14</v>
      </c>
      <c r="AL123" s="288">
        <v>5.8033333333333301</v>
      </c>
      <c r="AM123" s="288">
        <v>2.1533333333333302</v>
      </c>
      <c r="AN123" s="288">
        <v>5.28</v>
      </c>
      <c r="AO123" s="288">
        <v>0.80566666666666698</v>
      </c>
      <c r="AP123" s="288">
        <v>4.8466666666666702</v>
      </c>
      <c r="AQ123" s="288">
        <v>0.97866666666666702</v>
      </c>
      <c r="AR123" s="288">
        <v>2.4466666666666699</v>
      </c>
      <c r="AS123" s="288">
        <v>0.329666666666667</v>
      </c>
      <c r="AT123" s="288">
        <v>1.9266666666666701</v>
      </c>
      <c r="AU123" s="288">
        <v>0.27766666666666701</v>
      </c>
      <c r="AV123" s="288">
        <v>3.7866666666666702</v>
      </c>
      <c r="AW123" s="288">
        <v>0.98066666666666702</v>
      </c>
      <c r="AX123" s="288">
        <v>1.18333333333333</v>
      </c>
      <c r="AY123" s="288">
        <v>0.416333333333333</v>
      </c>
      <c r="AZ123" s="288">
        <v>1158.8777849999999</v>
      </c>
      <c r="BA123" s="288">
        <v>55.753999999999998</v>
      </c>
      <c r="BB123" s="290"/>
      <c r="BC123" s="290"/>
      <c r="BD123" s="289"/>
      <c r="BE123" s="289"/>
      <c r="BF123" s="289">
        <v>0.60958106000000001</v>
      </c>
      <c r="BG123" s="289">
        <v>6.5940479999999996E-2</v>
      </c>
      <c r="BH123" s="288">
        <v>0.26868065000000002</v>
      </c>
      <c r="BI123" s="288">
        <v>0.37536393000000001</v>
      </c>
      <c r="BJ123" s="288">
        <v>2.9111040000000001E-2</v>
      </c>
      <c r="BK123" s="288">
        <v>0.21046922000000001</v>
      </c>
      <c r="BL123" s="288">
        <v>0.26054028000000001</v>
      </c>
      <c r="BM123" s="288">
        <v>0.16419097499999999</v>
      </c>
      <c r="BN123" s="288">
        <v>6.4689300000000005E-2</v>
      </c>
      <c r="BO123" s="288">
        <v>7.2605400000000002E-3</v>
      </c>
      <c r="BP123" s="288">
        <v>5.8667049999999998E-3</v>
      </c>
      <c r="BQ123" s="288">
        <v>1.6125E-3</v>
      </c>
      <c r="BR123" s="288">
        <v>3.3319470900000002E-4</v>
      </c>
      <c r="BS123" s="288">
        <v>1.4726399999999999</v>
      </c>
      <c r="BT123" s="288">
        <v>9.5586433333333201</v>
      </c>
      <c r="BU123" s="288">
        <v>0.43541999999999997</v>
      </c>
      <c r="BV123" s="288">
        <v>18.940999999999999</v>
      </c>
      <c r="BW123" s="288">
        <v>1.52138666666666</v>
      </c>
      <c r="BX123" s="288">
        <v>12.6348966666667</v>
      </c>
      <c r="BY123" s="288">
        <v>1.9694119999999999</v>
      </c>
      <c r="BZ123" s="288">
        <v>6.68285333333335</v>
      </c>
      <c r="CA123" s="288">
        <v>0.65959999999999797</v>
      </c>
      <c r="CB123" s="288">
        <v>1.1935800000000001</v>
      </c>
      <c r="CC123" s="288">
        <v>0.3206</v>
      </c>
      <c r="CD123" s="288">
        <v>1.3529599999999999</v>
      </c>
      <c r="CE123" s="288">
        <v>0.38882333333333302</v>
      </c>
      <c r="CF123" s="288">
        <v>0.12920000000000001</v>
      </c>
      <c r="CG123" s="288">
        <v>0.49631999999999998</v>
      </c>
      <c r="CH123" s="288">
        <v>6.2841999999999995E-2</v>
      </c>
      <c r="CI123" s="288">
        <v>0.39257999999999998</v>
      </c>
      <c r="CJ123" s="288">
        <v>8.5143999999999997E-2</v>
      </c>
      <c r="CK123" s="288">
        <v>0.20552000000000001</v>
      </c>
      <c r="CL123" s="288">
        <v>3.1977666666666703E-2</v>
      </c>
      <c r="CM123" s="288">
        <v>0.163766666666667</v>
      </c>
      <c r="CN123" s="288">
        <v>3.0265666666666701E-2</v>
      </c>
      <c r="CO123" s="288">
        <v>0.35594666666666702</v>
      </c>
      <c r="CP123" s="288">
        <v>0.14611933333333299</v>
      </c>
      <c r="CQ123" s="288">
        <v>0.43664999999999898</v>
      </c>
      <c r="CR123" s="288">
        <v>3.9551666666666603E-2</v>
      </c>
      <c r="CS123" s="288"/>
      <c r="CT123" s="288"/>
      <c r="CU123" s="291"/>
      <c r="CV123" s="291"/>
      <c r="CW123" s="291"/>
      <c r="CX123" s="291"/>
      <c r="CY123" s="291"/>
      <c r="CZ123" s="291"/>
      <c r="DA123" s="285"/>
      <c r="DB123" s="285"/>
      <c r="DC123" s="285"/>
      <c r="DD123" s="285"/>
      <c r="DE123" s="285"/>
      <c r="DF123" s="285"/>
      <c r="DG123" s="285"/>
      <c r="DH123" s="285"/>
      <c r="DI123" s="285"/>
      <c r="DJ123" s="285"/>
      <c r="DK123" s="285"/>
      <c r="DL123" s="285"/>
      <c r="DM123" s="285"/>
      <c r="DN123" s="285"/>
      <c r="DO123" s="285"/>
      <c r="DP123" s="285"/>
      <c r="DQ123" s="285"/>
      <c r="DR123" s="285"/>
      <c r="DS123" s="285"/>
      <c r="DT123" s="285"/>
      <c r="DU123" s="285"/>
      <c r="DV123" s="285"/>
      <c r="DW123" s="285"/>
      <c r="DX123" s="285"/>
      <c r="DY123" s="285"/>
      <c r="DZ123" s="285"/>
      <c r="EA123" s="285"/>
      <c r="EB123" s="285"/>
      <c r="EC123" s="285"/>
      <c r="ED123" s="285"/>
      <c r="EE123" s="285"/>
      <c r="EF123" s="285"/>
      <c r="EG123" s="285"/>
      <c r="EH123" s="285"/>
      <c r="EI123" s="285"/>
      <c r="EJ123" s="285"/>
      <c r="EK123" s="285"/>
      <c r="EL123" s="285"/>
      <c r="EM123" s="285"/>
      <c r="EN123" s="285"/>
      <c r="EO123" s="285"/>
      <c r="EP123" s="285"/>
      <c r="EQ123" s="285"/>
      <c r="ER123" s="285"/>
      <c r="ES123" s="285"/>
      <c r="ET123" s="285"/>
      <c r="EU123" s="285"/>
      <c r="EV123" s="285"/>
      <c r="EW123" s="285"/>
      <c r="EX123" s="285"/>
      <c r="EY123" s="285"/>
      <c r="EZ123" s="285"/>
      <c r="FA123" s="285"/>
      <c r="FB123" s="285"/>
      <c r="FC123" s="285"/>
      <c r="FD123" s="285"/>
      <c r="FE123" s="285"/>
      <c r="FF123" s="285"/>
      <c r="FG123" s="285"/>
      <c r="FH123" s="285"/>
      <c r="FI123" s="285"/>
      <c r="FJ123" s="285"/>
      <c r="FK123" s="285"/>
      <c r="FL123" s="285"/>
      <c r="FM123" s="285"/>
      <c r="FN123" s="285"/>
      <c r="FO123" s="285"/>
      <c r="FP123" s="285"/>
      <c r="FQ123" s="285"/>
      <c r="FR123" s="285"/>
      <c r="FS123" s="285"/>
      <c r="FT123" s="285"/>
      <c r="FU123" s="285"/>
      <c r="FV123" s="285"/>
      <c r="FW123" s="285"/>
      <c r="FX123" s="285"/>
      <c r="FY123" s="285"/>
      <c r="FZ123" s="285"/>
      <c r="GA123" s="285"/>
      <c r="GB123" s="285"/>
      <c r="GC123" s="285"/>
      <c r="GD123" s="285"/>
      <c r="GE123" s="285"/>
      <c r="GF123" s="285"/>
      <c r="GG123" s="285"/>
      <c r="GH123" s="285"/>
      <c r="GI123" s="285"/>
      <c r="GJ123" s="285"/>
      <c r="GK123" s="285"/>
      <c r="GL123" s="285"/>
      <c r="GM123" s="285"/>
      <c r="GN123" s="285"/>
      <c r="GO123" s="285"/>
      <c r="GP123" s="285"/>
      <c r="GQ123" s="285"/>
      <c r="GR123" s="285"/>
      <c r="GS123" s="285"/>
      <c r="GT123" s="285"/>
      <c r="GU123" s="285"/>
      <c r="GV123" s="285"/>
      <c r="GW123" s="285"/>
      <c r="GX123" s="285"/>
      <c r="GY123" s="285"/>
      <c r="GZ123" s="285"/>
      <c r="HA123" s="285"/>
      <c r="HB123" s="285"/>
      <c r="HC123" s="285"/>
      <c r="HD123" s="285"/>
      <c r="HE123" s="285"/>
      <c r="HF123" s="285"/>
      <c r="HG123" s="285"/>
      <c r="HH123" s="285"/>
      <c r="HI123" s="285"/>
      <c r="HJ123" s="285"/>
      <c r="HK123" s="285"/>
      <c r="HL123" s="285"/>
      <c r="HM123" s="285"/>
      <c r="HN123" s="285"/>
      <c r="HO123" s="285"/>
      <c r="HP123" s="285"/>
      <c r="HQ123" s="285"/>
      <c r="HR123" s="285"/>
      <c r="HS123" s="285"/>
      <c r="HT123" s="285"/>
      <c r="HU123" s="285"/>
      <c r="HV123" s="285"/>
      <c r="HW123" s="285"/>
      <c r="HX123" s="285"/>
      <c r="HY123" s="285"/>
      <c r="HZ123" s="285"/>
      <c r="IA123" s="285"/>
      <c r="IB123" s="285"/>
      <c r="IC123" s="285"/>
      <c r="ID123" s="285"/>
      <c r="IE123" s="285"/>
      <c r="IF123" s="285"/>
      <c r="IG123" s="285"/>
      <c r="IH123" s="285"/>
      <c r="II123" s="285"/>
      <c r="IJ123" s="285"/>
      <c r="IK123" s="285"/>
      <c r="IL123" s="285"/>
      <c r="IM123" s="285"/>
      <c r="IN123" s="285"/>
      <c r="IO123" s="285"/>
      <c r="IP123" s="285"/>
      <c r="IQ123" s="285"/>
      <c r="IR123" s="285"/>
      <c r="IS123" s="285"/>
      <c r="IT123" s="285"/>
      <c r="IU123" s="285"/>
      <c r="IV123" s="285"/>
      <c r="IW123" s="285"/>
      <c r="IX123" s="285"/>
      <c r="IY123" s="285"/>
      <c r="IZ123" s="285"/>
      <c r="JA123" s="285"/>
      <c r="JB123" s="285"/>
      <c r="JC123" s="285"/>
      <c r="JD123" s="285"/>
      <c r="JE123" s="285"/>
      <c r="JF123" s="285"/>
      <c r="JG123" s="285"/>
      <c r="JH123" s="285"/>
      <c r="JI123" s="285"/>
      <c r="JJ123" s="285"/>
      <c r="JK123" s="285"/>
      <c r="JL123" s="285"/>
      <c r="JM123" s="285"/>
      <c r="JN123" s="285"/>
      <c r="JO123" s="285"/>
      <c r="JP123" s="285"/>
      <c r="JQ123" s="285"/>
      <c r="JR123" s="285"/>
      <c r="JS123" s="285"/>
      <c r="JT123" s="285"/>
      <c r="JU123" s="285"/>
      <c r="JV123" s="285"/>
      <c r="JW123" s="285"/>
      <c r="JX123" s="285"/>
      <c r="JY123" s="285"/>
      <c r="JZ123" s="285"/>
      <c r="KA123" s="285"/>
      <c r="KB123" s="285"/>
      <c r="KC123" s="285"/>
      <c r="KD123" s="285"/>
      <c r="KE123" s="285"/>
      <c r="KF123" s="285"/>
      <c r="KG123" s="285"/>
      <c r="KH123" s="285"/>
      <c r="KI123" s="285"/>
      <c r="KJ123" s="285"/>
      <c r="KK123" s="285"/>
      <c r="KL123" s="285"/>
      <c r="KM123" s="285"/>
      <c r="KN123" s="285"/>
      <c r="KO123" s="285"/>
      <c r="KP123" s="285"/>
      <c r="KQ123" s="285"/>
      <c r="KR123" s="285"/>
      <c r="KS123" s="285"/>
      <c r="KT123" s="285"/>
      <c r="KU123" s="285"/>
      <c r="KV123" s="285"/>
      <c r="KW123" s="285"/>
      <c r="KX123" s="285"/>
      <c r="KY123" s="285"/>
      <c r="KZ123" s="285"/>
      <c r="LA123" s="285"/>
      <c r="LB123" s="285"/>
      <c r="LC123" s="285"/>
      <c r="LD123" s="285"/>
      <c r="LE123" s="285"/>
      <c r="LF123" s="285"/>
      <c r="LG123" s="285"/>
      <c r="LH123" s="285"/>
      <c r="LI123" s="285"/>
      <c r="LJ123" s="285"/>
      <c r="LK123" s="285"/>
      <c r="LL123" s="285"/>
      <c r="LM123" s="285"/>
      <c r="LN123" s="285"/>
      <c r="LO123" s="285"/>
      <c r="LP123" s="285"/>
      <c r="LQ123" s="285"/>
      <c r="LR123" s="285"/>
      <c r="LS123" s="285"/>
      <c r="LT123" s="285"/>
      <c r="LU123" s="285"/>
      <c r="LV123" s="285"/>
      <c r="LW123" s="285"/>
      <c r="LX123" s="285"/>
      <c r="LY123" s="285"/>
      <c r="LZ123" s="285"/>
      <c r="MA123" s="285"/>
      <c r="MB123" s="285"/>
      <c r="MC123" s="285"/>
      <c r="MD123" s="285"/>
      <c r="ME123" s="285"/>
      <c r="MF123" s="285"/>
      <c r="MG123" s="285"/>
      <c r="MH123" s="285"/>
      <c r="MI123" s="285"/>
      <c r="MJ123" s="285"/>
      <c r="MK123" s="285"/>
      <c r="ML123" s="285"/>
      <c r="MM123" s="285"/>
      <c r="MN123" s="285"/>
      <c r="MO123" s="285"/>
      <c r="MP123" s="285"/>
      <c r="MQ123" s="285"/>
      <c r="MR123" s="285"/>
      <c r="MS123" s="285"/>
      <c r="MT123" s="285"/>
      <c r="MU123" s="285"/>
      <c r="MV123" s="285"/>
      <c r="MW123" s="285"/>
      <c r="MX123" s="285"/>
      <c r="MY123" s="285"/>
      <c r="MZ123" s="285"/>
      <c r="NA123" s="285"/>
      <c r="NB123" s="285"/>
      <c r="NC123" s="285"/>
      <c r="ND123" s="285"/>
      <c r="NE123" s="285"/>
      <c r="NF123" s="285"/>
      <c r="NG123" s="285"/>
      <c r="NH123" s="285"/>
      <c r="NI123" s="285"/>
      <c r="NJ123" s="285"/>
      <c r="NK123" s="285"/>
      <c r="NL123" s="285"/>
      <c r="NM123" s="285"/>
      <c r="NN123" s="285"/>
      <c r="NO123" s="285"/>
      <c r="NP123" s="285"/>
      <c r="NQ123" s="285"/>
      <c r="NR123" s="285"/>
      <c r="NS123" s="285"/>
      <c r="NT123" s="285"/>
      <c r="NU123" s="285"/>
      <c r="NV123" s="285"/>
      <c r="NW123" s="285"/>
      <c r="NX123" s="285"/>
      <c r="NY123" s="285"/>
      <c r="NZ123" s="285"/>
      <c r="OA123" s="285"/>
      <c r="OB123" s="285"/>
      <c r="OC123" s="285"/>
      <c r="OD123" s="285"/>
      <c r="OE123" s="285"/>
      <c r="OF123" s="285"/>
      <c r="OG123" s="285"/>
      <c r="OH123" s="285"/>
      <c r="OI123" s="285"/>
      <c r="OJ123" s="285"/>
      <c r="OK123" s="285"/>
      <c r="OL123" s="285"/>
      <c r="OM123" s="285"/>
      <c r="ON123" s="285"/>
      <c r="OO123" s="285"/>
      <c r="OP123" s="285"/>
      <c r="OQ123" s="285"/>
      <c r="OR123" s="285"/>
      <c r="OS123" s="285"/>
      <c r="OT123" s="285"/>
      <c r="OU123" s="285"/>
      <c r="OV123" s="285"/>
      <c r="OW123" s="285"/>
      <c r="OX123" s="285"/>
      <c r="OY123" s="285"/>
      <c r="OZ123" s="285"/>
      <c r="PA123" s="285"/>
      <c r="PB123" s="285"/>
      <c r="PC123" s="285"/>
      <c r="PD123" s="285"/>
      <c r="PE123" s="285"/>
      <c r="PF123" s="285"/>
      <c r="PG123" s="285"/>
      <c r="PH123" s="285"/>
      <c r="PI123" s="285"/>
      <c r="PJ123" s="285"/>
      <c r="PK123" s="285"/>
      <c r="PL123" s="285"/>
      <c r="PM123" s="285"/>
      <c r="PN123" s="285"/>
      <c r="PO123" s="285"/>
      <c r="PP123" s="285"/>
      <c r="PQ123" s="285"/>
      <c r="PR123" s="285"/>
      <c r="PS123" s="285"/>
      <c r="PT123" s="285"/>
      <c r="PU123" s="285"/>
      <c r="PV123" s="285"/>
      <c r="PW123" s="285"/>
      <c r="PX123" s="285"/>
      <c r="PY123" s="285"/>
      <c r="PZ123" s="285"/>
      <c r="QA123" s="285"/>
      <c r="QB123" s="285"/>
      <c r="QC123" s="285"/>
      <c r="QD123" s="285"/>
      <c r="QE123" s="285"/>
      <c r="QF123" s="285"/>
      <c r="QG123" s="285"/>
      <c r="QH123" s="285"/>
      <c r="QI123" s="285"/>
      <c r="QJ123" s="285"/>
      <c r="QK123" s="285"/>
      <c r="QL123" s="285"/>
      <c r="QM123" s="285"/>
      <c r="QN123" s="285"/>
      <c r="QO123" s="285"/>
      <c r="QP123" s="285"/>
      <c r="QQ123" s="285"/>
      <c r="QR123" s="285"/>
      <c r="QS123" s="285"/>
      <c r="QT123" s="285"/>
      <c r="QU123" s="285"/>
      <c r="QV123" s="285"/>
      <c r="QW123" s="285"/>
      <c r="QX123" s="285"/>
      <c r="QY123" s="285"/>
      <c r="QZ123" s="285"/>
      <c r="RA123" s="285"/>
      <c r="RB123" s="285"/>
      <c r="RC123" s="285"/>
      <c r="RD123" s="285"/>
      <c r="RE123" s="285"/>
      <c r="RF123" s="285"/>
      <c r="RG123" s="285"/>
      <c r="RH123" s="285"/>
      <c r="RI123" s="285"/>
      <c r="RJ123" s="285"/>
      <c r="RK123" s="285"/>
      <c r="RL123" s="285"/>
      <c r="RM123" s="285"/>
      <c r="RN123" s="285"/>
      <c r="RO123" s="285"/>
      <c r="RP123" s="285"/>
      <c r="RQ123" s="285"/>
      <c r="RR123" s="285"/>
      <c r="RS123" s="285"/>
      <c r="RT123" s="285"/>
      <c r="RU123" s="285"/>
      <c r="RV123" s="285"/>
      <c r="RW123" s="285"/>
      <c r="RX123" s="285"/>
      <c r="RY123" s="285"/>
      <c r="RZ123" s="285"/>
      <c r="SA123" s="285"/>
      <c r="SB123" s="285"/>
      <c r="SC123" s="285"/>
      <c r="SD123" s="285"/>
      <c r="SE123" s="285"/>
      <c r="SF123" s="285"/>
      <c r="SG123" s="285"/>
      <c r="SH123" s="285"/>
      <c r="SI123" s="285"/>
      <c r="SJ123" s="285"/>
      <c r="SK123" s="285"/>
      <c r="SL123" s="285"/>
      <c r="SM123" s="285"/>
      <c r="SN123" s="285"/>
      <c r="SO123" s="285"/>
      <c r="SP123" s="285"/>
      <c r="SQ123" s="285"/>
      <c r="SR123" s="285"/>
      <c r="SS123" s="285"/>
      <c r="ST123" s="285"/>
      <c r="SU123" s="285"/>
      <c r="SV123" s="285"/>
      <c r="SW123" s="285"/>
      <c r="SX123" s="285"/>
      <c r="SY123" s="285"/>
      <c r="SZ123" s="285"/>
      <c r="TA123" s="285"/>
      <c r="TB123" s="285"/>
      <c r="TC123" s="285"/>
      <c r="TD123" s="285"/>
      <c r="TE123" s="285"/>
      <c r="TF123" s="285"/>
      <c r="TG123" s="285"/>
      <c r="TH123" s="285"/>
      <c r="TI123" s="285"/>
      <c r="TJ123" s="285"/>
      <c r="TK123" s="285"/>
      <c r="TL123" s="285"/>
      <c r="TM123" s="285"/>
      <c r="TN123" s="285"/>
      <c r="TO123" s="285"/>
      <c r="TP123" s="285"/>
      <c r="TQ123" s="285"/>
      <c r="TR123" s="285"/>
      <c r="TS123" s="285"/>
      <c r="TT123" s="285"/>
      <c r="TU123" s="285"/>
      <c r="TV123" s="285"/>
      <c r="TW123" s="285"/>
      <c r="TX123" s="285"/>
      <c r="TY123" s="285"/>
      <c r="TZ123" s="285"/>
      <c r="UA123" s="285"/>
      <c r="UB123" s="285"/>
      <c r="UC123" s="285"/>
      <c r="UD123" s="285"/>
      <c r="UE123" s="285"/>
      <c r="UF123" s="285"/>
      <c r="UG123" s="285"/>
      <c r="UH123" s="285"/>
      <c r="UI123" s="285"/>
      <c r="UJ123" s="285"/>
      <c r="UK123" s="285"/>
      <c r="UL123" s="285"/>
      <c r="UM123" s="285"/>
      <c r="UN123" s="285"/>
      <c r="UO123" s="285"/>
      <c r="UP123" s="285"/>
      <c r="UQ123" s="285"/>
      <c r="UR123" s="285"/>
      <c r="US123" s="285"/>
      <c r="UT123" s="285"/>
      <c r="UU123" s="285"/>
      <c r="UV123" s="285"/>
      <c r="UW123" s="285"/>
      <c r="UX123" s="285"/>
      <c r="UY123" s="285"/>
      <c r="UZ123" s="285"/>
      <c r="VA123" s="285"/>
      <c r="VB123" s="285"/>
      <c r="VC123" s="285"/>
      <c r="VD123" s="285"/>
      <c r="VE123" s="285"/>
      <c r="VF123" s="285"/>
      <c r="VG123" s="285"/>
      <c r="VH123" s="285"/>
      <c r="VI123" s="285"/>
      <c r="VJ123" s="285"/>
      <c r="VK123" s="285"/>
      <c r="VL123" s="285"/>
      <c r="VM123" s="285"/>
      <c r="VN123" s="285"/>
      <c r="VO123" s="285"/>
      <c r="VP123" s="285"/>
      <c r="VQ123" s="285"/>
      <c r="VR123" s="285"/>
      <c r="VS123" s="285"/>
      <c r="VT123" s="285"/>
      <c r="VU123" s="285"/>
      <c r="VV123" s="285"/>
      <c r="VW123" s="285"/>
      <c r="VX123" s="285"/>
      <c r="VY123" s="285"/>
      <c r="VZ123" s="285"/>
      <c r="WA123" s="285"/>
      <c r="WB123" s="285"/>
      <c r="WC123" s="285"/>
      <c r="WD123" s="285"/>
      <c r="WE123" s="285"/>
      <c r="WF123" s="285"/>
      <c r="WG123" s="285"/>
      <c r="WH123" s="285"/>
      <c r="WI123" s="285"/>
      <c r="WJ123" s="285"/>
      <c r="WK123" s="285"/>
      <c r="WL123" s="285"/>
      <c r="WM123" s="285"/>
      <c r="WN123" s="285"/>
      <c r="WO123" s="285"/>
      <c r="WP123" s="285"/>
      <c r="WQ123" s="285"/>
      <c r="WR123" s="285"/>
      <c r="WS123" s="285"/>
      <c r="WT123" s="285"/>
      <c r="WU123" s="285"/>
      <c r="WV123" s="285"/>
      <c r="WW123" s="285"/>
      <c r="WX123" s="285"/>
      <c r="WY123" s="285"/>
      <c r="WZ123" s="285"/>
      <c r="XA123" s="285"/>
      <c r="XB123" s="285"/>
      <c r="XC123" s="285"/>
      <c r="XD123" s="285"/>
      <c r="XE123" s="285"/>
      <c r="XF123" s="285"/>
      <c r="XG123" s="285"/>
      <c r="XH123" s="285"/>
      <c r="XI123" s="285"/>
      <c r="XJ123" s="285"/>
      <c r="XK123" s="285"/>
      <c r="XL123" s="285"/>
      <c r="XM123" s="285"/>
      <c r="XN123" s="285"/>
      <c r="XO123" s="285"/>
      <c r="XP123" s="285"/>
      <c r="XQ123" s="285"/>
      <c r="XR123" s="285"/>
      <c r="XS123" s="285"/>
      <c r="XT123" s="285"/>
      <c r="XU123" s="285"/>
      <c r="XV123" s="285"/>
      <c r="XW123" s="285"/>
      <c r="XX123" s="285"/>
      <c r="XY123" s="285"/>
      <c r="XZ123" s="285"/>
      <c r="YA123" s="285"/>
      <c r="YB123" s="285"/>
      <c r="YC123" s="285"/>
      <c r="YD123" s="285"/>
      <c r="YE123" s="285"/>
      <c r="YF123" s="285"/>
      <c r="YG123" s="285"/>
      <c r="YH123" s="285"/>
      <c r="YI123" s="285"/>
      <c r="YJ123" s="285"/>
      <c r="YK123" s="285"/>
      <c r="YL123" s="285"/>
      <c r="YM123" s="285"/>
      <c r="YN123" s="285"/>
      <c r="YO123" s="285"/>
      <c r="YP123" s="285"/>
      <c r="YQ123" s="285"/>
      <c r="YR123" s="285"/>
      <c r="YS123" s="285"/>
      <c r="YT123" s="285"/>
      <c r="YU123" s="285"/>
      <c r="YV123" s="285"/>
      <c r="YW123" s="285"/>
      <c r="YX123" s="285"/>
      <c r="YY123" s="285"/>
      <c r="YZ123" s="285"/>
      <c r="ZA123" s="285"/>
      <c r="ZB123" s="285"/>
      <c r="ZC123" s="285"/>
      <c r="ZD123" s="285"/>
      <c r="ZE123" s="285"/>
      <c r="ZF123" s="285"/>
      <c r="ZG123" s="285"/>
      <c r="ZH123" s="285"/>
      <c r="ZI123" s="285"/>
      <c r="ZJ123" s="285"/>
      <c r="ZK123" s="285"/>
      <c r="ZL123" s="285"/>
      <c r="ZM123" s="285"/>
      <c r="ZN123" s="285"/>
      <c r="ZO123" s="285"/>
      <c r="ZP123" s="285"/>
      <c r="ZQ123" s="285"/>
      <c r="ZR123" s="285"/>
      <c r="ZS123" s="285"/>
      <c r="ZT123" s="285"/>
      <c r="ZU123" s="285"/>
      <c r="ZV123" s="285"/>
      <c r="ZW123" s="285"/>
      <c r="ZX123" s="285"/>
      <c r="ZY123" s="285"/>
      <c r="ZZ123" s="285"/>
      <c r="AAA123" s="285"/>
      <c r="AAB123" s="285"/>
      <c r="AAC123" s="285"/>
      <c r="AAD123" s="285"/>
      <c r="AAE123" s="285"/>
      <c r="AAF123" s="285"/>
      <c r="AAG123" s="285"/>
      <c r="AAH123" s="285"/>
      <c r="AAI123" s="285"/>
      <c r="AAJ123" s="285"/>
      <c r="AAK123" s="285"/>
      <c r="AAL123" s="285"/>
      <c r="AAM123" s="285"/>
      <c r="AAN123" s="285"/>
      <c r="AAO123" s="285"/>
      <c r="AAP123" s="285"/>
      <c r="AAQ123" s="285"/>
      <c r="AAR123" s="285"/>
      <c r="AAS123" s="285"/>
      <c r="AAT123" s="285"/>
      <c r="AAU123" s="285"/>
      <c r="AAV123" s="285"/>
      <c r="AAW123" s="285"/>
      <c r="AAX123" s="285"/>
      <c r="AAY123" s="285"/>
      <c r="AAZ123" s="285"/>
      <c r="ABA123" s="285"/>
      <c r="ABB123" s="285"/>
      <c r="ABC123" s="285"/>
      <c r="ABD123" s="285"/>
      <c r="ABE123" s="285"/>
      <c r="ABF123" s="285"/>
      <c r="ABG123" s="285"/>
      <c r="ABH123" s="285"/>
      <c r="ABI123" s="285"/>
      <c r="ABJ123" s="285"/>
      <c r="ABK123" s="285"/>
      <c r="ABL123" s="285"/>
      <c r="ABM123" s="285"/>
      <c r="ABN123" s="285"/>
      <c r="ABO123" s="285"/>
      <c r="ABP123" s="285"/>
      <c r="ABQ123" s="285"/>
      <c r="ABR123" s="285"/>
      <c r="ABS123" s="285"/>
      <c r="ABT123" s="285"/>
      <c r="ABU123" s="285"/>
      <c r="ABV123" s="285"/>
      <c r="ABW123" s="285"/>
      <c r="ABX123" s="285"/>
      <c r="ABY123" s="285"/>
      <c r="ABZ123" s="285"/>
      <c r="ACA123" s="285"/>
      <c r="ACB123" s="285"/>
      <c r="ACC123" s="285"/>
      <c r="ACD123" s="285"/>
      <c r="ACE123" s="285"/>
      <c r="ACF123" s="285"/>
      <c r="ACG123" s="285"/>
      <c r="ACH123" s="285"/>
      <c r="ACI123" s="285"/>
      <c r="ACJ123" s="285"/>
      <c r="ACK123" s="285"/>
      <c r="ACL123" s="285"/>
      <c r="ACM123" s="285"/>
      <c r="ACN123" s="285"/>
      <c r="ACO123" s="285"/>
      <c r="ACP123" s="285"/>
      <c r="ACQ123" s="285"/>
      <c r="ACR123" s="285"/>
      <c r="ACS123" s="285"/>
      <c r="ACT123" s="285"/>
      <c r="ACU123" s="285"/>
      <c r="ACV123" s="285"/>
      <c r="ACW123" s="285"/>
      <c r="ACX123" s="285"/>
      <c r="ACY123" s="285"/>
      <c r="ACZ123" s="285"/>
      <c r="ADA123" s="285"/>
      <c r="ADB123" s="285"/>
      <c r="ADC123" s="285"/>
      <c r="ADD123" s="285"/>
      <c r="ADE123" s="285"/>
      <c r="ADF123" s="285"/>
      <c r="ADG123" s="285"/>
      <c r="ADH123" s="285"/>
      <c r="ADI123" s="285"/>
      <c r="ADJ123" s="285"/>
      <c r="ADK123" s="285"/>
      <c r="ADL123" s="285"/>
      <c r="ADM123" s="285"/>
      <c r="ADN123" s="285"/>
      <c r="ADO123" s="285"/>
      <c r="ADP123" s="285"/>
      <c r="ADQ123" s="285"/>
      <c r="ADR123" s="285"/>
      <c r="ADS123" s="285"/>
      <c r="ADT123" s="285"/>
      <c r="ADU123" s="285"/>
      <c r="ADV123" s="285"/>
      <c r="ADW123" s="285"/>
      <c r="ADX123" s="285"/>
      <c r="ADY123" s="285"/>
      <c r="ADZ123" s="285"/>
      <c r="AEA123" s="285"/>
      <c r="AEB123" s="285"/>
      <c r="AEC123" s="285"/>
      <c r="AED123" s="285"/>
      <c r="AEE123" s="285"/>
      <c r="AEF123" s="285"/>
      <c r="AEG123" s="285"/>
      <c r="AEH123" s="285"/>
      <c r="AEI123" s="285"/>
      <c r="AEJ123" s="285"/>
      <c r="AEK123" s="285"/>
      <c r="AEL123" s="285"/>
      <c r="AEM123" s="285"/>
      <c r="AEN123" s="285"/>
      <c r="AEO123" s="285"/>
      <c r="AEP123" s="285"/>
      <c r="AEQ123" s="285"/>
      <c r="AER123" s="285"/>
      <c r="AES123" s="285"/>
      <c r="AET123" s="285"/>
      <c r="AEU123" s="285"/>
      <c r="AEV123" s="285"/>
      <c r="AEW123" s="285"/>
      <c r="AEX123" s="285"/>
      <c r="AEY123" s="285"/>
      <c r="AEZ123" s="285"/>
      <c r="AFA123" s="285"/>
      <c r="AFB123" s="285"/>
      <c r="AFC123" s="285"/>
      <c r="AFD123" s="285"/>
      <c r="AFE123" s="285"/>
      <c r="AFF123" s="285"/>
      <c r="AFG123" s="285"/>
      <c r="AFH123" s="285"/>
      <c r="AFI123" s="285"/>
      <c r="AFJ123" s="285"/>
      <c r="AFK123" s="285"/>
      <c r="AFL123" s="285"/>
      <c r="AFM123" s="285"/>
      <c r="AFN123" s="285"/>
      <c r="AFO123" s="285"/>
      <c r="AFP123" s="285"/>
      <c r="AFQ123" s="285"/>
      <c r="AFR123" s="285"/>
      <c r="AFS123" s="285"/>
      <c r="AFT123" s="285"/>
      <c r="AFU123" s="285"/>
      <c r="AFV123" s="285"/>
      <c r="AFW123" s="285"/>
      <c r="AFX123" s="285"/>
      <c r="AFY123" s="285"/>
      <c r="AFZ123" s="285"/>
      <c r="AGA123" s="285"/>
      <c r="AGB123" s="285"/>
      <c r="AGC123" s="285"/>
      <c r="AGD123" s="285"/>
      <c r="AGE123" s="285"/>
      <c r="AGF123" s="285"/>
      <c r="AGG123" s="285"/>
      <c r="AGH123" s="285"/>
      <c r="AGI123" s="285"/>
      <c r="AGJ123" s="285"/>
      <c r="AGK123" s="285"/>
      <c r="AGL123" s="285"/>
      <c r="AGM123" s="285"/>
      <c r="AGN123" s="285"/>
      <c r="AGO123" s="285"/>
      <c r="AGP123" s="285"/>
      <c r="AGQ123" s="285"/>
      <c r="AGR123" s="285"/>
      <c r="AGS123" s="285"/>
      <c r="AGT123" s="285"/>
      <c r="AGU123" s="285"/>
      <c r="AGV123" s="285"/>
      <c r="AGW123" s="285"/>
      <c r="AGX123" s="285"/>
      <c r="AGY123" s="285"/>
      <c r="AGZ123" s="285"/>
      <c r="AHA123" s="285"/>
      <c r="AHB123" s="285"/>
      <c r="AHC123" s="285"/>
      <c r="AHD123" s="285"/>
      <c r="AHE123" s="285"/>
      <c r="AHF123" s="285"/>
      <c r="AHG123" s="285"/>
      <c r="AHH123" s="285"/>
      <c r="AHI123" s="285"/>
      <c r="AHJ123" s="285"/>
      <c r="AHK123" s="285"/>
      <c r="AHL123" s="285"/>
      <c r="AHM123" s="285"/>
      <c r="AHN123" s="285"/>
      <c r="AHO123" s="285"/>
      <c r="AHP123" s="285"/>
      <c r="AHQ123" s="285"/>
      <c r="AHR123" s="285"/>
      <c r="AHS123" s="285"/>
      <c r="AHT123" s="285"/>
      <c r="AHU123" s="285"/>
      <c r="AHV123" s="285"/>
      <c r="AHW123" s="285"/>
      <c r="AHX123" s="285"/>
      <c r="AHY123" s="285"/>
      <c r="AHZ123" s="285"/>
      <c r="AIA123" s="285"/>
      <c r="AIB123" s="285"/>
      <c r="AIC123" s="285"/>
      <c r="AID123" s="285"/>
      <c r="AIE123" s="285"/>
      <c r="AIF123" s="285"/>
      <c r="AIG123" s="285"/>
      <c r="AIH123" s="285"/>
      <c r="AII123" s="285"/>
      <c r="AIJ123" s="285"/>
      <c r="AIK123" s="285"/>
      <c r="AIL123" s="285"/>
      <c r="AIM123" s="285"/>
      <c r="AIN123" s="285"/>
      <c r="AIO123" s="285"/>
      <c r="AIP123" s="285"/>
      <c r="AIQ123" s="285"/>
      <c r="AIR123" s="285"/>
      <c r="AIS123" s="285"/>
      <c r="AIT123" s="285"/>
      <c r="AIU123" s="285"/>
      <c r="AIV123" s="285"/>
      <c r="AIW123" s="285"/>
      <c r="AIX123" s="285"/>
      <c r="AIY123" s="285"/>
      <c r="AIZ123" s="285"/>
      <c r="AJA123" s="285"/>
      <c r="AJB123" s="285"/>
      <c r="AJC123" s="285"/>
      <c r="AJD123" s="285"/>
      <c r="AJE123" s="285"/>
      <c r="AJF123" s="285"/>
      <c r="AJG123" s="285"/>
      <c r="AJH123" s="285"/>
      <c r="AJI123" s="285"/>
      <c r="AJJ123" s="285"/>
      <c r="AJK123" s="285"/>
      <c r="AJL123" s="285"/>
      <c r="AJM123" s="285"/>
      <c r="AJN123" s="285"/>
      <c r="AJO123" s="285"/>
      <c r="AJP123" s="285"/>
      <c r="AJQ123" s="285"/>
      <c r="AJR123" s="285"/>
      <c r="AJS123" s="285"/>
      <c r="AJT123" s="285"/>
      <c r="AJU123" s="285"/>
      <c r="AJV123" s="285"/>
      <c r="AJW123" s="285"/>
      <c r="AJX123" s="285"/>
      <c r="AJY123" s="285"/>
      <c r="AJZ123" s="285"/>
      <c r="AKA123" s="285"/>
      <c r="AKB123" s="285"/>
      <c r="AKC123" s="285"/>
      <c r="AKD123" s="285"/>
      <c r="AKE123" s="285"/>
      <c r="AKF123" s="285"/>
      <c r="AKG123" s="285"/>
      <c r="AKH123" s="285"/>
      <c r="AKI123" s="285"/>
      <c r="AKJ123" s="285"/>
      <c r="AKK123" s="285"/>
      <c r="AKL123" s="285"/>
      <c r="AKM123" s="285"/>
      <c r="AKN123" s="285"/>
      <c r="AKO123" s="285"/>
      <c r="AKP123" s="285"/>
      <c r="AKQ123" s="285"/>
      <c r="AKR123" s="285"/>
      <c r="AKS123" s="285"/>
      <c r="AKT123" s="285"/>
      <c r="AKU123" s="285"/>
      <c r="AKV123" s="285"/>
      <c r="AKW123" s="285"/>
      <c r="AKX123" s="285"/>
      <c r="AKY123" s="285"/>
      <c r="AKZ123" s="285"/>
      <c r="ALA123" s="285"/>
      <c r="ALB123" s="285"/>
      <c r="ALC123" s="285"/>
      <c r="ALD123" s="285"/>
      <c r="ALE123" s="285"/>
      <c r="ALF123" s="285"/>
      <c r="ALG123" s="285"/>
      <c r="ALH123" s="285"/>
      <c r="ALI123" s="285"/>
      <c r="ALJ123" s="285"/>
      <c r="ALK123" s="285"/>
      <c r="ALL123" s="285"/>
      <c r="ALM123" s="285"/>
      <c r="ALN123" s="285"/>
      <c r="ALO123" s="285"/>
      <c r="ALP123" s="285"/>
      <c r="ALQ123" s="285"/>
      <c r="ALR123" s="285"/>
      <c r="ALS123" s="285"/>
      <c r="ALT123" s="285"/>
      <c r="ALU123" s="285"/>
      <c r="ALV123" s="285"/>
    </row>
    <row r="124" spans="1:1010" s="292" customFormat="1" ht="15" customHeight="1" x14ac:dyDescent="0.35">
      <c r="A124" s="214">
        <v>124</v>
      </c>
      <c r="B124">
        <v>1974.2</v>
      </c>
      <c r="C124" s="214" t="s">
        <v>1357</v>
      </c>
      <c r="D124">
        <v>1974.2</v>
      </c>
      <c r="E124" s="285">
        <v>-1</v>
      </c>
      <c r="F124" s="286">
        <v>50.561300000000003</v>
      </c>
      <c r="G124" s="287">
        <v>2.57945</v>
      </c>
      <c r="H124" s="288">
        <v>13.237550000000001</v>
      </c>
      <c r="I124" s="288">
        <v>8.5300000000000001E-2</v>
      </c>
      <c r="J124" s="288">
        <v>11.61795</v>
      </c>
      <c r="K124" s="289">
        <v>0.21390000000000001</v>
      </c>
      <c r="L124" s="288">
        <v>7.2772500000000004</v>
      </c>
      <c r="M124" s="289">
        <v>11.10425</v>
      </c>
      <c r="N124" s="288">
        <v>2.3033999999999999</v>
      </c>
      <c r="O124" s="288">
        <v>2.5999999999999999E-3</v>
      </c>
      <c r="P124" s="288">
        <v>0.45905000000000001</v>
      </c>
      <c r="Q124" s="289">
        <v>0.22675000000000001</v>
      </c>
      <c r="R124" s="288">
        <v>9.7000000000000003E-3</v>
      </c>
      <c r="S124" s="289">
        <v>1.04E-2</v>
      </c>
      <c r="T124" s="289">
        <v>2.9824380000000001E-2</v>
      </c>
      <c r="U124" s="289">
        <v>99.712850000000003</v>
      </c>
      <c r="V124" s="289"/>
      <c r="W124" s="288">
        <v>8.5326569344837899E-2</v>
      </c>
      <c r="X124" s="290">
        <v>4.6344573077346398</v>
      </c>
      <c r="Y124" s="289">
        <v>2.3955163495910501</v>
      </c>
      <c r="Z124" s="288">
        <v>30.4933333333333</v>
      </c>
      <c r="AA124" s="288">
        <v>306.41666666666703</v>
      </c>
      <c r="AB124" s="288">
        <v>8.4133333333333304</v>
      </c>
      <c r="AC124" s="288">
        <v>368.66</v>
      </c>
      <c r="AD124" s="288">
        <v>23.29</v>
      </c>
      <c r="AE124" s="288">
        <v>131.23333333333301</v>
      </c>
      <c r="AF124" s="288">
        <v>15.32</v>
      </c>
      <c r="AG124" s="288">
        <v>117.04</v>
      </c>
      <c r="AH124" s="288">
        <v>12.303333333333301</v>
      </c>
      <c r="AI124" s="288">
        <v>31.4933333333333</v>
      </c>
      <c r="AJ124" s="288">
        <v>4.76</v>
      </c>
      <c r="AK124" s="288">
        <v>21.7433333333333</v>
      </c>
      <c r="AL124" s="288">
        <v>5.6</v>
      </c>
      <c r="AM124" s="288">
        <v>1.96</v>
      </c>
      <c r="AN124" s="288">
        <v>5.22</v>
      </c>
      <c r="AO124" s="288">
        <v>0.78966666666666696</v>
      </c>
      <c r="AP124" s="288">
        <v>4.8466666666666702</v>
      </c>
      <c r="AQ124" s="288">
        <v>0.92633333333333301</v>
      </c>
      <c r="AR124" s="288">
        <v>2.3133333333333299</v>
      </c>
      <c r="AS124" s="288">
        <v>0.30166666666666703</v>
      </c>
      <c r="AT124" s="288">
        <v>1.96333333333333</v>
      </c>
      <c r="AU124" s="288">
        <v>0.30466666666666697</v>
      </c>
      <c r="AV124" s="288">
        <v>3.66</v>
      </c>
      <c r="AW124" s="288">
        <v>0.92300000000000004</v>
      </c>
      <c r="AX124" s="288">
        <v>0.92333333333333301</v>
      </c>
      <c r="AY124" s="288">
        <v>0.37633333333333302</v>
      </c>
      <c r="AZ124" s="288">
        <v>1160.272725</v>
      </c>
      <c r="BA124" s="288">
        <v>55.384050000000002</v>
      </c>
      <c r="BB124" s="290"/>
      <c r="BC124" s="290">
        <v>4.2663284672418899E-3</v>
      </c>
      <c r="BD124" s="289">
        <v>8.8518134577731597E-2</v>
      </c>
      <c r="BE124" s="289">
        <v>0.25703890431111998</v>
      </c>
      <c r="BF124" s="289">
        <v>0.61179172999999998</v>
      </c>
      <c r="BG124" s="289">
        <v>6.6033919999999996E-2</v>
      </c>
      <c r="BH124" s="288">
        <v>0.26872226500000002</v>
      </c>
      <c r="BI124" s="288">
        <v>0.38455414500000001</v>
      </c>
      <c r="BJ124" s="288">
        <v>3.4138439999999999E-2</v>
      </c>
      <c r="BK124" s="288">
        <v>0.21249570000000001</v>
      </c>
      <c r="BL124" s="288">
        <v>0.25983945000000003</v>
      </c>
      <c r="BM124" s="288">
        <v>0.1623897</v>
      </c>
      <c r="BN124" s="288">
        <v>6.6791774999999998E-2</v>
      </c>
      <c r="BO124" s="288">
        <v>6.6437750000000002E-3</v>
      </c>
      <c r="BP124" s="288">
        <v>2.0360299999999999E-3</v>
      </c>
      <c r="BQ124" s="288">
        <v>1.2999999999999999E-3</v>
      </c>
      <c r="BR124" s="288">
        <v>1.380868794E-3</v>
      </c>
      <c r="BS124" s="288">
        <v>1.4636800000000001</v>
      </c>
      <c r="BT124" s="288">
        <v>9.4989166666666804</v>
      </c>
      <c r="BU124" s="288">
        <v>0.45432</v>
      </c>
      <c r="BV124" s="288">
        <v>18.433</v>
      </c>
      <c r="BW124" s="288">
        <v>1.58372</v>
      </c>
      <c r="BX124" s="288">
        <v>12.7296333333333</v>
      </c>
      <c r="BY124" s="288">
        <v>2.0038559999999999</v>
      </c>
      <c r="BZ124" s="288">
        <v>6.5542400000000001</v>
      </c>
      <c r="CA124" s="288">
        <v>0.62746999999999797</v>
      </c>
      <c r="CB124" s="288">
        <v>1.19674666666667</v>
      </c>
      <c r="CC124" s="288">
        <v>0.3332</v>
      </c>
      <c r="CD124" s="288">
        <v>1.39157333333333</v>
      </c>
      <c r="CE124" s="288">
        <v>0.37519999999999998</v>
      </c>
      <c r="CF124" s="288">
        <v>0.1176</v>
      </c>
      <c r="CG124" s="288">
        <v>0.49068000000000001</v>
      </c>
      <c r="CH124" s="288">
        <v>6.1594000000000003E-2</v>
      </c>
      <c r="CI124" s="288">
        <v>0.39257999999999998</v>
      </c>
      <c r="CJ124" s="288">
        <v>8.0590999999999996E-2</v>
      </c>
      <c r="CK124" s="288">
        <v>0.19431999999999999</v>
      </c>
      <c r="CL124" s="288">
        <v>2.92616666666667E-2</v>
      </c>
      <c r="CM124" s="288">
        <v>0.16688333333333299</v>
      </c>
      <c r="CN124" s="288">
        <v>3.3208666666666699E-2</v>
      </c>
      <c r="CO124" s="288">
        <v>0.34404000000000001</v>
      </c>
      <c r="CP124" s="288">
        <v>0.13752700000000001</v>
      </c>
      <c r="CQ124" s="288">
        <v>0.34071000000000001</v>
      </c>
      <c r="CR124" s="288">
        <v>3.5751666666666598E-2</v>
      </c>
      <c r="CS124" s="288"/>
      <c r="CT124" s="288"/>
      <c r="CU124" s="291"/>
      <c r="CV124" s="291"/>
      <c r="CW124" s="291"/>
      <c r="CX124" s="291"/>
      <c r="CY124" s="291"/>
      <c r="CZ124" s="291"/>
      <c r="DA124" s="285"/>
      <c r="DB124" s="285"/>
      <c r="DC124" s="285"/>
      <c r="DD124" s="285"/>
      <c r="DE124" s="285"/>
      <c r="DF124" s="285"/>
      <c r="DG124" s="285"/>
      <c r="DH124" s="285"/>
      <c r="DI124" s="285"/>
      <c r="DJ124" s="285"/>
      <c r="DK124" s="285"/>
      <c r="DL124" s="285"/>
      <c r="DM124" s="285"/>
      <c r="DN124" s="285"/>
      <c r="DO124" s="285"/>
      <c r="DP124" s="285"/>
      <c r="DQ124" s="285"/>
      <c r="DR124" s="285"/>
      <c r="DS124" s="285"/>
      <c r="DT124" s="285"/>
      <c r="DU124" s="285"/>
      <c r="DV124" s="285"/>
      <c r="DW124" s="285"/>
      <c r="DX124" s="285"/>
      <c r="DY124" s="285"/>
      <c r="DZ124" s="285"/>
      <c r="EA124" s="285"/>
      <c r="EB124" s="285"/>
      <c r="EC124" s="285"/>
      <c r="ED124" s="285"/>
      <c r="EE124" s="285"/>
      <c r="EF124" s="285"/>
      <c r="EG124" s="285"/>
      <c r="EH124" s="285"/>
      <c r="EI124" s="285"/>
      <c r="EJ124" s="285"/>
      <c r="EK124" s="285"/>
      <c r="EL124" s="285"/>
      <c r="EM124" s="285"/>
      <c r="EN124" s="285"/>
      <c r="EO124" s="285"/>
      <c r="EP124" s="285"/>
      <c r="EQ124" s="285"/>
      <c r="ER124" s="285"/>
      <c r="ES124" s="285"/>
      <c r="ET124" s="285"/>
      <c r="EU124" s="285"/>
      <c r="EV124" s="285"/>
      <c r="EW124" s="285"/>
      <c r="EX124" s="285"/>
      <c r="EY124" s="285"/>
      <c r="EZ124" s="285"/>
      <c r="FA124" s="285"/>
      <c r="FB124" s="285"/>
      <c r="FC124" s="285"/>
      <c r="FD124" s="285"/>
      <c r="FE124" s="285"/>
      <c r="FF124" s="285"/>
      <c r="FG124" s="285"/>
      <c r="FH124" s="285"/>
      <c r="FI124" s="285"/>
      <c r="FJ124" s="285"/>
      <c r="FK124" s="285"/>
      <c r="FL124" s="285"/>
      <c r="FM124" s="285"/>
      <c r="FN124" s="285"/>
      <c r="FO124" s="285"/>
      <c r="FP124" s="285"/>
      <c r="FQ124" s="285"/>
      <c r="FR124" s="285"/>
      <c r="FS124" s="285"/>
      <c r="FT124" s="285"/>
      <c r="FU124" s="285"/>
      <c r="FV124" s="285"/>
      <c r="FW124" s="285"/>
      <c r="FX124" s="285"/>
      <c r="FY124" s="285"/>
      <c r="FZ124" s="285"/>
      <c r="GA124" s="285"/>
      <c r="GB124" s="285"/>
      <c r="GC124" s="285"/>
      <c r="GD124" s="285"/>
      <c r="GE124" s="285"/>
      <c r="GF124" s="285"/>
      <c r="GG124" s="285"/>
      <c r="GH124" s="285"/>
      <c r="GI124" s="285"/>
      <c r="GJ124" s="285"/>
      <c r="GK124" s="285"/>
      <c r="GL124" s="285"/>
      <c r="GM124" s="285"/>
      <c r="GN124" s="285"/>
      <c r="GO124" s="285"/>
      <c r="GP124" s="285"/>
      <c r="GQ124" s="285"/>
      <c r="GR124" s="285"/>
      <c r="GS124" s="285"/>
      <c r="GT124" s="285"/>
      <c r="GU124" s="285"/>
      <c r="GV124" s="285"/>
      <c r="GW124" s="285"/>
      <c r="GX124" s="285"/>
      <c r="GY124" s="285"/>
      <c r="GZ124" s="285"/>
      <c r="HA124" s="285"/>
      <c r="HB124" s="285"/>
      <c r="HC124" s="285"/>
      <c r="HD124" s="285"/>
      <c r="HE124" s="285"/>
      <c r="HF124" s="285"/>
      <c r="HG124" s="285"/>
      <c r="HH124" s="285"/>
      <c r="HI124" s="285"/>
      <c r="HJ124" s="285"/>
      <c r="HK124" s="285"/>
      <c r="HL124" s="285"/>
      <c r="HM124" s="285"/>
      <c r="HN124" s="285"/>
      <c r="HO124" s="285"/>
      <c r="HP124" s="285"/>
      <c r="HQ124" s="285"/>
      <c r="HR124" s="285"/>
      <c r="HS124" s="285"/>
      <c r="HT124" s="285"/>
      <c r="HU124" s="285"/>
      <c r="HV124" s="285"/>
      <c r="HW124" s="285"/>
      <c r="HX124" s="285"/>
      <c r="HY124" s="285"/>
      <c r="HZ124" s="285"/>
      <c r="IA124" s="285"/>
      <c r="IB124" s="285"/>
      <c r="IC124" s="285"/>
      <c r="ID124" s="285"/>
      <c r="IE124" s="285"/>
      <c r="IF124" s="285"/>
      <c r="IG124" s="285"/>
      <c r="IH124" s="285"/>
      <c r="II124" s="285"/>
      <c r="IJ124" s="285"/>
      <c r="IK124" s="285"/>
      <c r="IL124" s="285"/>
      <c r="IM124" s="285"/>
      <c r="IN124" s="285"/>
      <c r="IO124" s="285"/>
      <c r="IP124" s="285"/>
      <c r="IQ124" s="285"/>
      <c r="IR124" s="285"/>
      <c r="IS124" s="285"/>
      <c r="IT124" s="285"/>
      <c r="IU124" s="285"/>
      <c r="IV124" s="285"/>
      <c r="IW124" s="285"/>
      <c r="IX124" s="285"/>
      <c r="IY124" s="285"/>
      <c r="IZ124" s="285"/>
      <c r="JA124" s="285"/>
      <c r="JB124" s="285"/>
      <c r="JC124" s="285"/>
      <c r="JD124" s="285"/>
      <c r="JE124" s="285"/>
      <c r="JF124" s="285"/>
      <c r="JG124" s="285"/>
      <c r="JH124" s="285"/>
      <c r="JI124" s="285"/>
      <c r="JJ124" s="285"/>
      <c r="JK124" s="285"/>
      <c r="JL124" s="285"/>
      <c r="JM124" s="285"/>
      <c r="JN124" s="285"/>
      <c r="JO124" s="285"/>
      <c r="JP124" s="285"/>
      <c r="JQ124" s="285"/>
      <c r="JR124" s="285"/>
      <c r="JS124" s="285"/>
      <c r="JT124" s="285"/>
      <c r="JU124" s="285"/>
      <c r="JV124" s="285"/>
      <c r="JW124" s="285"/>
      <c r="JX124" s="285"/>
      <c r="JY124" s="285"/>
      <c r="JZ124" s="285"/>
      <c r="KA124" s="285"/>
      <c r="KB124" s="285"/>
      <c r="KC124" s="285"/>
      <c r="KD124" s="285"/>
      <c r="KE124" s="285"/>
      <c r="KF124" s="285"/>
      <c r="KG124" s="285"/>
      <c r="KH124" s="285"/>
      <c r="KI124" s="285"/>
      <c r="KJ124" s="285"/>
      <c r="KK124" s="285"/>
      <c r="KL124" s="285"/>
      <c r="KM124" s="285"/>
      <c r="KN124" s="285"/>
      <c r="KO124" s="285"/>
      <c r="KP124" s="285"/>
      <c r="KQ124" s="285"/>
      <c r="KR124" s="285"/>
      <c r="KS124" s="285"/>
      <c r="KT124" s="285"/>
      <c r="KU124" s="285"/>
      <c r="KV124" s="285"/>
      <c r="KW124" s="285"/>
      <c r="KX124" s="285"/>
      <c r="KY124" s="285"/>
      <c r="KZ124" s="285"/>
      <c r="LA124" s="285"/>
      <c r="LB124" s="285"/>
      <c r="LC124" s="285"/>
      <c r="LD124" s="285"/>
      <c r="LE124" s="285"/>
      <c r="LF124" s="285"/>
      <c r="LG124" s="285"/>
      <c r="LH124" s="285"/>
      <c r="LI124" s="285"/>
      <c r="LJ124" s="285"/>
      <c r="LK124" s="285"/>
      <c r="LL124" s="285"/>
      <c r="LM124" s="285"/>
      <c r="LN124" s="285"/>
      <c r="LO124" s="285"/>
      <c r="LP124" s="285"/>
      <c r="LQ124" s="285"/>
      <c r="LR124" s="285"/>
      <c r="LS124" s="285"/>
      <c r="LT124" s="285"/>
      <c r="LU124" s="285"/>
      <c r="LV124" s="285"/>
      <c r="LW124" s="285"/>
      <c r="LX124" s="285"/>
      <c r="LY124" s="285"/>
      <c r="LZ124" s="285"/>
      <c r="MA124" s="285"/>
      <c r="MB124" s="285"/>
      <c r="MC124" s="285"/>
      <c r="MD124" s="285"/>
      <c r="ME124" s="285"/>
      <c r="MF124" s="285"/>
      <c r="MG124" s="285"/>
      <c r="MH124" s="285"/>
      <c r="MI124" s="285"/>
      <c r="MJ124" s="285"/>
      <c r="MK124" s="285"/>
      <c r="ML124" s="285"/>
      <c r="MM124" s="285"/>
      <c r="MN124" s="285"/>
      <c r="MO124" s="285"/>
      <c r="MP124" s="285"/>
      <c r="MQ124" s="285"/>
      <c r="MR124" s="285"/>
      <c r="MS124" s="285"/>
      <c r="MT124" s="285"/>
      <c r="MU124" s="285"/>
      <c r="MV124" s="285"/>
      <c r="MW124" s="285"/>
      <c r="MX124" s="285"/>
      <c r="MY124" s="285"/>
      <c r="MZ124" s="285"/>
      <c r="NA124" s="285"/>
      <c r="NB124" s="285"/>
      <c r="NC124" s="285"/>
      <c r="ND124" s="285"/>
      <c r="NE124" s="285"/>
      <c r="NF124" s="285"/>
      <c r="NG124" s="285"/>
      <c r="NH124" s="285"/>
      <c r="NI124" s="285"/>
      <c r="NJ124" s="285"/>
      <c r="NK124" s="285"/>
      <c r="NL124" s="285"/>
      <c r="NM124" s="285"/>
      <c r="NN124" s="285"/>
      <c r="NO124" s="285"/>
      <c r="NP124" s="285"/>
      <c r="NQ124" s="285"/>
      <c r="NR124" s="285"/>
      <c r="NS124" s="285"/>
      <c r="NT124" s="285"/>
      <c r="NU124" s="285"/>
      <c r="NV124" s="285"/>
      <c r="NW124" s="285"/>
      <c r="NX124" s="285"/>
      <c r="NY124" s="285"/>
      <c r="NZ124" s="285"/>
      <c r="OA124" s="285"/>
      <c r="OB124" s="285"/>
      <c r="OC124" s="285"/>
      <c r="OD124" s="285"/>
      <c r="OE124" s="285"/>
      <c r="OF124" s="285"/>
      <c r="OG124" s="285"/>
      <c r="OH124" s="285"/>
      <c r="OI124" s="285"/>
      <c r="OJ124" s="285"/>
      <c r="OK124" s="285"/>
      <c r="OL124" s="285"/>
      <c r="OM124" s="285"/>
      <c r="ON124" s="285"/>
      <c r="OO124" s="285"/>
      <c r="OP124" s="285"/>
      <c r="OQ124" s="285"/>
      <c r="OR124" s="285"/>
      <c r="OS124" s="285"/>
      <c r="OT124" s="285"/>
      <c r="OU124" s="285"/>
      <c r="OV124" s="285"/>
      <c r="OW124" s="285"/>
      <c r="OX124" s="285"/>
      <c r="OY124" s="285"/>
      <c r="OZ124" s="285"/>
      <c r="PA124" s="285"/>
      <c r="PB124" s="285"/>
      <c r="PC124" s="285"/>
      <c r="PD124" s="285"/>
      <c r="PE124" s="285"/>
      <c r="PF124" s="285"/>
      <c r="PG124" s="285"/>
      <c r="PH124" s="285"/>
      <c r="PI124" s="285"/>
      <c r="PJ124" s="285"/>
      <c r="PK124" s="285"/>
      <c r="PL124" s="285"/>
      <c r="PM124" s="285"/>
      <c r="PN124" s="285"/>
      <c r="PO124" s="285"/>
      <c r="PP124" s="285"/>
      <c r="PQ124" s="285"/>
      <c r="PR124" s="285"/>
      <c r="PS124" s="285"/>
      <c r="PT124" s="285"/>
      <c r="PU124" s="285"/>
      <c r="PV124" s="285"/>
      <c r="PW124" s="285"/>
      <c r="PX124" s="285"/>
      <c r="PY124" s="285"/>
      <c r="PZ124" s="285"/>
      <c r="QA124" s="285"/>
      <c r="QB124" s="285"/>
      <c r="QC124" s="285"/>
      <c r="QD124" s="285"/>
      <c r="QE124" s="285"/>
      <c r="QF124" s="285"/>
      <c r="QG124" s="285"/>
      <c r="QH124" s="285"/>
      <c r="QI124" s="285"/>
      <c r="QJ124" s="285"/>
      <c r="QK124" s="285"/>
      <c r="QL124" s="285"/>
      <c r="QM124" s="285"/>
      <c r="QN124" s="285"/>
      <c r="QO124" s="285"/>
      <c r="QP124" s="285"/>
      <c r="QQ124" s="285"/>
      <c r="QR124" s="285"/>
      <c r="QS124" s="285"/>
      <c r="QT124" s="285"/>
      <c r="QU124" s="285"/>
      <c r="QV124" s="285"/>
      <c r="QW124" s="285"/>
      <c r="QX124" s="285"/>
      <c r="QY124" s="285"/>
      <c r="QZ124" s="285"/>
      <c r="RA124" s="285"/>
      <c r="RB124" s="285"/>
      <c r="RC124" s="285"/>
      <c r="RD124" s="285"/>
      <c r="RE124" s="285"/>
      <c r="RF124" s="285"/>
      <c r="RG124" s="285"/>
      <c r="RH124" s="285"/>
      <c r="RI124" s="285"/>
      <c r="RJ124" s="285"/>
      <c r="RK124" s="285"/>
      <c r="RL124" s="285"/>
      <c r="RM124" s="285"/>
      <c r="RN124" s="285"/>
      <c r="RO124" s="285"/>
      <c r="RP124" s="285"/>
      <c r="RQ124" s="285"/>
      <c r="RR124" s="285"/>
      <c r="RS124" s="285"/>
      <c r="RT124" s="285"/>
      <c r="RU124" s="285"/>
      <c r="RV124" s="285"/>
      <c r="RW124" s="285"/>
      <c r="RX124" s="285"/>
      <c r="RY124" s="285"/>
      <c r="RZ124" s="285"/>
      <c r="SA124" s="285"/>
      <c r="SB124" s="285"/>
      <c r="SC124" s="285"/>
      <c r="SD124" s="285"/>
      <c r="SE124" s="285"/>
      <c r="SF124" s="285"/>
      <c r="SG124" s="285"/>
      <c r="SH124" s="285"/>
      <c r="SI124" s="285"/>
      <c r="SJ124" s="285"/>
      <c r="SK124" s="285"/>
      <c r="SL124" s="285"/>
      <c r="SM124" s="285"/>
      <c r="SN124" s="285"/>
      <c r="SO124" s="285"/>
      <c r="SP124" s="285"/>
      <c r="SQ124" s="285"/>
      <c r="SR124" s="285"/>
      <c r="SS124" s="285"/>
      <c r="ST124" s="285"/>
      <c r="SU124" s="285"/>
      <c r="SV124" s="285"/>
      <c r="SW124" s="285"/>
      <c r="SX124" s="285"/>
      <c r="SY124" s="285"/>
      <c r="SZ124" s="285"/>
      <c r="TA124" s="285"/>
      <c r="TB124" s="285"/>
      <c r="TC124" s="285"/>
      <c r="TD124" s="285"/>
      <c r="TE124" s="285"/>
      <c r="TF124" s="285"/>
      <c r="TG124" s="285"/>
      <c r="TH124" s="285"/>
      <c r="TI124" s="285"/>
      <c r="TJ124" s="285"/>
      <c r="TK124" s="285"/>
      <c r="TL124" s="285"/>
      <c r="TM124" s="285"/>
      <c r="TN124" s="285"/>
      <c r="TO124" s="285"/>
      <c r="TP124" s="285"/>
      <c r="TQ124" s="285"/>
      <c r="TR124" s="285"/>
      <c r="TS124" s="285"/>
      <c r="TT124" s="285"/>
      <c r="TU124" s="285"/>
      <c r="TV124" s="285"/>
      <c r="TW124" s="285"/>
      <c r="TX124" s="285"/>
      <c r="TY124" s="285"/>
      <c r="TZ124" s="285"/>
      <c r="UA124" s="285"/>
      <c r="UB124" s="285"/>
      <c r="UC124" s="285"/>
      <c r="UD124" s="285"/>
      <c r="UE124" s="285"/>
      <c r="UF124" s="285"/>
      <c r="UG124" s="285"/>
      <c r="UH124" s="285"/>
      <c r="UI124" s="285"/>
      <c r="UJ124" s="285"/>
      <c r="UK124" s="285"/>
      <c r="UL124" s="285"/>
      <c r="UM124" s="285"/>
      <c r="UN124" s="285"/>
      <c r="UO124" s="285"/>
      <c r="UP124" s="285"/>
      <c r="UQ124" s="285"/>
      <c r="UR124" s="285"/>
      <c r="US124" s="285"/>
      <c r="UT124" s="285"/>
      <c r="UU124" s="285"/>
      <c r="UV124" s="285"/>
      <c r="UW124" s="285"/>
      <c r="UX124" s="285"/>
      <c r="UY124" s="285"/>
      <c r="UZ124" s="285"/>
      <c r="VA124" s="285"/>
      <c r="VB124" s="285"/>
      <c r="VC124" s="285"/>
      <c r="VD124" s="285"/>
      <c r="VE124" s="285"/>
      <c r="VF124" s="285"/>
      <c r="VG124" s="285"/>
      <c r="VH124" s="285"/>
      <c r="VI124" s="285"/>
      <c r="VJ124" s="285"/>
      <c r="VK124" s="285"/>
      <c r="VL124" s="285"/>
      <c r="VM124" s="285"/>
      <c r="VN124" s="285"/>
      <c r="VO124" s="285"/>
      <c r="VP124" s="285"/>
      <c r="VQ124" s="285"/>
      <c r="VR124" s="285"/>
      <c r="VS124" s="285"/>
      <c r="VT124" s="285"/>
      <c r="VU124" s="285"/>
      <c r="VV124" s="285"/>
      <c r="VW124" s="285"/>
      <c r="VX124" s="285"/>
      <c r="VY124" s="285"/>
      <c r="VZ124" s="285"/>
      <c r="WA124" s="285"/>
      <c r="WB124" s="285"/>
      <c r="WC124" s="285"/>
      <c r="WD124" s="285"/>
      <c r="WE124" s="285"/>
      <c r="WF124" s="285"/>
      <c r="WG124" s="285"/>
      <c r="WH124" s="285"/>
      <c r="WI124" s="285"/>
      <c r="WJ124" s="285"/>
      <c r="WK124" s="285"/>
      <c r="WL124" s="285"/>
      <c r="WM124" s="285"/>
      <c r="WN124" s="285"/>
      <c r="WO124" s="285"/>
      <c r="WP124" s="285"/>
      <c r="WQ124" s="285"/>
      <c r="WR124" s="285"/>
      <c r="WS124" s="285"/>
      <c r="WT124" s="285"/>
      <c r="WU124" s="285"/>
      <c r="WV124" s="285"/>
      <c r="WW124" s="285"/>
      <c r="WX124" s="285"/>
      <c r="WY124" s="285"/>
      <c r="WZ124" s="285"/>
      <c r="XA124" s="285"/>
      <c r="XB124" s="285"/>
      <c r="XC124" s="285"/>
      <c r="XD124" s="285"/>
      <c r="XE124" s="285"/>
      <c r="XF124" s="285"/>
      <c r="XG124" s="285"/>
      <c r="XH124" s="285"/>
      <c r="XI124" s="285"/>
      <c r="XJ124" s="285"/>
      <c r="XK124" s="285"/>
      <c r="XL124" s="285"/>
      <c r="XM124" s="285"/>
      <c r="XN124" s="285"/>
      <c r="XO124" s="285"/>
      <c r="XP124" s="285"/>
      <c r="XQ124" s="285"/>
      <c r="XR124" s="285"/>
      <c r="XS124" s="285"/>
      <c r="XT124" s="285"/>
      <c r="XU124" s="285"/>
      <c r="XV124" s="285"/>
      <c r="XW124" s="285"/>
      <c r="XX124" s="285"/>
      <c r="XY124" s="285"/>
      <c r="XZ124" s="285"/>
      <c r="YA124" s="285"/>
      <c r="YB124" s="285"/>
      <c r="YC124" s="285"/>
      <c r="YD124" s="285"/>
      <c r="YE124" s="285"/>
      <c r="YF124" s="285"/>
      <c r="YG124" s="285"/>
      <c r="YH124" s="285"/>
      <c r="YI124" s="285"/>
      <c r="YJ124" s="285"/>
      <c r="YK124" s="285"/>
      <c r="YL124" s="285"/>
      <c r="YM124" s="285"/>
      <c r="YN124" s="285"/>
      <c r="YO124" s="285"/>
      <c r="YP124" s="285"/>
      <c r="YQ124" s="285"/>
      <c r="YR124" s="285"/>
      <c r="YS124" s="285"/>
      <c r="YT124" s="285"/>
      <c r="YU124" s="285"/>
      <c r="YV124" s="285"/>
      <c r="YW124" s="285"/>
      <c r="YX124" s="285"/>
      <c r="YY124" s="285"/>
      <c r="YZ124" s="285"/>
      <c r="ZA124" s="285"/>
      <c r="ZB124" s="285"/>
      <c r="ZC124" s="285"/>
      <c r="ZD124" s="285"/>
      <c r="ZE124" s="285"/>
      <c r="ZF124" s="285"/>
      <c r="ZG124" s="285"/>
      <c r="ZH124" s="285"/>
      <c r="ZI124" s="285"/>
      <c r="ZJ124" s="285"/>
      <c r="ZK124" s="285"/>
      <c r="ZL124" s="285"/>
      <c r="ZM124" s="285"/>
      <c r="ZN124" s="285"/>
      <c r="ZO124" s="285"/>
      <c r="ZP124" s="285"/>
      <c r="ZQ124" s="285"/>
      <c r="ZR124" s="285"/>
      <c r="ZS124" s="285"/>
      <c r="ZT124" s="285"/>
      <c r="ZU124" s="285"/>
      <c r="ZV124" s="285"/>
      <c r="ZW124" s="285"/>
      <c r="ZX124" s="285"/>
      <c r="ZY124" s="285"/>
      <c r="ZZ124" s="285"/>
      <c r="AAA124" s="285"/>
      <c r="AAB124" s="285"/>
      <c r="AAC124" s="285"/>
      <c r="AAD124" s="285"/>
      <c r="AAE124" s="285"/>
      <c r="AAF124" s="285"/>
      <c r="AAG124" s="285"/>
      <c r="AAH124" s="285"/>
      <c r="AAI124" s="285"/>
      <c r="AAJ124" s="285"/>
      <c r="AAK124" s="285"/>
      <c r="AAL124" s="285"/>
      <c r="AAM124" s="285"/>
      <c r="AAN124" s="285"/>
      <c r="AAO124" s="285"/>
      <c r="AAP124" s="285"/>
      <c r="AAQ124" s="285"/>
      <c r="AAR124" s="285"/>
      <c r="AAS124" s="285"/>
      <c r="AAT124" s="285"/>
      <c r="AAU124" s="285"/>
      <c r="AAV124" s="285"/>
      <c r="AAW124" s="285"/>
      <c r="AAX124" s="285"/>
      <c r="AAY124" s="285"/>
      <c r="AAZ124" s="285"/>
      <c r="ABA124" s="285"/>
      <c r="ABB124" s="285"/>
      <c r="ABC124" s="285"/>
      <c r="ABD124" s="285"/>
      <c r="ABE124" s="285"/>
      <c r="ABF124" s="285"/>
      <c r="ABG124" s="285"/>
      <c r="ABH124" s="285"/>
      <c r="ABI124" s="285"/>
      <c r="ABJ124" s="285"/>
      <c r="ABK124" s="285"/>
      <c r="ABL124" s="285"/>
      <c r="ABM124" s="285"/>
      <c r="ABN124" s="285"/>
      <c r="ABO124" s="285"/>
      <c r="ABP124" s="285"/>
      <c r="ABQ124" s="285"/>
      <c r="ABR124" s="285"/>
      <c r="ABS124" s="285"/>
      <c r="ABT124" s="285"/>
      <c r="ABU124" s="285"/>
      <c r="ABV124" s="285"/>
      <c r="ABW124" s="285"/>
      <c r="ABX124" s="285"/>
      <c r="ABY124" s="285"/>
      <c r="ABZ124" s="285"/>
      <c r="ACA124" s="285"/>
      <c r="ACB124" s="285"/>
      <c r="ACC124" s="285"/>
      <c r="ACD124" s="285"/>
      <c r="ACE124" s="285"/>
      <c r="ACF124" s="285"/>
      <c r="ACG124" s="285"/>
      <c r="ACH124" s="285"/>
      <c r="ACI124" s="285"/>
      <c r="ACJ124" s="285"/>
      <c r="ACK124" s="285"/>
      <c r="ACL124" s="285"/>
      <c r="ACM124" s="285"/>
      <c r="ACN124" s="285"/>
      <c r="ACO124" s="285"/>
      <c r="ACP124" s="285"/>
      <c r="ACQ124" s="285"/>
      <c r="ACR124" s="285"/>
      <c r="ACS124" s="285"/>
      <c r="ACT124" s="285"/>
      <c r="ACU124" s="285"/>
      <c r="ACV124" s="285"/>
      <c r="ACW124" s="285"/>
      <c r="ACX124" s="285"/>
      <c r="ACY124" s="285"/>
      <c r="ACZ124" s="285"/>
      <c r="ADA124" s="285"/>
      <c r="ADB124" s="285"/>
      <c r="ADC124" s="285"/>
      <c r="ADD124" s="285"/>
      <c r="ADE124" s="285"/>
      <c r="ADF124" s="285"/>
      <c r="ADG124" s="285"/>
      <c r="ADH124" s="285"/>
      <c r="ADI124" s="285"/>
      <c r="ADJ124" s="285"/>
      <c r="ADK124" s="285"/>
      <c r="ADL124" s="285"/>
      <c r="ADM124" s="285"/>
      <c r="ADN124" s="285"/>
      <c r="ADO124" s="285"/>
      <c r="ADP124" s="285"/>
      <c r="ADQ124" s="285"/>
      <c r="ADR124" s="285"/>
      <c r="ADS124" s="285"/>
      <c r="ADT124" s="285"/>
      <c r="ADU124" s="285"/>
      <c r="ADV124" s="285"/>
      <c r="ADW124" s="285"/>
      <c r="ADX124" s="285"/>
      <c r="ADY124" s="285"/>
      <c r="ADZ124" s="285"/>
      <c r="AEA124" s="285"/>
      <c r="AEB124" s="285"/>
      <c r="AEC124" s="285"/>
      <c r="AED124" s="285"/>
      <c r="AEE124" s="285"/>
      <c r="AEF124" s="285"/>
      <c r="AEG124" s="285"/>
      <c r="AEH124" s="285"/>
      <c r="AEI124" s="285"/>
      <c r="AEJ124" s="285"/>
      <c r="AEK124" s="285"/>
      <c r="AEL124" s="285"/>
      <c r="AEM124" s="285"/>
      <c r="AEN124" s="285"/>
      <c r="AEO124" s="285"/>
      <c r="AEP124" s="285"/>
      <c r="AEQ124" s="285"/>
      <c r="AER124" s="285"/>
      <c r="AES124" s="285"/>
      <c r="AET124" s="285"/>
      <c r="AEU124" s="285"/>
      <c r="AEV124" s="285"/>
      <c r="AEW124" s="285"/>
      <c r="AEX124" s="285"/>
      <c r="AEY124" s="285"/>
      <c r="AEZ124" s="285"/>
      <c r="AFA124" s="285"/>
      <c r="AFB124" s="285"/>
      <c r="AFC124" s="285"/>
      <c r="AFD124" s="285"/>
      <c r="AFE124" s="285"/>
      <c r="AFF124" s="285"/>
      <c r="AFG124" s="285"/>
      <c r="AFH124" s="285"/>
      <c r="AFI124" s="285"/>
      <c r="AFJ124" s="285"/>
      <c r="AFK124" s="285"/>
      <c r="AFL124" s="285"/>
      <c r="AFM124" s="285"/>
      <c r="AFN124" s="285"/>
      <c r="AFO124" s="285"/>
      <c r="AFP124" s="285"/>
      <c r="AFQ124" s="285"/>
      <c r="AFR124" s="285"/>
      <c r="AFS124" s="285"/>
      <c r="AFT124" s="285"/>
      <c r="AFU124" s="285"/>
      <c r="AFV124" s="285"/>
      <c r="AFW124" s="285"/>
      <c r="AFX124" s="285"/>
      <c r="AFY124" s="285"/>
      <c r="AFZ124" s="285"/>
      <c r="AGA124" s="285"/>
      <c r="AGB124" s="285"/>
      <c r="AGC124" s="285"/>
      <c r="AGD124" s="285"/>
      <c r="AGE124" s="285"/>
      <c r="AGF124" s="285"/>
      <c r="AGG124" s="285"/>
      <c r="AGH124" s="285"/>
      <c r="AGI124" s="285"/>
      <c r="AGJ124" s="285"/>
      <c r="AGK124" s="285"/>
      <c r="AGL124" s="285"/>
      <c r="AGM124" s="285"/>
      <c r="AGN124" s="285"/>
      <c r="AGO124" s="285"/>
      <c r="AGP124" s="285"/>
      <c r="AGQ124" s="285"/>
      <c r="AGR124" s="285"/>
      <c r="AGS124" s="285"/>
      <c r="AGT124" s="285"/>
      <c r="AGU124" s="285"/>
      <c r="AGV124" s="285"/>
      <c r="AGW124" s="285"/>
      <c r="AGX124" s="285"/>
      <c r="AGY124" s="285"/>
      <c r="AGZ124" s="285"/>
      <c r="AHA124" s="285"/>
      <c r="AHB124" s="285"/>
      <c r="AHC124" s="285"/>
      <c r="AHD124" s="285"/>
      <c r="AHE124" s="285"/>
      <c r="AHF124" s="285"/>
      <c r="AHG124" s="285"/>
      <c r="AHH124" s="285"/>
      <c r="AHI124" s="285"/>
      <c r="AHJ124" s="285"/>
      <c r="AHK124" s="285"/>
      <c r="AHL124" s="285"/>
      <c r="AHM124" s="285"/>
      <c r="AHN124" s="285"/>
      <c r="AHO124" s="285"/>
      <c r="AHP124" s="285"/>
      <c r="AHQ124" s="285"/>
      <c r="AHR124" s="285"/>
      <c r="AHS124" s="285"/>
      <c r="AHT124" s="285"/>
      <c r="AHU124" s="285"/>
      <c r="AHV124" s="285"/>
      <c r="AHW124" s="285"/>
      <c r="AHX124" s="285"/>
      <c r="AHY124" s="285"/>
      <c r="AHZ124" s="285"/>
      <c r="AIA124" s="285"/>
      <c r="AIB124" s="285"/>
      <c r="AIC124" s="285"/>
      <c r="AID124" s="285"/>
      <c r="AIE124" s="285"/>
      <c r="AIF124" s="285"/>
      <c r="AIG124" s="285"/>
      <c r="AIH124" s="285"/>
      <c r="AII124" s="285"/>
      <c r="AIJ124" s="285"/>
      <c r="AIK124" s="285"/>
      <c r="AIL124" s="285"/>
      <c r="AIM124" s="285"/>
      <c r="AIN124" s="285"/>
      <c r="AIO124" s="285"/>
      <c r="AIP124" s="285"/>
      <c r="AIQ124" s="285"/>
      <c r="AIR124" s="285"/>
      <c r="AIS124" s="285"/>
      <c r="AIT124" s="285"/>
      <c r="AIU124" s="285"/>
      <c r="AIV124" s="285"/>
      <c r="AIW124" s="285"/>
      <c r="AIX124" s="285"/>
      <c r="AIY124" s="285"/>
      <c r="AIZ124" s="285"/>
      <c r="AJA124" s="285"/>
      <c r="AJB124" s="285"/>
      <c r="AJC124" s="285"/>
      <c r="AJD124" s="285"/>
      <c r="AJE124" s="285"/>
      <c r="AJF124" s="285"/>
      <c r="AJG124" s="285"/>
      <c r="AJH124" s="285"/>
      <c r="AJI124" s="285"/>
      <c r="AJJ124" s="285"/>
      <c r="AJK124" s="285"/>
      <c r="AJL124" s="285"/>
      <c r="AJM124" s="285"/>
      <c r="AJN124" s="285"/>
      <c r="AJO124" s="285"/>
      <c r="AJP124" s="285"/>
      <c r="AJQ124" s="285"/>
      <c r="AJR124" s="285"/>
      <c r="AJS124" s="285"/>
      <c r="AJT124" s="285"/>
      <c r="AJU124" s="285"/>
      <c r="AJV124" s="285"/>
      <c r="AJW124" s="285"/>
      <c r="AJX124" s="285"/>
      <c r="AJY124" s="285"/>
      <c r="AJZ124" s="285"/>
      <c r="AKA124" s="285"/>
      <c r="AKB124" s="285"/>
      <c r="AKC124" s="285"/>
      <c r="AKD124" s="285"/>
      <c r="AKE124" s="285"/>
      <c r="AKF124" s="285"/>
      <c r="AKG124" s="285"/>
      <c r="AKH124" s="285"/>
      <c r="AKI124" s="285"/>
      <c r="AKJ124" s="285"/>
      <c r="AKK124" s="285"/>
      <c r="AKL124" s="285"/>
      <c r="AKM124" s="285"/>
      <c r="AKN124" s="285"/>
      <c r="AKO124" s="285"/>
      <c r="AKP124" s="285"/>
      <c r="AKQ124" s="285"/>
      <c r="AKR124" s="285"/>
      <c r="AKS124" s="285"/>
      <c r="AKT124" s="285"/>
      <c r="AKU124" s="285"/>
      <c r="AKV124" s="285"/>
      <c r="AKW124" s="285"/>
      <c r="AKX124" s="285"/>
      <c r="AKY124" s="285"/>
      <c r="AKZ124" s="285"/>
      <c r="ALA124" s="285"/>
      <c r="ALB124" s="285"/>
      <c r="ALC124" s="285"/>
      <c r="ALD124" s="285"/>
      <c r="ALE124" s="285"/>
      <c r="ALF124" s="285"/>
      <c r="ALG124" s="285"/>
      <c r="ALH124" s="285"/>
      <c r="ALI124" s="285"/>
      <c r="ALJ124" s="285"/>
      <c r="ALK124" s="285"/>
      <c r="ALL124" s="285"/>
      <c r="ALM124" s="285"/>
      <c r="ALN124" s="285"/>
      <c r="ALO124" s="285"/>
      <c r="ALP124" s="285"/>
      <c r="ALQ124" s="285"/>
      <c r="ALR124" s="285"/>
      <c r="ALS124" s="285"/>
      <c r="ALT124" s="285"/>
      <c r="ALU124" s="285"/>
      <c r="ALV124" s="285"/>
    </row>
    <row r="125" spans="1:1010" ht="15" customHeight="1" x14ac:dyDescent="0.35">
      <c r="A125">
        <v>125</v>
      </c>
      <c r="B125">
        <v>1974.26</v>
      </c>
      <c r="C125" s="214" t="s">
        <v>1358</v>
      </c>
      <c r="D125">
        <v>1974.26</v>
      </c>
      <c r="E125" s="219">
        <v>-1</v>
      </c>
      <c r="F125" s="246">
        <v>50.1081</v>
      </c>
      <c r="G125" s="220">
        <v>2.7354500000000002</v>
      </c>
      <c r="H125" s="221">
        <v>13.35955</v>
      </c>
      <c r="I125" s="221">
        <v>2.5700000000000001E-2</v>
      </c>
      <c r="J125" s="221">
        <v>11.59085</v>
      </c>
      <c r="K125" s="222">
        <v>0.1807</v>
      </c>
      <c r="L125" s="221">
        <v>6.3708999999999998</v>
      </c>
      <c r="M125" s="222">
        <v>10.82405</v>
      </c>
      <c r="N125" s="221">
        <v>2.5108000000000001</v>
      </c>
      <c r="O125" s="221">
        <v>1.3100000000000001E-2</v>
      </c>
      <c r="P125" s="221">
        <v>0.53685000000000005</v>
      </c>
      <c r="Q125" s="222">
        <v>0.28684999999999999</v>
      </c>
      <c r="R125" s="221">
        <v>5.67E-2</v>
      </c>
      <c r="S125" s="222">
        <v>1.23E-2</v>
      </c>
      <c r="T125" s="222">
        <v>2.545E-2</v>
      </c>
      <c r="U125" s="222">
        <v>98.637349999999998</v>
      </c>
      <c r="V125" s="222"/>
      <c r="W125" s="221"/>
      <c r="X125" s="223"/>
      <c r="Y125" s="223"/>
      <c r="Z125" s="223">
        <v>29.0766666666667</v>
      </c>
      <c r="AA125" s="223">
        <v>336.34333333333302</v>
      </c>
      <c r="AB125" s="221">
        <v>13.313333333333301</v>
      </c>
      <c r="AC125" s="221">
        <v>543.83333333333303</v>
      </c>
      <c r="AD125" s="221">
        <v>34.020000000000003</v>
      </c>
      <c r="AE125" s="221">
        <v>221.62333333333299</v>
      </c>
      <c r="AF125" s="221">
        <v>24.68</v>
      </c>
      <c r="AG125" s="221">
        <v>228.98</v>
      </c>
      <c r="AH125" s="221">
        <v>24.4</v>
      </c>
      <c r="AI125" s="221">
        <v>61.246666666666698</v>
      </c>
      <c r="AJ125" s="221">
        <v>9.2666666666666693</v>
      </c>
      <c r="AK125" s="221">
        <v>42.616666666666703</v>
      </c>
      <c r="AL125" s="221">
        <v>9.7933333333333401</v>
      </c>
      <c r="AM125" s="221">
        <v>3.89</v>
      </c>
      <c r="AN125" s="221">
        <v>10.61</v>
      </c>
      <c r="AO125" s="221">
        <v>1.63333333333333</v>
      </c>
      <c r="AP125" s="221">
        <v>9.8833333333333293</v>
      </c>
      <c r="AQ125" s="221">
        <v>1.8</v>
      </c>
      <c r="AR125" s="221">
        <v>4.6233333333333304</v>
      </c>
      <c r="AS125" s="221">
        <v>0.63500000000000001</v>
      </c>
      <c r="AT125" s="221">
        <v>4.1733333333333302</v>
      </c>
      <c r="AU125" s="221">
        <v>0.54800000000000004</v>
      </c>
      <c r="AV125" s="221">
        <v>8.0299999999999994</v>
      </c>
      <c r="AW125" s="221">
        <v>2.11</v>
      </c>
      <c r="AX125" s="221">
        <v>2.29</v>
      </c>
      <c r="AY125" s="221">
        <v>0.80866666666666698</v>
      </c>
      <c r="AZ125" s="221">
        <v>1142.0550900000001</v>
      </c>
      <c r="BA125" s="221">
        <v>52.127600000000001</v>
      </c>
      <c r="BB125" s="223"/>
      <c r="BC125" s="223"/>
      <c r="BD125" s="222"/>
      <c r="BE125" s="222"/>
      <c r="BF125" s="222">
        <v>0.60630801000000001</v>
      </c>
      <c r="BG125" s="222">
        <v>7.0027519999999996E-2</v>
      </c>
      <c r="BH125" s="221">
        <v>0.27119886500000001</v>
      </c>
      <c r="BI125" s="221">
        <v>0.38365713499999998</v>
      </c>
      <c r="BJ125" s="221">
        <v>2.8839719999999999E-2</v>
      </c>
      <c r="BK125" s="221">
        <v>0.18603027999999999</v>
      </c>
      <c r="BL125" s="221">
        <v>0.25328276999999999</v>
      </c>
      <c r="BM125" s="221">
        <v>0.17701140000000001</v>
      </c>
      <c r="BN125" s="221">
        <v>7.8111675000000005E-2</v>
      </c>
      <c r="BO125" s="221">
        <v>8.4047050000000002E-3</v>
      </c>
      <c r="BP125" s="221">
        <v>1.190133E-2</v>
      </c>
      <c r="BQ125" s="221">
        <v>1.5375E-3</v>
      </c>
      <c r="BR125" s="221">
        <v>1.178335E-3</v>
      </c>
      <c r="BS125" s="221">
        <v>1.39568</v>
      </c>
      <c r="BT125" s="221">
        <v>10.426643333333301</v>
      </c>
      <c r="BU125" s="221">
        <v>0.71891999999999801</v>
      </c>
      <c r="BV125" s="221">
        <v>27.191666666666698</v>
      </c>
      <c r="BW125" s="221">
        <v>2.3133599999999999</v>
      </c>
      <c r="BX125" s="221">
        <v>21.4974633333333</v>
      </c>
      <c r="BY125" s="221">
        <v>3.2281439999999999</v>
      </c>
      <c r="BZ125" s="221">
        <v>12.82288</v>
      </c>
      <c r="CA125" s="221">
        <v>1.2444</v>
      </c>
      <c r="CB125" s="221">
        <v>2.32737333333333</v>
      </c>
      <c r="CC125" s="221">
        <v>0.64866666666666695</v>
      </c>
      <c r="CD125" s="221">
        <v>2.72746666666667</v>
      </c>
      <c r="CE125" s="221">
        <v>0.65615333333333403</v>
      </c>
      <c r="CF125" s="221">
        <v>0.2334</v>
      </c>
      <c r="CG125" s="221">
        <v>0.99734</v>
      </c>
      <c r="CH125" s="221">
        <v>0.12740000000000001</v>
      </c>
      <c r="CI125" s="221">
        <v>0.80054999999999998</v>
      </c>
      <c r="CJ125" s="221">
        <v>0.15659999999999999</v>
      </c>
      <c r="CK125" s="221">
        <v>0.38835999999999998</v>
      </c>
      <c r="CL125" s="221">
        <v>6.1594999999999997E-2</v>
      </c>
      <c r="CM125" s="221">
        <v>0.35473333333333301</v>
      </c>
      <c r="CN125" s="221">
        <v>5.9732E-2</v>
      </c>
      <c r="CO125" s="221">
        <v>0.75482000000000005</v>
      </c>
      <c r="CP125" s="221">
        <v>0.31439</v>
      </c>
      <c r="CQ125" s="221">
        <v>0.84501000000000004</v>
      </c>
      <c r="CR125" s="221">
        <v>7.6823333333333396E-2</v>
      </c>
      <c r="CS125" s="221"/>
      <c r="CT125" s="221"/>
      <c r="CU125" s="224"/>
      <c r="CV125" s="224"/>
      <c r="CW125" s="224"/>
      <c r="CX125" s="224"/>
      <c r="CY125" s="224"/>
      <c r="CZ125" s="224"/>
      <c r="ALU125" s="219"/>
      <c r="ALV125" s="219"/>
    </row>
    <row r="126" spans="1:1010" ht="15" customHeight="1" x14ac:dyDescent="0.35">
      <c r="A126">
        <v>126</v>
      </c>
      <c r="B126">
        <v>1974.26</v>
      </c>
      <c r="C126" s="214" t="s">
        <v>1359</v>
      </c>
      <c r="D126">
        <v>1974.26</v>
      </c>
      <c r="E126" s="219">
        <v>-1</v>
      </c>
      <c r="F126" s="246">
        <v>49.8207666666667</v>
      </c>
      <c r="G126" s="220">
        <v>2.8354666666666701</v>
      </c>
      <c r="H126" s="221">
        <v>13.202400000000001</v>
      </c>
      <c r="I126" s="221">
        <v>1.9E-2</v>
      </c>
      <c r="J126" s="221">
        <v>11.4890333333333</v>
      </c>
      <c r="K126" s="222">
        <v>0.18133333333333301</v>
      </c>
      <c r="L126" s="221">
        <v>6.4874333333333301</v>
      </c>
      <c r="M126" s="222">
        <v>10.886533333333301</v>
      </c>
      <c r="N126" s="221">
        <v>2.5034333333333301</v>
      </c>
      <c r="O126" s="221">
        <v>1.37E-2</v>
      </c>
      <c r="P126" s="221">
        <v>0.534266666666667</v>
      </c>
      <c r="Q126" s="222">
        <v>0.30363333333333298</v>
      </c>
      <c r="R126" s="221">
        <v>5.6566666666666703E-2</v>
      </c>
      <c r="S126" s="222">
        <v>1.3599999999999999E-2</v>
      </c>
      <c r="T126" s="222">
        <v>3.4966666666666701E-2</v>
      </c>
      <c r="U126" s="222">
        <v>98.382199999999997</v>
      </c>
      <c r="V126" s="222"/>
      <c r="W126" s="221">
        <v>9.6433875363377802E-2</v>
      </c>
      <c r="X126" s="223">
        <v>5.1391507550680897</v>
      </c>
      <c r="Y126" s="222">
        <v>2.8398474671342799</v>
      </c>
      <c r="Z126" s="221">
        <v>26.86</v>
      </c>
      <c r="AA126" s="221">
        <v>329.36666666666702</v>
      </c>
      <c r="AB126" s="221">
        <v>12.0566666666667</v>
      </c>
      <c r="AC126" s="221">
        <v>482.30666666666701</v>
      </c>
      <c r="AD126" s="221">
        <v>31.936666666666699</v>
      </c>
      <c r="AE126" s="221">
        <v>210.83</v>
      </c>
      <c r="AF126" s="221">
        <v>23.363333333333301</v>
      </c>
      <c r="AG126" s="221">
        <v>188.38333333333301</v>
      </c>
      <c r="AH126" s="221">
        <v>20.283333333333299</v>
      </c>
      <c r="AI126" s="221">
        <v>51.983333333333299</v>
      </c>
      <c r="AJ126" s="221">
        <v>7.76</v>
      </c>
      <c r="AK126" s="221">
        <v>35.703333333333298</v>
      </c>
      <c r="AL126" s="221">
        <v>8.5933333333333302</v>
      </c>
      <c r="AM126" s="221">
        <v>3.0166666666666702</v>
      </c>
      <c r="AN126" s="221">
        <v>8.84</v>
      </c>
      <c r="AO126" s="221">
        <v>1.22</v>
      </c>
      <c r="AP126" s="221">
        <v>8.0399999999999991</v>
      </c>
      <c r="AQ126" s="221">
        <v>1.43333333333333</v>
      </c>
      <c r="AR126" s="221">
        <v>3.78</v>
      </c>
      <c r="AS126" s="221">
        <v>0.46400000000000002</v>
      </c>
      <c r="AT126" s="221">
        <v>3.0433333333333299</v>
      </c>
      <c r="AU126" s="221">
        <v>0.45733333333333298</v>
      </c>
      <c r="AV126" s="221">
        <v>6.6266666666666696</v>
      </c>
      <c r="AW126" s="221">
        <v>1.65</v>
      </c>
      <c r="AX126" s="221">
        <v>1.6766666666666701</v>
      </c>
      <c r="AY126" s="221">
        <v>0.60899999999999999</v>
      </c>
      <c r="AZ126" s="221">
        <v>1144.39741</v>
      </c>
      <c r="BA126" s="221">
        <v>52.810099999999998</v>
      </c>
      <c r="BB126" s="223"/>
      <c r="BC126" s="223">
        <v>4.8216937681688898E-3</v>
      </c>
      <c r="BD126" s="222">
        <v>9.8157779421800498E-2</v>
      </c>
      <c r="BE126" s="222">
        <v>0.30471563322350798</v>
      </c>
      <c r="BF126" s="222">
        <v>0.60283127666666703</v>
      </c>
      <c r="BG126" s="222">
        <v>7.2587946666666806E-2</v>
      </c>
      <c r="BH126" s="221">
        <v>0.26800871999999998</v>
      </c>
      <c r="BI126" s="221">
        <v>0.38028700333333199</v>
      </c>
      <c r="BJ126" s="221">
        <v>2.8940799999999999E-2</v>
      </c>
      <c r="BK126" s="221">
        <v>0.18943305333333299</v>
      </c>
      <c r="BL126" s="221">
        <v>0.25474487999999901</v>
      </c>
      <c r="BM126" s="221">
        <v>0.17649205000000001</v>
      </c>
      <c r="BN126" s="221">
        <v>7.7735800000000105E-2</v>
      </c>
      <c r="BO126" s="221">
        <v>8.8964566666666599E-3</v>
      </c>
      <c r="BP126" s="221">
        <v>1.18733433333333E-2</v>
      </c>
      <c r="BQ126" s="221">
        <v>1.6999999999999999E-3</v>
      </c>
      <c r="BR126" s="221">
        <v>1.61895666666667E-3</v>
      </c>
      <c r="BS126" s="221">
        <v>1.28928</v>
      </c>
      <c r="BT126" s="221">
        <v>10.210366666666699</v>
      </c>
      <c r="BU126" s="221">
        <v>0.65106000000000197</v>
      </c>
      <c r="BV126" s="221">
        <v>24.1153333333334</v>
      </c>
      <c r="BW126" s="221">
        <v>2.1716933333333399</v>
      </c>
      <c r="BX126" s="221">
        <v>20.450510000000001</v>
      </c>
      <c r="BY126" s="221">
        <v>3.0559240000000001</v>
      </c>
      <c r="BZ126" s="221">
        <v>10.5494666666666</v>
      </c>
      <c r="CA126" s="221">
        <v>1.0344500000000001</v>
      </c>
      <c r="CB126" s="221">
        <v>1.97536666666667</v>
      </c>
      <c r="CC126" s="221">
        <v>0.54320000000000002</v>
      </c>
      <c r="CD126" s="221">
        <v>2.28501333333333</v>
      </c>
      <c r="CE126" s="221">
        <v>0.57575333333333301</v>
      </c>
      <c r="CF126" s="221">
        <v>0.18099999999999999</v>
      </c>
      <c r="CG126" s="221">
        <v>0.83096000000000003</v>
      </c>
      <c r="CH126" s="221">
        <v>9.5159999999999995E-2</v>
      </c>
      <c r="CI126" s="221">
        <v>0.65124000000000004</v>
      </c>
      <c r="CJ126" s="221">
        <v>0.12470000000000001</v>
      </c>
      <c r="CK126" s="221">
        <v>0.31752000000000002</v>
      </c>
      <c r="CL126" s="221">
        <v>4.5007999999999999E-2</v>
      </c>
      <c r="CM126" s="221">
        <v>0.25868333333333299</v>
      </c>
      <c r="CN126" s="221">
        <v>4.9849333333333301E-2</v>
      </c>
      <c r="CO126" s="221">
        <v>0.62290666666666705</v>
      </c>
      <c r="CP126" s="221">
        <v>0.24585000000000001</v>
      </c>
      <c r="CQ126" s="221">
        <v>0.61869000000000096</v>
      </c>
      <c r="CR126" s="221">
        <v>5.7854999999999997E-2</v>
      </c>
      <c r="CS126" s="221"/>
      <c r="CT126" s="221"/>
      <c r="CU126" s="224"/>
      <c r="CV126" s="224"/>
      <c r="CW126" s="224"/>
      <c r="CX126" s="224"/>
      <c r="CY126" s="224"/>
      <c r="CZ126" s="224"/>
      <c r="ALU126" s="219"/>
      <c r="ALV126" s="219"/>
    </row>
    <row r="127" spans="1:1010" ht="15" customHeight="1" x14ac:dyDescent="0.35">
      <c r="A127" s="214">
        <v>127</v>
      </c>
      <c r="B127">
        <v>1982.15</v>
      </c>
      <c r="C127" s="214" t="s">
        <v>1360</v>
      </c>
      <c r="D127">
        <v>1982.15</v>
      </c>
      <c r="E127" s="219">
        <v>-1</v>
      </c>
      <c r="F127" s="246">
        <v>51.392499999999998</v>
      </c>
      <c r="G127" s="220">
        <v>2.4106999999999998</v>
      </c>
      <c r="H127" s="221">
        <v>13.60915</v>
      </c>
      <c r="I127" s="221">
        <v>3.6749999999999998E-2</v>
      </c>
      <c r="J127" s="221">
        <v>11.110099999999999</v>
      </c>
      <c r="K127" s="222">
        <v>0.18425</v>
      </c>
      <c r="L127" s="221">
        <v>7.4048999999999996</v>
      </c>
      <c r="M127" s="222">
        <v>10.7949</v>
      </c>
      <c r="N127" s="221">
        <v>2.3540000000000001</v>
      </c>
      <c r="O127" s="221">
        <v>1.4250000000000001E-2</v>
      </c>
      <c r="P127" s="221">
        <v>0.41125</v>
      </c>
      <c r="Q127" s="222">
        <v>0.2261</v>
      </c>
      <c r="R127" s="221">
        <v>4.3150000000000001E-2</v>
      </c>
      <c r="S127" s="222">
        <v>7.7499999999999999E-3</v>
      </c>
      <c r="T127" s="222">
        <v>3.2649999999999998E-2</v>
      </c>
      <c r="U127" s="222">
        <v>100.03230000000001</v>
      </c>
      <c r="V127" s="222"/>
      <c r="W127" s="221"/>
      <c r="X127" s="223"/>
      <c r="Y127" s="223"/>
      <c r="Z127" s="223">
        <v>30.87</v>
      </c>
      <c r="AA127" s="223">
        <v>306.20499999999998</v>
      </c>
      <c r="AB127" s="221">
        <v>7.8650000000000002</v>
      </c>
      <c r="AC127" s="221">
        <v>352.62</v>
      </c>
      <c r="AD127" s="221">
        <v>26.164999999999999</v>
      </c>
      <c r="AE127" s="221">
        <v>153.85499999999999</v>
      </c>
      <c r="AF127" s="221">
        <v>15.39</v>
      </c>
      <c r="AG127" s="221">
        <v>114.515</v>
      </c>
      <c r="AH127" s="221">
        <v>12.654999999999999</v>
      </c>
      <c r="AI127" s="221">
        <v>32.35</v>
      </c>
      <c r="AJ127" s="221">
        <v>5.0750000000000002</v>
      </c>
      <c r="AK127" s="221">
        <v>24.465</v>
      </c>
      <c r="AL127" s="221">
        <v>5.5650000000000004</v>
      </c>
      <c r="AM127" s="221">
        <v>2.1800000000000002</v>
      </c>
      <c r="AN127" s="221">
        <v>6.4249999999999998</v>
      </c>
      <c r="AO127" s="221">
        <v>0.98899999999999999</v>
      </c>
      <c r="AP127" s="221">
        <v>5.6849999999999996</v>
      </c>
      <c r="AQ127" s="221">
        <v>1.1180000000000001</v>
      </c>
      <c r="AR127" s="221">
        <v>2.9550000000000001</v>
      </c>
      <c r="AS127" s="221">
        <v>0.3755</v>
      </c>
      <c r="AT127" s="221">
        <v>2.16</v>
      </c>
      <c r="AU127" s="221">
        <v>0.379</v>
      </c>
      <c r="AV127" s="221">
        <v>4.4649999999999999</v>
      </c>
      <c r="AW127" s="221">
        <v>1.0415000000000001</v>
      </c>
      <c r="AX127" s="221">
        <v>1.01</v>
      </c>
      <c r="AY127" s="221">
        <v>0.32350000000000001</v>
      </c>
      <c r="AZ127" s="221">
        <v>1162.8384900000001</v>
      </c>
      <c r="BA127" s="221">
        <v>56.908299999999997</v>
      </c>
      <c r="BB127" s="223"/>
      <c r="BC127" s="223"/>
      <c r="BD127" s="222"/>
      <c r="BE127" s="222"/>
      <c r="BF127" s="222">
        <v>0.62184925000000002</v>
      </c>
      <c r="BG127" s="222">
        <v>6.1713919999999999E-2</v>
      </c>
      <c r="BH127" s="221">
        <v>0.27626574500000001</v>
      </c>
      <c r="BI127" s="221">
        <v>0.36774431000000002</v>
      </c>
      <c r="BJ127" s="221">
        <v>2.94063E-2</v>
      </c>
      <c r="BK127" s="221">
        <v>0.21622308000000001</v>
      </c>
      <c r="BL127" s="221">
        <v>0.25260065999999998</v>
      </c>
      <c r="BM127" s="221">
        <v>0.16595699999999999</v>
      </c>
      <c r="BN127" s="221">
        <v>5.9836874999999998E-2</v>
      </c>
      <c r="BO127" s="221">
        <v>6.6247299999999997E-3</v>
      </c>
      <c r="BP127" s="221">
        <v>9.0571850000000006E-3</v>
      </c>
      <c r="BQ127" s="221">
        <v>9.6874999999999999E-4</v>
      </c>
      <c r="BR127" s="221">
        <v>1.511695E-3</v>
      </c>
      <c r="BS127" s="221">
        <v>1.48176</v>
      </c>
      <c r="BT127" s="221">
        <v>9.4923549999999999</v>
      </c>
      <c r="BU127" s="221">
        <v>0.42470999999999998</v>
      </c>
      <c r="BV127" s="221">
        <v>17.631</v>
      </c>
      <c r="BW127" s="221">
        <v>1.77922</v>
      </c>
      <c r="BX127" s="221">
        <v>14.923935</v>
      </c>
      <c r="BY127" s="221">
        <v>2.0130119999999998</v>
      </c>
      <c r="BZ127" s="221">
        <v>6.4128400000000001</v>
      </c>
      <c r="CA127" s="221">
        <v>0.64540500000000001</v>
      </c>
      <c r="CB127" s="221">
        <v>1.2293000000000001</v>
      </c>
      <c r="CC127" s="221">
        <v>0.35525000000000001</v>
      </c>
      <c r="CD127" s="221">
        <v>1.56576</v>
      </c>
      <c r="CE127" s="221">
        <v>0.37285499999999999</v>
      </c>
      <c r="CF127" s="221">
        <v>0.1308</v>
      </c>
      <c r="CG127" s="221">
        <v>0.60394999999999999</v>
      </c>
      <c r="CH127" s="221">
        <v>7.7142000000000002E-2</v>
      </c>
      <c r="CI127" s="221">
        <v>0.46048499999999998</v>
      </c>
      <c r="CJ127" s="221">
        <v>9.7266000000000005E-2</v>
      </c>
      <c r="CK127" s="221">
        <v>0.24822</v>
      </c>
      <c r="CL127" s="221">
        <v>3.6423499999999998E-2</v>
      </c>
      <c r="CM127" s="221">
        <v>0.18360000000000001</v>
      </c>
      <c r="CN127" s="221">
        <v>4.1311E-2</v>
      </c>
      <c r="CO127" s="221">
        <v>0.41971000000000003</v>
      </c>
      <c r="CP127" s="221">
        <v>0.1551835</v>
      </c>
      <c r="CQ127" s="221">
        <v>0.37269000000000002</v>
      </c>
      <c r="CR127" s="221">
        <v>3.0732499999999999E-2</v>
      </c>
      <c r="CS127" s="221"/>
      <c r="CT127" s="221"/>
      <c r="CU127" s="224"/>
      <c r="CV127" s="224"/>
      <c r="CW127" s="224"/>
      <c r="CX127" s="224"/>
      <c r="CY127" s="224"/>
      <c r="CZ127" s="224"/>
      <c r="ALU127" s="219"/>
      <c r="ALV127" s="219"/>
    </row>
    <row r="128" spans="1:1010" ht="15" customHeight="1" x14ac:dyDescent="0.35">
      <c r="A128">
        <v>128</v>
      </c>
      <c r="B128">
        <v>1982.15</v>
      </c>
      <c r="C128" s="214" t="s">
        <v>1361</v>
      </c>
      <c r="D128">
        <v>1982.15</v>
      </c>
      <c r="E128" s="219">
        <v>-1</v>
      </c>
      <c r="F128" s="246">
        <v>50.761000000000003</v>
      </c>
      <c r="G128" s="220">
        <v>2.83785</v>
      </c>
      <c r="H128" s="221">
        <v>13.78445</v>
      </c>
      <c r="I128" s="221">
        <v>1.6150000000000001E-2</v>
      </c>
      <c r="J128" s="221">
        <v>11.3461</v>
      </c>
      <c r="K128" s="222">
        <v>0.18820000000000001</v>
      </c>
      <c r="L128" s="221">
        <v>6.1039500000000002</v>
      </c>
      <c r="M128" s="222">
        <v>10.8293</v>
      </c>
      <c r="N128" s="221">
        <v>2.5508500000000001</v>
      </c>
      <c r="O128" s="221">
        <v>7.7999999999999996E-3</v>
      </c>
      <c r="P128" s="221">
        <v>0.55484999999999995</v>
      </c>
      <c r="Q128" s="222">
        <v>0.27129999999999999</v>
      </c>
      <c r="R128" s="221">
        <v>5.7200000000000001E-2</v>
      </c>
      <c r="S128" s="222">
        <v>1.24E-2</v>
      </c>
      <c r="T128" s="222">
        <v>4.6249999999999999E-2</v>
      </c>
      <c r="U128" s="222">
        <v>99.367900000000006</v>
      </c>
      <c r="V128" s="222"/>
      <c r="W128" s="221"/>
      <c r="X128" s="223"/>
      <c r="Y128" s="223"/>
      <c r="Z128" s="223">
        <v>27.8466666666667</v>
      </c>
      <c r="AA128" s="223">
        <v>326.10000000000002</v>
      </c>
      <c r="AB128" s="221">
        <v>10.02</v>
      </c>
      <c r="AC128" s="221">
        <v>395.65333333333302</v>
      </c>
      <c r="AD128" s="221">
        <v>26.4433333333333</v>
      </c>
      <c r="AE128" s="221">
        <v>168.70666666666699</v>
      </c>
      <c r="AF128" s="221">
        <v>18.386666666666699</v>
      </c>
      <c r="AG128" s="221">
        <v>137.98333333333301</v>
      </c>
      <c r="AH128" s="221">
        <v>14.9033333333333</v>
      </c>
      <c r="AI128" s="221">
        <v>36.586666666666702</v>
      </c>
      <c r="AJ128" s="221">
        <v>5.6466666666666701</v>
      </c>
      <c r="AK128" s="221">
        <v>25.253333333333298</v>
      </c>
      <c r="AL128" s="221">
        <v>6.4666666666666703</v>
      </c>
      <c r="AM128" s="221">
        <v>2.2366666666666699</v>
      </c>
      <c r="AN128" s="221">
        <v>6.5866666666666696</v>
      </c>
      <c r="AO128" s="221">
        <v>1.0549999999999999</v>
      </c>
      <c r="AP128" s="221">
        <v>5.6733333333333302</v>
      </c>
      <c r="AQ128" s="221">
        <v>1.141</v>
      </c>
      <c r="AR128" s="221">
        <v>2.81</v>
      </c>
      <c r="AS128" s="221">
        <v>0.37</v>
      </c>
      <c r="AT128" s="221">
        <v>2.2466666666666701</v>
      </c>
      <c r="AU128" s="221">
        <v>0.34599999999999997</v>
      </c>
      <c r="AV128" s="221">
        <v>4.79</v>
      </c>
      <c r="AW128" s="221">
        <v>1.1759999999999999</v>
      </c>
      <c r="AX128" s="221">
        <v>1.3</v>
      </c>
      <c r="AY128" s="221">
        <v>0.43033333333333301</v>
      </c>
      <c r="AZ128" s="221">
        <v>1136.6893950000001</v>
      </c>
      <c r="BA128" s="221">
        <v>51.572450000000003</v>
      </c>
      <c r="BB128" s="223"/>
      <c r="BC128" s="223"/>
      <c r="BD128" s="222"/>
      <c r="BE128" s="222"/>
      <c r="BF128" s="222">
        <v>0.61420810000000003</v>
      </c>
      <c r="BG128" s="222">
        <v>7.2648959999999999E-2</v>
      </c>
      <c r="BH128" s="221">
        <v>0.27982433499999998</v>
      </c>
      <c r="BI128" s="221">
        <v>0.37555590999999999</v>
      </c>
      <c r="BJ128" s="221">
        <v>3.0036719999999999E-2</v>
      </c>
      <c r="BK128" s="221">
        <v>0.17823533999999999</v>
      </c>
      <c r="BL128" s="221">
        <v>0.25340562</v>
      </c>
      <c r="BM128" s="221">
        <v>0.17983492500000001</v>
      </c>
      <c r="BN128" s="221">
        <v>8.0730675000000002E-2</v>
      </c>
      <c r="BO128" s="221">
        <v>7.9490900000000007E-3</v>
      </c>
      <c r="BP128" s="221">
        <v>1.2006279999999999E-2</v>
      </c>
      <c r="BQ128" s="221">
        <v>1.5499999999999999E-3</v>
      </c>
      <c r="BR128" s="221">
        <v>2.141375E-3</v>
      </c>
      <c r="BS128" s="221">
        <v>1.3366400000000001</v>
      </c>
      <c r="BT128" s="221">
        <v>10.1091</v>
      </c>
      <c r="BU128" s="221">
        <v>0.54108000000000001</v>
      </c>
      <c r="BV128" s="221">
        <v>19.782666666666699</v>
      </c>
      <c r="BW128" s="221">
        <v>1.7981466666666599</v>
      </c>
      <c r="BX128" s="221">
        <v>16.364546666666701</v>
      </c>
      <c r="BY128" s="221">
        <v>2.404976</v>
      </c>
      <c r="BZ128" s="221">
        <v>7.7270666666666497</v>
      </c>
      <c r="CA128" s="221">
        <v>0.76006999999999802</v>
      </c>
      <c r="CB128" s="221">
        <v>1.3902933333333301</v>
      </c>
      <c r="CC128" s="221">
        <v>0.39526666666666699</v>
      </c>
      <c r="CD128" s="221">
        <v>1.6162133333333299</v>
      </c>
      <c r="CE128" s="221">
        <v>0.43326666666666702</v>
      </c>
      <c r="CF128" s="221">
        <v>0.13420000000000001</v>
      </c>
      <c r="CG128" s="221">
        <v>0.61914666666666696</v>
      </c>
      <c r="CH128" s="221">
        <v>8.2290000000000002E-2</v>
      </c>
      <c r="CI128" s="221">
        <v>0.45954</v>
      </c>
      <c r="CJ128" s="221">
        <v>9.9266999999999994E-2</v>
      </c>
      <c r="CK128" s="221">
        <v>0.23604</v>
      </c>
      <c r="CL128" s="221">
        <v>3.5889999999999998E-2</v>
      </c>
      <c r="CM128" s="221">
        <v>0.19096666666666701</v>
      </c>
      <c r="CN128" s="221">
        <v>3.7713999999999998E-2</v>
      </c>
      <c r="CO128" s="221">
        <v>0.45025999999999999</v>
      </c>
      <c r="CP128" s="221">
        <v>0.17522399999999999</v>
      </c>
      <c r="CQ128" s="221">
        <v>0.47970000000000002</v>
      </c>
      <c r="CR128" s="221">
        <v>4.0881666666666601E-2</v>
      </c>
      <c r="CS128" s="221"/>
      <c r="CT128" s="221"/>
      <c r="CU128" s="224"/>
      <c r="CV128" s="224"/>
      <c r="CW128" s="224"/>
      <c r="CX128" s="224"/>
      <c r="CY128" s="224"/>
      <c r="CZ128" s="224"/>
      <c r="ALU128" s="219"/>
      <c r="ALV128" s="219"/>
    </row>
    <row r="129" spans="1:1010" ht="15" customHeight="1" x14ac:dyDescent="0.35">
      <c r="A129">
        <v>129</v>
      </c>
      <c r="B129">
        <v>1982.15</v>
      </c>
      <c r="C129" s="214" t="s">
        <v>1362</v>
      </c>
      <c r="D129">
        <v>1982.15</v>
      </c>
      <c r="E129" s="219">
        <v>-1</v>
      </c>
      <c r="F129" s="246">
        <v>50.491100000000003</v>
      </c>
      <c r="G129" s="220">
        <v>2.4741</v>
      </c>
      <c r="H129" s="221">
        <v>13.430099999999999</v>
      </c>
      <c r="I129" s="221">
        <v>2.9250000000000002E-2</v>
      </c>
      <c r="J129" s="221">
        <v>11.54355</v>
      </c>
      <c r="K129" s="222">
        <v>0.1903</v>
      </c>
      <c r="L129" s="221">
        <v>7.2892000000000001</v>
      </c>
      <c r="M129" s="222">
        <v>10.8574</v>
      </c>
      <c r="N129" s="221">
        <v>2.41845</v>
      </c>
      <c r="O129" s="221">
        <v>2.9850000000000002E-2</v>
      </c>
      <c r="P129" s="221">
        <v>0.41654999999999998</v>
      </c>
      <c r="Q129" s="222">
        <v>0.23910000000000001</v>
      </c>
      <c r="R129" s="221">
        <v>3.6049999999999999E-2</v>
      </c>
      <c r="S129" s="222">
        <v>7.4999999999999997E-3</v>
      </c>
      <c r="T129" s="222">
        <v>2.010549E-2</v>
      </c>
      <c r="U129" s="222">
        <v>99.466049999999996</v>
      </c>
      <c r="V129" s="222"/>
      <c r="W129" s="221">
        <v>0.142098666950179</v>
      </c>
      <c r="X129" s="223">
        <v>5.0629942461006303</v>
      </c>
      <c r="Y129" s="222">
        <v>2.02110554807919</v>
      </c>
      <c r="Z129" s="221">
        <v>28.6</v>
      </c>
      <c r="AA129" s="221">
        <v>288.97000000000003</v>
      </c>
      <c r="AB129" s="221">
        <v>6.04</v>
      </c>
      <c r="AC129" s="221">
        <v>285.20499999999998</v>
      </c>
      <c r="AD129" s="221">
        <v>21.8</v>
      </c>
      <c r="AE129" s="221">
        <v>117.87</v>
      </c>
      <c r="AF129" s="221">
        <v>9.9049999999999994</v>
      </c>
      <c r="AG129" s="221">
        <v>76.56</v>
      </c>
      <c r="AH129" s="221">
        <v>10.555</v>
      </c>
      <c r="AI129" s="221">
        <v>25.93</v>
      </c>
      <c r="AJ129" s="221">
        <v>3.915</v>
      </c>
      <c r="AK129" s="221">
        <v>19.53</v>
      </c>
      <c r="AL129" s="221">
        <v>4.66</v>
      </c>
      <c r="AM129" s="221">
        <v>1.76</v>
      </c>
      <c r="AN129" s="221">
        <v>4.3150000000000004</v>
      </c>
      <c r="AO129" s="221">
        <v>0.747</v>
      </c>
      <c r="AP129" s="221">
        <v>4.2549999999999999</v>
      </c>
      <c r="AQ129" s="221">
        <v>0.90349999999999997</v>
      </c>
      <c r="AR129" s="221">
        <v>2.2250000000000001</v>
      </c>
      <c r="AS129" s="221">
        <v>0.30649999999999999</v>
      </c>
      <c r="AT129" s="221">
        <v>1.66</v>
      </c>
      <c r="AU129" s="221">
        <v>0.248</v>
      </c>
      <c r="AV129" s="221">
        <v>3.145</v>
      </c>
      <c r="AW129" s="221">
        <v>0.47749999999999998</v>
      </c>
      <c r="AX129" s="221">
        <v>0.67</v>
      </c>
      <c r="AY129" s="221">
        <v>0.254</v>
      </c>
      <c r="AZ129" s="221">
        <v>1160.5129199999999</v>
      </c>
      <c r="BA129" s="221">
        <v>55.57535</v>
      </c>
      <c r="BB129" s="223"/>
      <c r="BC129" s="223">
        <v>7.1049333475089503E-3</v>
      </c>
      <c r="BD129" s="222">
        <v>9.6703190100522002E-2</v>
      </c>
      <c r="BE129" s="222">
        <v>0.216864625308897</v>
      </c>
      <c r="BF129" s="222">
        <v>0.61094230999999999</v>
      </c>
      <c r="BG129" s="222">
        <v>6.3336959999999998E-2</v>
      </c>
      <c r="BH129" s="221">
        <v>0.27263103</v>
      </c>
      <c r="BI129" s="221">
        <v>0.382091505</v>
      </c>
      <c r="BJ129" s="221">
        <v>3.037188E-2</v>
      </c>
      <c r="BK129" s="221">
        <v>0.21284464</v>
      </c>
      <c r="BL129" s="221">
        <v>0.25406316000000001</v>
      </c>
      <c r="BM129" s="221">
        <v>0.17050072499999999</v>
      </c>
      <c r="BN129" s="221">
        <v>6.0608025000000003E-2</v>
      </c>
      <c r="BO129" s="221">
        <v>7.0056299999999997E-3</v>
      </c>
      <c r="BP129" s="221">
        <v>7.5668949999999997E-3</v>
      </c>
      <c r="BQ129" s="221">
        <v>9.3749999999999997E-4</v>
      </c>
      <c r="BR129" s="221">
        <v>9.30884187E-4</v>
      </c>
      <c r="BS129" s="221">
        <v>1.3728</v>
      </c>
      <c r="BT129" s="221">
        <v>8.9580699999999993</v>
      </c>
      <c r="BU129" s="221">
        <v>0.32616000000000001</v>
      </c>
      <c r="BV129" s="221">
        <v>14.260249999999999</v>
      </c>
      <c r="BW129" s="221">
        <v>1.4823999999999999</v>
      </c>
      <c r="BX129" s="221">
        <v>11.433389999999999</v>
      </c>
      <c r="BY129" s="221">
        <v>1.295574</v>
      </c>
      <c r="BZ129" s="221">
        <v>4.2873599999999996</v>
      </c>
      <c r="CA129" s="221">
        <v>0.53830500000000003</v>
      </c>
      <c r="CB129" s="221">
        <v>0.98533999999999999</v>
      </c>
      <c r="CC129" s="221">
        <v>0.27405000000000002</v>
      </c>
      <c r="CD129" s="221">
        <v>1.2499199999999999</v>
      </c>
      <c r="CE129" s="221">
        <v>0.31222</v>
      </c>
      <c r="CF129" s="221">
        <v>0.1056</v>
      </c>
      <c r="CG129" s="221">
        <v>0.40561000000000003</v>
      </c>
      <c r="CH129" s="221">
        <v>5.8265999999999998E-2</v>
      </c>
      <c r="CI129" s="221">
        <v>0.34465499999999999</v>
      </c>
      <c r="CJ129" s="221">
        <v>7.8604499999999994E-2</v>
      </c>
      <c r="CK129" s="221">
        <v>0.18690000000000001</v>
      </c>
      <c r="CL129" s="221">
        <v>2.97305E-2</v>
      </c>
      <c r="CM129" s="221">
        <v>0.1411</v>
      </c>
      <c r="CN129" s="221">
        <v>2.7032E-2</v>
      </c>
      <c r="CO129" s="221">
        <v>0.29563</v>
      </c>
      <c r="CP129" s="221">
        <v>7.1147500000000002E-2</v>
      </c>
      <c r="CQ129" s="221">
        <v>0.24723000000000001</v>
      </c>
      <c r="CR129" s="221">
        <v>2.4129999999999999E-2</v>
      </c>
      <c r="CS129" s="221"/>
      <c r="CT129" s="221"/>
      <c r="CU129" s="224"/>
      <c r="CV129" s="224"/>
      <c r="CW129" s="224"/>
      <c r="CX129" s="224"/>
      <c r="CY129" s="224"/>
      <c r="CZ129" s="224"/>
      <c r="ALU129" s="219"/>
      <c r="ALV129" s="219"/>
    </row>
    <row r="130" spans="1:1010" s="219" customFormat="1" ht="15" customHeight="1" x14ac:dyDescent="0.35">
      <c r="A130" s="214">
        <v>130</v>
      </c>
      <c r="B130">
        <v>1982.15</v>
      </c>
      <c r="C130" s="214" t="s">
        <v>1363</v>
      </c>
      <c r="D130">
        <v>1982.15</v>
      </c>
      <c r="E130" s="219">
        <v>-1</v>
      </c>
      <c r="F130" s="246">
        <v>50.596249999999998</v>
      </c>
      <c r="G130" s="220">
        <v>2.9215499999999999</v>
      </c>
      <c r="H130" s="221">
        <v>13.57015</v>
      </c>
      <c r="I130" s="221">
        <v>9.6500000000000006E-3</v>
      </c>
      <c r="J130" s="221">
        <v>12.072150000000001</v>
      </c>
      <c r="K130" s="222">
        <v>0.12734999999999999</v>
      </c>
      <c r="L130" s="221">
        <v>6.3180500000000004</v>
      </c>
      <c r="M130" s="222">
        <v>10.648899999999999</v>
      </c>
      <c r="N130" s="221">
        <v>2.53355</v>
      </c>
      <c r="O130" s="221">
        <v>1.6899999999999998E-2</v>
      </c>
      <c r="P130" s="221">
        <v>0.59335000000000004</v>
      </c>
      <c r="Q130" s="222">
        <v>0.30969999999999998</v>
      </c>
      <c r="R130" s="221">
        <v>3.8199999999999998E-2</v>
      </c>
      <c r="S130" s="222">
        <v>1.3299999999999999E-2</v>
      </c>
      <c r="T130" s="222">
        <v>2.2850519999999999E-2</v>
      </c>
      <c r="U130" s="222">
        <v>99.792050000000003</v>
      </c>
      <c r="V130" s="222"/>
      <c r="W130" s="221"/>
      <c r="X130" s="223"/>
      <c r="Y130" s="223"/>
      <c r="Z130" s="223">
        <v>27.26</v>
      </c>
      <c r="AA130" s="223">
        <v>314.25</v>
      </c>
      <c r="AB130" s="221">
        <v>8.7799999999999994</v>
      </c>
      <c r="AC130" s="221">
        <v>339.85</v>
      </c>
      <c r="AD130" s="221">
        <v>24</v>
      </c>
      <c r="AE130" s="221">
        <v>150.54499999999999</v>
      </c>
      <c r="AF130" s="221">
        <v>13.19</v>
      </c>
      <c r="AG130" s="221">
        <v>115.61</v>
      </c>
      <c r="AH130" s="221">
        <v>14.175000000000001</v>
      </c>
      <c r="AI130" s="221">
        <v>32.145000000000003</v>
      </c>
      <c r="AJ130" s="221">
        <v>4.4550000000000001</v>
      </c>
      <c r="AK130" s="221">
        <v>22.58</v>
      </c>
      <c r="AL130" s="221">
        <v>5.63</v>
      </c>
      <c r="AM130" s="221">
        <v>2.1150000000000002</v>
      </c>
      <c r="AN130" s="221">
        <v>5.1550000000000002</v>
      </c>
      <c r="AO130" s="221">
        <v>0.86699999999999999</v>
      </c>
      <c r="AP130" s="221">
        <v>5.0999999999999996</v>
      </c>
      <c r="AQ130" s="221">
        <v>0.96099999999999997</v>
      </c>
      <c r="AR130" s="221">
        <v>2.3199999999999998</v>
      </c>
      <c r="AS130" s="221">
        <v>0.35349999999999998</v>
      </c>
      <c r="AT130" s="221">
        <v>1.9550000000000001</v>
      </c>
      <c r="AU130" s="221">
        <v>0.29599999999999999</v>
      </c>
      <c r="AV130" s="221">
        <v>3.71</v>
      </c>
      <c r="AW130" s="221">
        <v>0.75249999999999995</v>
      </c>
      <c r="AX130" s="221">
        <v>1.05</v>
      </c>
      <c r="AY130" s="221">
        <v>0.33350000000000002</v>
      </c>
      <c r="AZ130" s="221">
        <v>1140.9928050000001</v>
      </c>
      <c r="BA130" s="221">
        <v>50.915199999999999</v>
      </c>
      <c r="BB130" s="223"/>
      <c r="BC130" s="223"/>
      <c r="BD130" s="222"/>
      <c r="BE130" s="222"/>
      <c r="BF130" s="222">
        <v>0.61221462500000001</v>
      </c>
      <c r="BG130" s="222">
        <v>7.4791679999999999E-2</v>
      </c>
      <c r="BH130" s="221">
        <v>0.275474045</v>
      </c>
      <c r="BI130" s="221">
        <v>0.399588165</v>
      </c>
      <c r="BJ130" s="221">
        <v>2.0325059999999999E-2</v>
      </c>
      <c r="BK130" s="221">
        <v>0.18448706000000001</v>
      </c>
      <c r="BL130" s="221">
        <v>0.24918425999999999</v>
      </c>
      <c r="BM130" s="221">
        <v>0.17861527499999999</v>
      </c>
      <c r="BN130" s="221">
        <v>8.6332425000000004E-2</v>
      </c>
      <c r="BO130" s="221">
        <v>9.0742099999999992E-3</v>
      </c>
      <c r="BP130" s="221">
        <v>8.0181799999999998E-3</v>
      </c>
      <c r="BQ130" s="221">
        <v>1.6624999999999999E-3</v>
      </c>
      <c r="BR130" s="221">
        <v>1.057979076E-3</v>
      </c>
      <c r="BS130" s="221">
        <v>1.3084800000000001</v>
      </c>
      <c r="BT130" s="221">
        <v>9.7417499999999997</v>
      </c>
      <c r="BU130" s="221">
        <v>0.47411999999999999</v>
      </c>
      <c r="BV130" s="221">
        <v>16.9925</v>
      </c>
      <c r="BW130" s="221">
        <v>1.6319999999999999</v>
      </c>
      <c r="BX130" s="221">
        <v>14.602865</v>
      </c>
      <c r="BY130" s="221">
        <v>1.725252</v>
      </c>
      <c r="BZ130" s="221">
        <v>6.4741600000000004</v>
      </c>
      <c r="CA130" s="221">
        <v>0.72292500000000004</v>
      </c>
      <c r="CB130" s="221">
        <v>1.2215100000000001</v>
      </c>
      <c r="CC130" s="221">
        <v>0.31185000000000002</v>
      </c>
      <c r="CD130" s="221">
        <v>1.44512</v>
      </c>
      <c r="CE130" s="221">
        <v>0.37720999999999999</v>
      </c>
      <c r="CF130" s="221">
        <v>0.12690000000000001</v>
      </c>
      <c r="CG130" s="221">
        <v>0.48457</v>
      </c>
      <c r="CH130" s="221">
        <v>6.7626000000000006E-2</v>
      </c>
      <c r="CI130" s="221">
        <v>0.41310000000000002</v>
      </c>
      <c r="CJ130" s="221">
        <v>8.3607000000000001E-2</v>
      </c>
      <c r="CK130" s="221">
        <v>0.19488</v>
      </c>
      <c r="CL130" s="221">
        <v>3.4289500000000001E-2</v>
      </c>
      <c r="CM130" s="221">
        <v>0.16617499999999999</v>
      </c>
      <c r="CN130" s="221">
        <v>3.2264000000000001E-2</v>
      </c>
      <c r="CO130" s="221">
        <v>0.34873999999999999</v>
      </c>
      <c r="CP130" s="221">
        <v>0.1121225</v>
      </c>
      <c r="CQ130" s="221">
        <v>0.38745000000000002</v>
      </c>
      <c r="CR130" s="221">
        <v>3.1682500000000002E-2</v>
      </c>
      <c r="CS130" s="221"/>
      <c r="CT130" s="221"/>
      <c r="CU130" s="224"/>
      <c r="CV130" s="224"/>
      <c r="CW130" s="224"/>
      <c r="CX130" s="224"/>
      <c r="CY130" s="224"/>
      <c r="CZ130" s="224"/>
    </row>
    <row r="131" spans="1:1010" s="219" customFormat="1" ht="15" customHeight="1" x14ac:dyDescent="0.35">
      <c r="A131">
        <v>131</v>
      </c>
      <c r="B131">
        <v>1982.24</v>
      </c>
      <c r="C131" s="214" t="s">
        <v>1364</v>
      </c>
      <c r="D131">
        <v>1982.24</v>
      </c>
      <c r="E131" s="219">
        <v>-1</v>
      </c>
      <c r="F131" s="246">
        <v>51.631050000000002</v>
      </c>
      <c r="G131" s="220">
        <v>2.6637499999999998</v>
      </c>
      <c r="H131" s="221">
        <v>13.60575</v>
      </c>
      <c r="I131" s="221">
        <v>3.4950000000000002E-2</v>
      </c>
      <c r="J131" s="221">
        <v>10.915050000000001</v>
      </c>
      <c r="K131" s="222">
        <v>0.1759</v>
      </c>
      <c r="L131" s="221">
        <v>6.3708499999999999</v>
      </c>
      <c r="M131" s="222">
        <v>11.205249999999999</v>
      </c>
      <c r="N131" s="221">
        <v>2.4463499999999998</v>
      </c>
      <c r="O131" s="221">
        <v>1.755E-2</v>
      </c>
      <c r="P131" s="221">
        <v>0.58035000000000003</v>
      </c>
      <c r="Q131" s="222">
        <v>0.27755000000000002</v>
      </c>
      <c r="R131" s="221">
        <v>4.9950000000000001E-2</v>
      </c>
      <c r="S131" s="222">
        <v>1.355E-2</v>
      </c>
      <c r="T131" s="222">
        <v>2.7300000000000001E-2</v>
      </c>
      <c r="U131" s="222">
        <v>100.015</v>
      </c>
      <c r="V131" s="222"/>
      <c r="W131" s="221"/>
      <c r="X131" s="223"/>
      <c r="Y131" s="223"/>
      <c r="Z131" s="223">
        <v>32.005000000000003</v>
      </c>
      <c r="AA131" s="223">
        <v>300.19</v>
      </c>
      <c r="AB131" s="221">
        <v>8.11</v>
      </c>
      <c r="AC131" s="221">
        <v>365.99</v>
      </c>
      <c r="AD131" s="221">
        <v>25.475000000000001</v>
      </c>
      <c r="AE131" s="221">
        <v>161.48500000000001</v>
      </c>
      <c r="AF131" s="221">
        <v>16.010000000000002</v>
      </c>
      <c r="AG131" s="221">
        <v>119.375</v>
      </c>
      <c r="AH131" s="221">
        <v>13.42</v>
      </c>
      <c r="AI131" s="221">
        <v>32.33</v>
      </c>
      <c r="AJ131" s="221">
        <v>5.0999999999999996</v>
      </c>
      <c r="AK131" s="221">
        <v>23.375</v>
      </c>
      <c r="AL131" s="221">
        <v>6.1449999999999996</v>
      </c>
      <c r="AM131" s="221">
        <v>2.1800000000000002</v>
      </c>
      <c r="AN131" s="221">
        <v>6.37</v>
      </c>
      <c r="AO131" s="221">
        <v>0.95850000000000002</v>
      </c>
      <c r="AP131" s="221">
        <v>5.37</v>
      </c>
      <c r="AQ131" s="221">
        <v>1.0385</v>
      </c>
      <c r="AR131" s="221">
        <v>2.5449999999999999</v>
      </c>
      <c r="AS131" s="221">
        <v>0.31900000000000001</v>
      </c>
      <c r="AT131" s="221">
        <v>2.3050000000000002</v>
      </c>
      <c r="AU131" s="221">
        <v>0.30549999999999999</v>
      </c>
      <c r="AV131" s="221">
        <v>4.03</v>
      </c>
      <c r="AW131" s="221">
        <v>1.0065</v>
      </c>
      <c r="AX131" s="221">
        <v>0.95</v>
      </c>
      <c r="AY131" s="221">
        <v>0.39</v>
      </c>
      <c r="AZ131" s="221">
        <v>1142.054085</v>
      </c>
      <c r="BA131" s="221">
        <v>53.646650000000001</v>
      </c>
      <c r="BB131" s="223"/>
      <c r="BC131" s="223"/>
      <c r="BD131" s="222"/>
      <c r="BE131" s="222"/>
      <c r="BF131" s="222">
        <v>0.62473570499999997</v>
      </c>
      <c r="BG131" s="222">
        <v>6.8192000000000003E-2</v>
      </c>
      <c r="BH131" s="221">
        <v>0.27619672499999998</v>
      </c>
      <c r="BI131" s="221">
        <v>0.361288155</v>
      </c>
      <c r="BJ131" s="221">
        <v>2.807364E-2</v>
      </c>
      <c r="BK131" s="221">
        <v>0.18602882000000001</v>
      </c>
      <c r="BL131" s="221">
        <v>0.26220284999999999</v>
      </c>
      <c r="BM131" s="221">
        <v>0.17246767499999999</v>
      </c>
      <c r="BN131" s="221">
        <v>8.4440925E-2</v>
      </c>
      <c r="BO131" s="221">
        <v>8.1322149999999999E-3</v>
      </c>
      <c r="BP131" s="221">
        <v>1.0484505E-2</v>
      </c>
      <c r="BQ131" s="221">
        <v>1.6937499999999999E-3</v>
      </c>
      <c r="BR131" s="221">
        <v>1.26399E-3</v>
      </c>
      <c r="BS131" s="221">
        <v>1.53624</v>
      </c>
      <c r="BT131" s="221">
        <v>9.3058899999999998</v>
      </c>
      <c r="BU131" s="221">
        <v>0.43794</v>
      </c>
      <c r="BV131" s="221">
        <v>18.299499999999998</v>
      </c>
      <c r="BW131" s="221">
        <v>1.7323</v>
      </c>
      <c r="BX131" s="221">
        <v>15.664045</v>
      </c>
      <c r="BY131" s="221">
        <v>2.0941079999999999</v>
      </c>
      <c r="BZ131" s="221">
        <v>6.6849999999999996</v>
      </c>
      <c r="CA131" s="221">
        <v>0.68442000000000003</v>
      </c>
      <c r="CB131" s="221">
        <v>1.22854</v>
      </c>
      <c r="CC131" s="221">
        <v>0.35699999999999998</v>
      </c>
      <c r="CD131" s="221">
        <v>1.496</v>
      </c>
      <c r="CE131" s="221">
        <v>0.411715</v>
      </c>
      <c r="CF131" s="221">
        <v>0.1308</v>
      </c>
      <c r="CG131" s="221">
        <v>0.59877999999999998</v>
      </c>
      <c r="CH131" s="221">
        <v>7.4762999999999996E-2</v>
      </c>
      <c r="CI131" s="221">
        <v>0.43497000000000002</v>
      </c>
      <c r="CJ131" s="221">
        <v>9.0349499999999999E-2</v>
      </c>
      <c r="CK131" s="221">
        <v>0.21378</v>
      </c>
      <c r="CL131" s="221">
        <v>3.0942999999999998E-2</v>
      </c>
      <c r="CM131" s="221">
        <v>0.19592499999999999</v>
      </c>
      <c r="CN131" s="221">
        <v>3.3299500000000003E-2</v>
      </c>
      <c r="CO131" s="221">
        <v>0.37881999999999999</v>
      </c>
      <c r="CP131" s="221">
        <v>0.1499685</v>
      </c>
      <c r="CQ131" s="221">
        <v>0.35054999999999997</v>
      </c>
      <c r="CR131" s="221">
        <v>3.705E-2</v>
      </c>
      <c r="CS131" s="221"/>
      <c r="CT131" s="221"/>
      <c r="CU131" s="224"/>
      <c r="CV131" s="224"/>
      <c r="CW131" s="224"/>
      <c r="CX131" s="224"/>
      <c r="CY131" s="224"/>
      <c r="CZ131" s="224"/>
    </row>
    <row r="132" spans="1:1010" s="219" customFormat="1" ht="15" customHeight="1" x14ac:dyDescent="0.35">
      <c r="A132">
        <v>132</v>
      </c>
      <c r="B132">
        <v>1982.24</v>
      </c>
      <c r="C132" s="214" t="s">
        <v>1365</v>
      </c>
      <c r="D132">
        <v>1982.24</v>
      </c>
      <c r="E132" s="219">
        <v>-1</v>
      </c>
      <c r="F132" s="246">
        <v>51.479599999999998</v>
      </c>
      <c r="G132" s="220">
        <v>2.7385999999999999</v>
      </c>
      <c r="H132" s="221">
        <v>13.5487</v>
      </c>
      <c r="I132" s="221">
        <v>3.4599999999999999E-2</v>
      </c>
      <c r="J132" s="221">
        <v>10.93455</v>
      </c>
      <c r="K132" s="222">
        <v>0.1762</v>
      </c>
      <c r="L132" s="221">
        <v>6.3413000000000004</v>
      </c>
      <c r="M132" s="222">
        <v>11.33075</v>
      </c>
      <c r="N132" s="221">
        <v>2.4093499999999999</v>
      </c>
      <c r="O132" s="221">
        <v>1.495E-2</v>
      </c>
      <c r="P132" s="221">
        <v>0.52780000000000005</v>
      </c>
      <c r="Q132" s="222">
        <v>0.27524999999999999</v>
      </c>
      <c r="R132" s="221">
        <v>4.7100000000000003E-2</v>
      </c>
      <c r="S132" s="222">
        <v>1.1599999999999999E-2</v>
      </c>
      <c r="T132" s="222">
        <v>2.9399999999999999E-2</v>
      </c>
      <c r="U132" s="222">
        <v>99.899799999999999</v>
      </c>
      <c r="V132" s="222"/>
      <c r="W132" s="221"/>
      <c r="X132" s="223"/>
      <c r="Y132" s="223"/>
      <c r="Z132" s="223">
        <v>32.573333333333302</v>
      </c>
      <c r="AA132" s="223">
        <v>317.23333333333301</v>
      </c>
      <c r="AB132" s="221">
        <v>9.4866666666666699</v>
      </c>
      <c r="AC132" s="221">
        <v>383.14</v>
      </c>
      <c r="AD132" s="221">
        <v>27.37</v>
      </c>
      <c r="AE132" s="221">
        <v>166.9</v>
      </c>
      <c r="AF132" s="221">
        <v>16.760000000000002</v>
      </c>
      <c r="AG132" s="221">
        <v>124.02</v>
      </c>
      <c r="AH132" s="221">
        <v>13.873333333333299</v>
      </c>
      <c r="AI132" s="221">
        <v>32.79</v>
      </c>
      <c r="AJ132" s="221">
        <v>4.87</v>
      </c>
      <c r="AK132" s="221">
        <v>22.67</v>
      </c>
      <c r="AL132" s="221">
        <v>6.0133333333333301</v>
      </c>
      <c r="AM132" s="221">
        <v>1.95</v>
      </c>
      <c r="AN132" s="221">
        <v>5.9033333333333298</v>
      </c>
      <c r="AO132" s="221">
        <v>0.93500000000000005</v>
      </c>
      <c r="AP132" s="221">
        <v>5.3666666666666698</v>
      </c>
      <c r="AQ132" s="221">
        <v>1.0716666666666701</v>
      </c>
      <c r="AR132" s="221">
        <v>2.5299999999999998</v>
      </c>
      <c r="AS132" s="221">
        <v>0.38133333333333302</v>
      </c>
      <c r="AT132" s="221">
        <v>2.2799999999999998</v>
      </c>
      <c r="AU132" s="221">
        <v>0.28466666666666701</v>
      </c>
      <c r="AV132" s="221">
        <v>4.2633333333333301</v>
      </c>
      <c r="AW132" s="221">
        <v>1.06066666666667</v>
      </c>
      <c r="AX132" s="221">
        <v>1.1033333333333299</v>
      </c>
      <c r="AY132" s="221">
        <v>0.35099999999999998</v>
      </c>
      <c r="AZ132" s="221">
        <v>1141.4601299999999</v>
      </c>
      <c r="BA132" s="221">
        <v>53.475450000000002</v>
      </c>
      <c r="BB132" s="223"/>
      <c r="BC132" s="223"/>
      <c r="BD132" s="222"/>
      <c r="BE132" s="222"/>
      <c r="BF132" s="222">
        <v>0.62290316000000001</v>
      </c>
      <c r="BG132" s="222">
        <v>7.0108160000000003E-2</v>
      </c>
      <c r="BH132" s="221">
        <v>0.27503861000000002</v>
      </c>
      <c r="BI132" s="221">
        <v>0.36193360499999999</v>
      </c>
      <c r="BJ132" s="221">
        <v>2.8121520000000001E-2</v>
      </c>
      <c r="BK132" s="221">
        <v>0.18516595999999999</v>
      </c>
      <c r="BL132" s="221">
        <v>0.26513955</v>
      </c>
      <c r="BM132" s="221">
        <v>0.169859175</v>
      </c>
      <c r="BN132" s="221">
        <v>7.6794899999999999E-2</v>
      </c>
      <c r="BO132" s="221">
        <v>8.0648249999999994E-3</v>
      </c>
      <c r="BP132" s="221">
        <v>9.8862900000000007E-3</v>
      </c>
      <c r="BQ132" s="221">
        <v>1.4499999999999999E-3</v>
      </c>
      <c r="BR132" s="221">
        <v>1.36122E-3</v>
      </c>
      <c r="BS132" s="221">
        <v>1.56352</v>
      </c>
      <c r="BT132" s="221">
        <v>9.8342333333333194</v>
      </c>
      <c r="BU132" s="221">
        <v>0.51227999999999996</v>
      </c>
      <c r="BV132" s="221">
        <v>19.157</v>
      </c>
      <c r="BW132" s="221">
        <v>1.8611599999999999</v>
      </c>
      <c r="BX132" s="221">
        <v>16.189299999999999</v>
      </c>
      <c r="BY132" s="221">
        <v>2.1922079999999999</v>
      </c>
      <c r="BZ132" s="221">
        <v>6.9451200000000002</v>
      </c>
      <c r="CA132" s="221">
        <v>0.70753999999999795</v>
      </c>
      <c r="CB132" s="221">
        <v>1.2460199999999999</v>
      </c>
      <c r="CC132" s="221">
        <v>0.34089999999999998</v>
      </c>
      <c r="CD132" s="221">
        <v>1.4508799999999999</v>
      </c>
      <c r="CE132" s="221">
        <v>0.40289333333333299</v>
      </c>
      <c r="CF132" s="221">
        <v>0.11700000000000001</v>
      </c>
      <c r="CG132" s="221">
        <v>0.55491333333333304</v>
      </c>
      <c r="CH132" s="221">
        <v>7.2929999999999995E-2</v>
      </c>
      <c r="CI132" s="221">
        <v>0.43469999999999998</v>
      </c>
      <c r="CJ132" s="221">
        <v>9.3235000000000304E-2</v>
      </c>
      <c r="CK132" s="221">
        <v>0.21251999999999999</v>
      </c>
      <c r="CL132" s="221">
        <v>3.6989333333333298E-2</v>
      </c>
      <c r="CM132" s="221">
        <v>0.1938</v>
      </c>
      <c r="CN132" s="221">
        <v>3.1028666666666701E-2</v>
      </c>
      <c r="CO132" s="221">
        <v>0.40075333333333302</v>
      </c>
      <c r="CP132" s="221">
        <v>0.158039333333334</v>
      </c>
      <c r="CQ132" s="221">
        <v>0.40712999999999899</v>
      </c>
      <c r="CR132" s="221">
        <v>3.3345E-2</v>
      </c>
      <c r="CS132" s="221"/>
      <c r="CT132" s="221"/>
      <c r="CU132" s="224"/>
      <c r="CV132" s="224"/>
      <c r="CW132" s="224"/>
      <c r="CX132" s="224"/>
      <c r="CY132" s="224"/>
      <c r="CZ132" s="224"/>
    </row>
    <row r="133" spans="1:1010" s="219" customFormat="1" ht="15" customHeight="1" x14ac:dyDescent="0.35">
      <c r="A133" s="214">
        <v>133</v>
      </c>
      <c r="B133">
        <v>1982.24</v>
      </c>
      <c r="C133" s="214" t="s">
        <v>1366</v>
      </c>
      <c r="D133">
        <v>1982.24</v>
      </c>
      <c r="E133" s="219">
        <v>-1</v>
      </c>
      <c r="F133" s="246">
        <v>50.862850000000002</v>
      </c>
      <c r="G133" s="220">
        <v>2.6997</v>
      </c>
      <c r="H133" s="221">
        <v>13.8134</v>
      </c>
      <c r="I133" s="221">
        <v>1.0699999999999999E-2</v>
      </c>
      <c r="J133" s="221">
        <v>11.2242</v>
      </c>
      <c r="K133" s="222">
        <v>0.1368</v>
      </c>
      <c r="L133" s="221">
        <v>6.1796499999999996</v>
      </c>
      <c r="M133" s="222">
        <v>11.393800000000001</v>
      </c>
      <c r="N133" s="221">
        <v>2.4269500000000002</v>
      </c>
      <c r="O133" s="221">
        <v>8.4499999999999992E-3</v>
      </c>
      <c r="P133" s="221">
        <v>0.57499999999999996</v>
      </c>
      <c r="Q133" s="222">
        <v>0.27639999999999998</v>
      </c>
      <c r="R133" s="221">
        <v>4.2049999999999997E-2</v>
      </c>
      <c r="S133" s="222">
        <v>9.75E-3</v>
      </c>
      <c r="T133" s="222">
        <v>1.5505710000000001E-2</v>
      </c>
      <c r="U133" s="222">
        <v>99.670100000000005</v>
      </c>
      <c r="V133" s="222"/>
      <c r="W133" s="221"/>
      <c r="X133" s="223"/>
      <c r="Y133" s="223"/>
      <c r="Z133" s="223">
        <v>30.17</v>
      </c>
      <c r="AA133" s="223">
        <v>308.83999999999997</v>
      </c>
      <c r="AB133" s="221">
        <v>8.5</v>
      </c>
      <c r="AC133" s="221">
        <v>359.9</v>
      </c>
      <c r="AD133" s="221">
        <v>27.01</v>
      </c>
      <c r="AE133" s="221">
        <v>139.11000000000001</v>
      </c>
      <c r="AF133" s="221">
        <v>13.19</v>
      </c>
      <c r="AG133" s="221">
        <v>115.11</v>
      </c>
      <c r="AH133" s="221">
        <v>14.43</v>
      </c>
      <c r="AI133" s="221">
        <v>31.81</v>
      </c>
      <c r="AJ133" s="221">
        <v>4.76</v>
      </c>
      <c r="AK133" s="221">
        <v>21.33</v>
      </c>
      <c r="AL133" s="221">
        <v>6.1</v>
      </c>
      <c r="AM133" s="221">
        <v>2.14</v>
      </c>
      <c r="AN133" s="221">
        <v>5.19</v>
      </c>
      <c r="AO133" s="221">
        <v>0.90300000000000002</v>
      </c>
      <c r="AP133" s="221">
        <v>5.72</v>
      </c>
      <c r="AQ133" s="221">
        <v>0.95599999999999996</v>
      </c>
      <c r="AR133" s="221">
        <v>2.5099999999999998</v>
      </c>
      <c r="AS133" s="221">
        <v>0.36299999999999999</v>
      </c>
      <c r="AT133" s="221">
        <v>1.88</v>
      </c>
      <c r="AU133" s="221">
        <v>0.29799999999999999</v>
      </c>
      <c r="AV133" s="221">
        <v>3.63</v>
      </c>
      <c r="AW133" s="221">
        <v>0.81299999999999994</v>
      </c>
      <c r="AX133" s="221">
        <v>0.79</v>
      </c>
      <c r="AY133" s="221">
        <v>0.33800000000000002</v>
      </c>
      <c r="AZ133" s="221">
        <v>1138.210965</v>
      </c>
      <c r="BA133" s="221">
        <v>52.162700000000001</v>
      </c>
      <c r="BB133" s="223"/>
      <c r="BC133" s="223"/>
      <c r="BD133" s="222"/>
      <c r="BE133" s="222"/>
      <c r="BF133" s="222">
        <v>0.61544048500000004</v>
      </c>
      <c r="BG133" s="222">
        <v>6.9112320000000005E-2</v>
      </c>
      <c r="BH133" s="221">
        <v>0.28041201999999998</v>
      </c>
      <c r="BI133" s="221">
        <v>0.37152101999999998</v>
      </c>
      <c r="BJ133" s="221">
        <v>2.183328E-2</v>
      </c>
      <c r="BK133" s="221">
        <v>0.18044578</v>
      </c>
      <c r="BL133" s="221">
        <v>0.26661491999999998</v>
      </c>
      <c r="BM133" s="221">
        <v>0.17109997499999999</v>
      </c>
      <c r="BN133" s="221">
        <v>8.3662500000000001E-2</v>
      </c>
      <c r="BO133" s="221">
        <v>8.0985199999999997E-3</v>
      </c>
      <c r="BP133" s="221">
        <v>8.8262949999999996E-3</v>
      </c>
      <c r="BQ133" s="221">
        <v>1.21875E-3</v>
      </c>
      <c r="BR133" s="221">
        <v>7.1791437299999997E-4</v>
      </c>
      <c r="BS133" s="221">
        <v>1.4481599999999999</v>
      </c>
      <c r="BT133" s="221">
        <v>9.5740400000000001</v>
      </c>
      <c r="BU133" s="221">
        <v>0.45900000000000002</v>
      </c>
      <c r="BV133" s="221">
        <v>17.995000000000001</v>
      </c>
      <c r="BW133" s="221">
        <v>1.8366800000000001</v>
      </c>
      <c r="BX133" s="221">
        <v>13.49367</v>
      </c>
      <c r="BY133" s="221">
        <v>1.725252</v>
      </c>
      <c r="BZ133" s="221">
        <v>6.4461599999999999</v>
      </c>
      <c r="CA133" s="221">
        <v>0.73592999999999997</v>
      </c>
      <c r="CB133" s="221">
        <v>1.20878</v>
      </c>
      <c r="CC133" s="221">
        <v>0.3332</v>
      </c>
      <c r="CD133" s="221">
        <v>1.3651199999999999</v>
      </c>
      <c r="CE133" s="221">
        <v>0.40870000000000001</v>
      </c>
      <c r="CF133" s="221">
        <v>0.12839999999999999</v>
      </c>
      <c r="CG133" s="221">
        <v>0.48786000000000002</v>
      </c>
      <c r="CH133" s="221">
        <v>7.0433999999999997E-2</v>
      </c>
      <c r="CI133" s="221">
        <v>0.46332000000000001</v>
      </c>
      <c r="CJ133" s="221">
        <v>8.3171999999999996E-2</v>
      </c>
      <c r="CK133" s="221">
        <v>0.21084</v>
      </c>
      <c r="CL133" s="221">
        <v>3.5210999999999999E-2</v>
      </c>
      <c r="CM133" s="221">
        <v>0.1598</v>
      </c>
      <c r="CN133" s="221">
        <v>3.2481999999999997E-2</v>
      </c>
      <c r="CO133" s="221">
        <v>0.34122000000000002</v>
      </c>
      <c r="CP133" s="221">
        <v>0.12113699999999999</v>
      </c>
      <c r="CQ133" s="221">
        <v>0.29150999999999999</v>
      </c>
      <c r="CR133" s="221">
        <v>3.211E-2</v>
      </c>
      <c r="CS133" s="221"/>
      <c r="CT133" s="221"/>
      <c r="CU133" s="224"/>
      <c r="CV133" s="224"/>
      <c r="CW133" s="224"/>
      <c r="CX133" s="224"/>
      <c r="CY133" s="224"/>
      <c r="CZ133" s="224"/>
    </row>
    <row r="134" spans="1:1010" s="219" customFormat="1" ht="15" customHeight="1" x14ac:dyDescent="0.35">
      <c r="A134">
        <v>134</v>
      </c>
      <c r="B134">
        <v>1982.24</v>
      </c>
      <c r="C134" s="214" t="s">
        <v>1367</v>
      </c>
      <c r="D134">
        <v>1982.24</v>
      </c>
      <c r="E134" s="219">
        <v>-1</v>
      </c>
      <c r="F134" s="246">
        <v>50.738799999999998</v>
      </c>
      <c r="G134" s="220">
        <v>2.7397999999999998</v>
      </c>
      <c r="H134" s="221">
        <v>13.6111</v>
      </c>
      <c r="I134" s="221">
        <v>4.5900000000000003E-2</v>
      </c>
      <c r="J134" s="221">
        <v>11.12565</v>
      </c>
      <c r="K134" s="222">
        <v>0.14385000000000001</v>
      </c>
      <c r="L134" s="221">
        <v>6.3162500000000001</v>
      </c>
      <c r="M134" s="222">
        <v>11.36045</v>
      </c>
      <c r="N134" s="221">
        <v>2.3806500000000002</v>
      </c>
      <c r="O134" s="221">
        <v>6.7000000000000002E-3</v>
      </c>
      <c r="P134" s="221">
        <v>0.54079999999999995</v>
      </c>
      <c r="Q134" s="222">
        <v>0.27889999999999998</v>
      </c>
      <c r="R134" s="221">
        <v>4.2950000000000002E-2</v>
      </c>
      <c r="S134" s="222">
        <v>1.205E-2</v>
      </c>
      <c r="T134" s="222">
        <v>1.5060570000000001E-2</v>
      </c>
      <c r="U134" s="222">
        <v>99.354600000000005</v>
      </c>
      <c r="V134" s="222"/>
      <c r="W134" s="221"/>
      <c r="X134" s="223"/>
      <c r="Y134" s="223"/>
      <c r="Z134" s="223">
        <v>28.97</v>
      </c>
      <c r="AA134" s="223">
        <v>315.12</v>
      </c>
      <c r="AB134" s="221">
        <v>10.32</v>
      </c>
      <c r="AC134" s="221">
        <v>377.42</v>
      </c>
      <c r="AD134" s="221">
        <v>28.3</v>
      </c>
      <c r="AE134" s="221">
        <v>154.99</v>
      </c>
      <c r="AF134" s="221">
        <v>13.21</v>
      </c>
      <c r="AG134" s="221">
        <v>122.53</v>
      </c>
      <c r="AH134" s="221">
        <v>14.99</v>
      </c>
      <c r="AI134" s="221">
        <v>34.53</v>
      </c>
      <c r="AJ134" s="221">
        <v>4.82</v>
      </c>
      <c r="AK134" s="221">
        <v>22.72</v>
      </c>
      <c r="AL134" s="221">
        <v>5.78</v>
      </c>
      <c r="AM134" s="221">
        <v>2.1800000000000002</v>
      </c>
      <c r="AN134" s="221">
        <v>6.21</v>
      </c>
      <c r="AO134" s="221">
        <v>0.93200000000000005</v>
      </c>
      <c r="AP134" s="221">
        <v>5.56</v>
      </c>
      <c r="AQ134" s="221">
        <v>1.099</v>
      </c>
      <c r="AR134" s="221">
        <v>2.72</v>
      </c>
      <c r="AS134" s="221">
        <v>0.38600000000000001</v>
      </c>
      <c r="AT134" s="221">
        <v>2.2599999999999998</v>
      </c>
      <c r="AU134" s="221">
        <v>0.31900000000000001</v>
      </c>
      <c r="AV134" s="221">
        <v>3.88</v>
      </c>
      <c r="AW134" s="221">
        <v>0.71799999999999997</v>
      </c>
      <c r="AX134" s="221">
        <v>0.89</v>
      </c>
      <c r="AY134" s="221">
        <v>0.39800000000000002</v>
      </c>
      <c r="AZ134" s="221">
        <v>1140.956625</v>
      </c>
      <c r="BA134" s="221">
        <v>52.9604</v>
      </c>
      <c r="BB134" s="223"/>
      <c r="BC134" s="223"/>
      <c r="BD134" s="222"/>
      <c r="BE134" s="222"/>
      <c r="BF134" s="222">
        <v>0.61393947999999998</v>
      </c>
      <c r="BG134" s="222">
        <v>7.0138880000000001E-2</v>
      </c>
      <c r="BH134" s="221">
        <v>0.27630533000000002</v>
      </c>
      <c r="BI134" s="221">
        <v>0.36825901500000002</v>
      </c>
      <c r="BJ134" s="221">
        <v>2.295846E-2</v>
      </c>
      <c r="BK134" s="221">
        <v>0.1844345</v>
      </c>
      <c r="BL134" s="221">
        <v>0.26583453000000001</v>
      </c>
      <c r="BM134" s="221">
        <v>0.16783582499999999</v>
      </c>
      <c r="BN134" s="221">
        <v>7.8686400000000004E-2</v>
      </c>
      <c r="BO134" s="221">
        <v>8.1717700000000001E-3</v>
      </c>
      <c r="BP134" s="221">
        <v>9.0152050000000001E-3</v>
      </c>
      <c r="BQ134" s="221">
        <v>1.50625E-3</v>
      </c>
      <c r="BR134" s="221">
        <v>6.97304391E-4</v>
      </c>
      <c r="BS134" s="221">
        <v>1.39056</v>
      </c>
      <c r="BT134" s="221">
        <v>9.7687200000000001</v>
      </c>
      <c r="BU134" s="221">
        <v>0.55728</v>
      </c>
      <c r="BV134" s="221">
        <v>18.870999999999999</v>
      </c>
      <c r="BW134" s="221">
        <v>1.9244000000000001</v>
      </c>
      <c r="BX134" s="221">
        <v>15.03403</v>
      </c>
      <c r="BY134" s="221">
        <v>1.727868</v>
      </c>
      <c r="BZ134" s="221">
        <v>6.8616799999999998</v>
      </c>
      <c r="CA134" s="221">
        <v>0.76449</v>
      </c>
      <c r="CB134" s="221">
        <v>1.3121400000000001</v>
      </c>
      <c r="CC134" s="221">
        <v>0.33739999999999998</v>
      </c>
      <c r="CD134" s="221">
        <v>1.45408</v>
      </c>
      <c r="CE134" s="221">
        <v>0.38725999999999999</v>
      </c>
      <c r="CF134" s="221">
        <v>0.1308</v>
      </c>
      <c r="CG134" s="221">
        <v>0.58374000000000004</v>
      </c>
      <c r="CH134" s="221">
        <v>7.2695999999999997E-2</v>
      </c>
      <c r="CI134" s="221">
        <v>0.45035999999999998</v>
      </c>
      <c r="CJ134" s="221">
        <v>9.5613000000000004E-2</v>
      </c>
      <c r="CK134" s="221">
        <v>0.22847999999999999</v>
      </c>
      <c r="CL134" s="221">
        <v>3.7442000000000003E-2</v>
      </c>
      <c r="CM134" s="221">
        <v>0.19209999999999999</v>
      </c>
      <c r="CN134" s="221">
        <v>3.4771000000000003E-2</v>
      </c>
      <c r="CO134" s="221">
        <v>0.36471999999999999</v>
      </c>
      <c r="CP134" s="221">
        <v>0.10698199999999999</v>
      </c>
      <c r="CQ134" s="221">
        <v>0.32840999999999998</v>
      </c>
      <c r="CR134" s="221">
        <v>3.7810000000000003E-2</v>
      </c>
      <c r="CS134" s="221"/>
      <c r="CT134" s="221"/>
      <c r="CU134" s="224"/>
      <c r="CV134" s="224"/>
      <c r="CW134" s="224"/>
      <c r="CX134" s="224"/>
      <c r="CY134" s="224"/>
      <c r="CZ134" s="224"/>
    </row>
    <row r="135" spans="1:1010" s="219" customFormat="1" ht="15" customHeight="1" x14ac:dyDescent="0.35">
      <c r="A135">
        <v>135</v>
      </c>
      <c r="B135">
        <v>2008.1</v>
      </c>
      <c r="C135" s="214" t="s">
        <v>1368</v>
      </c>
      <c r="D135">
        <v>2008.1</v>
      </c>
      <c r="E135" s="219">
        <v>-1</v>
      </c>
      <c r="F135" s="246">
        <v>51.786200000000001</v>
      </c>
      <c r="G135" s="220">
        <v>2.3660999999999999</v>
      </c>
      <c r="H135" s="221">
        <v>13.0817</v>
      </c>
      <c r="I135" s="221">
        <v>4.9599999999999998E-2</v>
      </c>
      <c r="J135" s="221">
        <v>11.516400000000001</v>
      </c>
      <c r="K135" s="222">
        <v>0.18870000000000001</v>
      </c>
      <c r="L135" s="221">
        <v>7.4817999999999998</v>
      </c>
      <c r="M135" s="222">
        <v>11.0504</v>
      </c>
      <c r="N135" s="221">
        <v>2.3302999999999998</v>
      </c>
      <c r="O135" s="221">
        <v>-4.0000000000000002E-4</v>
      </c>
      <c r="P135" s="221">
        <v>0.40600000000000003</v>
      </c>
      <c r="Q135" s="222">
        <v>0.2361</v>
      </c>
      <c r="R135" s="221">
        <v>4.4200000000000003E-2</v>
      </c>
      <c r="S135" s="222">
        <v>9.9000000000000008E-3</v>
      </c>
      <c r="T135" s="222">
        <v>3.1300000000000001E-2</v>
      </c>
      <c r="U135" s="222">
        <v>100.5788</v>
      </c>
      <c r="V135" s="222"/>
      <c r="W135" s="221"/>
      <c r="X135" s="223"/>
      <c r="Y135" s="223"/>
      <c r="Z135" s="223">
        <v>28.9</v>
      </c>
      <c r="AA135" s="223">
        <v>291.62</v>
      </c>
      <c r="AB135" s="221">
        <v>6.13</v>
      </c>
      <c r="AC135" s="221">
        <v>284.14999999999998</v>
      </c>
      <c r="AD135" s="221">
        <v>20.27</v>
      </c>
      <c r="AE135" s="221">
        <v>104.01</v>
      </c>
      <c r="AF135" s="221">
        <v>10.3</v>
      </c>
      <c r="AG135" s="221">
        <v>84.88</v>
      </c>
      <c r="AH135" s="221">
        <v>10.34</v>
      </c>
      <c r="AI135" s="221">
        <v>26.5</v>
      </c>
      <c r="AJ135" s="221">
        <v>3.44</v>
      </c>
      <c r="AK135" s="221">
        <v>17.170000000000002</v>
      </c>
      <c r="AL135" s="221">
        <v>4.53</v>
      </c>
      <c r="AM135" s="221">
        <v>1.66</v>
      </c>
      <c r="AN135" s="221">
        <v>4.2699999999999996</v>
      </c>
      <c r="AO135" s="221">
        <v>0.75900000000000001</v>
      </c>
      <c r="AP135" s="221">
        <v>4.66</v>
      </c>
      <c r="AQ135" s="221">
        <v>0.78400000000000003</v>
      </c>
      <c r="AR135" s="221">
        <v>2.0699999999999998</v>
      </c>
      <c r="AS135" s="221">
        <v>0.26200000000000001</v>
      </c>
      <c r="AT135" s="221">
        <v>1.73</v>
      </c>
      <c r="AU135" s="221">
        <v>0.25900000000000001</v>
      </c>
      <c r="AV135" s="221">
        <v>2.96</v>
      </c>
      <c r="AW135" s="221">
        <v>0.57099999999999995</v>
      </c>
      <c r="AX135" s="221">
        <v>0.76</v>
      </c>
      <c r="AY135" s="221">
        <v>0.223</v>
      </c>
      <c r="AZ135" s="221">
        <v>1164.38418</v>
      </c>
      <c r="BA135" s="221">
        <v>56.276699999999998</v>
      </c>
      <c r="BB135" s="223"/>
      <c r="BC135" s="223"/>
      <c r="BD135" s="222"/>
      <c r="BE135" s="222"/>
      <c r="BF135" s="222">
        <v>0.62661301999999997</v>
      </c>
      <c r="BG135" s="222">
        <v>6.057216E-2</v>
      </c>
      <c r="BH135" s="221">
        <v>0.26555851000000003</v>
      </c>
      <c r="BI135" s="221">
        <v>0.38119283999999998</v>
      </c>
      <c r="BJ135" s="221">
        <v>3.0116520000000001E-2</v>
      </c>
      <c r="BK135" s="221">
        <v>0.21846856000000001</v>
      </c>
      <c r="BL135" s="221">
        <v>0.25857935999999998</v>
      </c>
      <c r="BM135" s="221">
        <v>0.16428614999999999</v>
      </c>
      <c r="BN135" s="221">
        <v>5.9073000000000001E-2</v>
      </c>
      <c r="BO135" s="221">
        <v>6.9177300000000004E-3</v>
      </c>
      <c r="BP135" s="221">
        <v>9.2775800000000005E-3</v>
      </c>
      <c r="BQ135" s="221">
        <v>1.2375000000000001E-3</v>
      </c>
      <c r="BR135" s="221">
        <v>1.4491899999999999E-3</v>
      </c>
      <c r="BS135" s="221">
        <v>1.3872</v>
      </c>
      <c r="BT135" s="221">
        <v>9.0402199999999997</v>
      </c>
      <c r="BU135" s="221">
        <v>0.33101999999999998</v>
      </c>
      <c r="BV135" s="221">
        <v>14.2075</v>
      </c>
      <c r="BW135" s="221">
        <v>1.37836</v>
      </c>
      <c r="BX135" s="221">
        <v>10.08897</v>
      </c>
      <c r="BY135" s="221">
        <v>1.34724</v>
      </c>
      <c r="BZ135" s="221">
        <v>4.7532800000000002</v>
      </c>
      <c r="CA135" s="221">
        <v>0.52734000000000003</v>
      </c>
      <c r="CB135" s="221">
        <v>1.0069999999999999</v>
      </c>
      <c r="CC135" s="221">
        <v>0.24079999999999999</v>
      </c>
      <c r="CD135" s="221">
        <v>1.0988800000000001</v>
      </c>
      <c r="CE135" s="221">
        <v>0.30351</v>
      </c>
      <c r="CF135" s="221">
        <v>9.9599999999999994E-2</v>
      </c>
      <c r="CG135" s="221">
        <v>0.40138000000000001</v>
      </c>
      <c r="CH135" s="221">
        <v>5.9201999999999998E-2</v>
      </c>
      <c r="CI135" s="221">
        <v>0.37746000000000002</v>
      </c>
      <c r="CJ135" s="221">
        <v>6.8208000000000005E-2</v>
      </c>
      <c r="CK135" s="221">
        <v>0.17388000000000001</v>
      </c>
      <c r="CL135" s="221">
        <v>2.5413999999999999E-2</v>
      </c>
      <c r="CM135" s="221">
        <v>0.14704999999999999</v>
      </c>
      <c r="CN135" s="221">
        <v>2.8230999999999999E-2</v>
      </c>
      <c r="CO135" s="221">
        <v>0.27823999999999999</v>
      </c>
      <c r="CP135" s="221">
        <v>8.5079000000000002E-2</v>
      </c>
      <c r="CQ135" s="221">
        <v>0.28044000000000002</v>
      </c>
      <c r="CR135" s="221">
        <v>2.1184999999999999E-2</v>
      </c>
      <c r="CS135" s="221"/>
      <c r="CT135" s="221"/>
      <c r="CU135" s="224"/>
      <c r="CV135" s="224"/>
      <c r="CW135" s="224"/>
      <c r="CX135" s="224"/>
      <c r="CY135" s="224"/>
      <c r="CZ135" s="224"/>
    </row>
    <row r="136" spans="1:1010" s="219" customFormat="1" ht="15" customHeight="1" x14ac:dyDescent="0.35">
      <c r="A136" s="214">
        <v>136</v>
      </c>
      <c r="B136">
        <v>2008.1</v>
      </c>
      <c r="C136" s="214" t="s">
        <v>1369</v>
      </c>
      <c r="D136">
        <v>2008.1</v>
      </c>
      <c r="E136" s="219">
        <v>-1</v>
      </c>
      <c r="F136" s="246">
        <v>51.756100000000004</v>
      </c>
      <c r="G136" s="220">
        <v>2.4163999999999999</v>
      </c>
      <c r="H136" s="221">
        <v>13.5283</v>
      </c>
      <c r="I136" s="221">
        <v>3.8300000000000001E-2</v>
      </c>
      <c r="J136" s="221">
        <v>11.039</v>
      </c>
      <c r="K136" s="222">
        <v>0.17730000000000001</v>
      </c>
      <c r="L136" s="221">
        <v>7.4126000000000003</v>
      </c>
      <c r="M136" s="222">
        <v>10.837400000000001</v>
      </c>
      <c r="N136" s="221">
        <v>2.3050999999999999</v>
      </c>
      <c r="O136" s="221">
        <v>1.66E-2</v>
      </c>
      <c r="P136" s="221">
        <v>0.40720000000000001</v>
      </c>
      <c r="Q136" s="222">
        <v>0.2228</v>
      </c>
      <c r="R136" s="221">
        <v>3.8699999999999998E-2</v>
      </c>
      <c r="S136" s="222">
        <v>9.1999999999999998E-3</v>
      </c>
      <c r="T136" s="222">
        <v>3.5499999999999997E-2</v>
      </c>
      <c r="U136" s="222">
        <v>100.2405</v>
      </c>
      <c r="V136" s="222"/>
      <c r="W136" s="221"/>
      <c r="X136" s="223"/>
      <c r="Y136" s="223"/>
      <c r="Z136" s="223">
        <v>28.17</v>
      </c>
      <c r="AA136" s="223">
        <v>278.91000000000003</v>
      </c>
      <c r="AB136" s="221">
        <v>6.13</v>
      </c>
      <c r="AC136" s="221">
        <v>273.67</v>
      </c>
      <c r="AD136" s="221">
        <v>19.760000000000002</v>
      </c>
      <c r="AE136" s="221">
        <v>115.34</v>
      </c>
      <c r="AF136" s="221">
        <v>9.48</v>
      </c>
      <c r="AG136" s="221">
        <v>82.39</v>
      </c>
      <c r="AH136" s="221">
        <v>9.9</v>
      </c>
      <c r="AI136" s="221">
        <v>24.68</v>
      </c>
      <c r="AJ136" s="221">
        <v>3.51</v>
      </c>
      <c r="AK136" s="221">
        <v>17.850000000000001</v>
      </c>
      <c r="AL136" s="221">
        <v>4.8</v>
      </c>
      <c r="AM136" s="221">
        <v>1.68</v>
      </c>
      <c r="AN136" s="221">
        <v>4.66</v>
      </c>
      <c r="AO136" s="221">
        <v>0.63600000000000001</v>
      </c>
      <c r="AP136" s="221">
        <v>4.3499999999999996</v>
      </c>
      <c r="AQ136" s="221">
        <v>0.79500000000000004</v>
      </c>
      <c r="AR136" s="221">
        <v>2.0299999999999998</v>
      </c>
      <c r="AS136" s="221">
        <v>0.22700000000000001</v>
      </c>
      <c r="AT136" s="221">
        <v>1.6</v>
      </c>
      <c r="AU136" s="221">
        <v>0.23799999999999999</v>
      </c>
      <c r="AV136" s="221">
        <v>2.99</v>
      </c>
      <c r="AW136" s="221">
        <v>0.54300000000000004</v>
      </c>
      <c r="AX136" s="221">
        <v>0.78</v>
      </c>
      <c r="AY136" s="221">
        <v>0.22700000000000001</v>
      </c>
      <c r="AZ136" s="221">
        <v>1162.99326</v>
      </c>
      <c r="BA136" s="221">
        <v>57.088099999999997</v>
      </c>
      <c r="BB136" s="223"/>
      <c r="BC136" s="223"/>
      <c r="BD136" s="222"/>
      <c r="BE136" s="222"/>
      <c r="BF136" s="222">
        <v>0.62624880999999999</v>
      </c>
      <c r="BG136" s="222">
        <v>6.1859839999999999E-2</v>
      </c>
      <c r="BH136" s="221">
        <v>0.27462449</v>
      </c>
      <c r="BI136" s="221">
        <v>0.36539090000000002</v>
      </c>
      <c r="BJ136" s="221">
        <v>2.8297079999999999E-2</v>
      </c>
      <c r="BK136" s="221">
        <v>0.21644791999999999</v>
      </c>
      <c r="BL136" s="221">
        <v>0.25359515999999999</v>
      </c>
      <c r="BM136" s="221">
        <v>0.16250955</v>
      </c>
      <c r="BN136" s="221">
        <v>5.9247599999999997E-2</v>
      </c>
      <c r="BO136" s="221">
        <v>6.5280399999999997E-3</v>
      </c>
      <c r="BP136" s="221">
        <v>8.1231299999999992E-3</v>
      </c>
      <c r="BQ136" s="221">
        <v>1.15E-3</v>
      </c>
      <c r="BR136" s="221">
        <v>1.64365E-3</v>
      </c>
      <c r="BS136" s="221">
        <v>1.35216</v>
      </c>
      <c r="BT136" s="221">
        <v>8.64621</v>
      </c>
      <c r="BU136" s="221">
        <v>0.33101999999999998</v>
      </c>
      <c r="BV136" s="221">
        <v>13.6835</v>
      </c>
      <c r="BW136" s="221">
        <v>1.34368</v>
      </c>
      <c r="BX136" s="221">
        <v>11.18798</v>
      </c>
      <c r="BY136" s="221">
        <v>1.239984</v>
      </c>
      <c r="BZ136" s="221">
        <v>4.6138399999999997</v>
      </c>
      <c r="CA136" s="221">
        <v>0.50490000000000002</v>
      </c>
      <c r="CB136" s="221">
        <v>0.93784000000000001</v>
      </c>
      <c r="CC136" s="221">
        <v>0.2457</v>
      </c>
      <c r="CD136" s="221">
        <v>1.1424000000000001</v>
      </c>
      <c r="CE136" s="221">
        <v>0.3216</v>
      </c>
      <c r="CF136" s="221">
        <v>0.1008</v>
      </c>
      <c r="CG136" s="221">
        <v>0.43803999999999998</v>
      </c>
      <c r="CH136" s="221">
        <v>4.9607999999999999E-2</v>
      </c>
      <c r="CI136" s="221">
        <v>0.35235</v>
      </c>
      <c r="CJ136" s="221">
        <v>6.9165000000000004E-2</v>
      </c>
      <c r="CK136" s="221">
        <v>0.17052</v>
      </c>
      <c r="CL136" s="221">
        <v>2.2019E-2</v>
      </c>
      <c r="CM136" s="221">
        <v>0.13600000000000001</v>
      </c>
      <c r="CN136" s="221">
        <v>2.5942E-2</v>
      </c>
      <c r="CO136" s="221">
        <v>0.28105999999999998</v>
      </c>
      <c r="CP136" s="221">
        <v>8.0907000000000007E-2</v>
      </c>
      <c r="CQ136" s="221">
        <v>0.28782000000000002</v>
      </c>
      <c r="CR136" s="221">
        <v>2.1565000000000001E-2</v>
      </c>
      <c r="CS136" s="221"/>
      <c r="CT136" s="221"/>
      <c r="CU136" s="224"/>
      <c r="CV136" s="224"/>
      <c r="CW136" s="224"/>
      <c r="CX136" s="224"/>
      <c r="CY136" s="224"/>
      <c r="CZ136" s="224"/>
    </row>
    <row r="137" spans="1:1010" s="219" customFormat="1" ht="15" customHeight="1" x14ac:dyDescent="0.35">
      <c r="A137">
        <v>137</v>
      </c>
      <c r="B137">
        <v>2008.1</v>
      </c>
      <c r="C137" s="214" t="s">
        <v>1370</v>
      </c>
      <c r="D137">
        <v>2008.1</v>
      </c>
      <c r="E137" s="219">
        <v>-1</v>
      </c>
      <c r="F137" s="246">
        <v>51.830800000000004</v>
      </c>
      <c r="G137" s="220">
        <v>2.391</v>
      </c>
      <c r="H137" s="221">
        <v>13.929399999999999</v>
      </c>
      <c r="I137" s="221">
        <v>4.0800000000000003E-2</v>
      </c>
      <c r="J137" s="221">
        <v>11.3378</v>
      </c>
      <c r="K137" s="222">
        <v>0.1605</v>
      </c>
      <c r="L137" s="221">
        <v>7.5541</v>
      </c>
      <c r="M137" s="222">
        <v>10.8691</v>
      </c>
      <c r="N137" s="221">
        <v>2.3068</v>
      </c>
      <c r="O137" s="221">
        <v>1.66E-2</v>
      </c>
      <c r="P137" s="221">
        <v>0.40920000000000001</v>
      </c>
      <c r="Q137" s="222">
        <v>0.22040000000000001</v>
      </c>
      <c r="R137" s="221">
        <v>4.2099999999999999E-2</v>
      </c>
      <c r="S137" s="222">
        <v>7.1999999999999998E-3</v>
      </c>
      <c r="T137" s="222">
        <v>3.5400000000000001E-2</v>
      </c>
      <c r="U137" s="222">
        <v>101.1512</v>
      </c>
      <c r="V137" s="222"/>
      <c r="W137" s="221"/>
      <c r="X137" s="223"/>
      <c r="Y137" s="223"/>
      <c r="Z137" s="223">
        <v>26.8</v>
      </c>
      <c r="AA137" s="223">
        <v>291.33999999999997</v>
      </c>
      <c r="AB137" s="221">
        <v>6.36</v>
      </c>
      <c r="AC137" s="221">
        <v>296.2</v>
      </c>
      <c r="AD137" s="221">
        <v>21.76</v>
      </c>
      <c r="AE137" s="221">
        <v>126.9</v>
      </c>
      <c r="AF137" s="221">
        <v>9.86</v>
      </c>
      <c r="AG137" s="221">
        <v>87.54</v>
      </c>
      <c r="AH137" s="221">
        <v>11.31</v>
      </c>
      <c r="AI137" s="221">
        <v>26.22</v>
      </c>
      <c r="AJ137" s="221">
        <v>3.65</v>
      </c>
      <c r="AK137" s="221">
        <v>16.670000000000002</v>
      </c>
      <c r="AL137" s="221">
        <v>4.4400000000000004</v>
      </c>
      <c r="AM137" s="221">
        <v>1.97</v>
      </c>
      <c r="AN137" s="221">
        <v>4.9400000000000004</v>
      </c>
      <c r="AO137" s="221">
        <v>0.79500000000000004</v>
      </c>
      <c r="AP137" s="221">
        <v>4.63</v>
      </c>
      <c r="AQ137" s="221">
        <v>0.93500000000000005</v>
      </c>
      <c r="AR137" s="221">
        <v>2.23</v>
      </c>
      <c r="AS137" s="221">
        <v>0.25900000000000001</v>
      </c>
      <c r="AT137" s="221">
        <v>2.0099999999999998</v>
      </c>
      <c r="AU137" s="221">
        <v>0.27500000000000002</v>
      </c>
      <c r="AV137" s="221">
        <v>3.29</v>
      </c>
      <c r="AW137" s="221">
        <v>0.56299999999999994</v>
      </c>
      <c r="AX137" s="221">
        <v>0.73</v>
      </c>
      <c r="AY137" s="221">
        <v>0.318</v>
      </c>
      <c r="AZ137" s="221">
        <v>1165.8374100000001</v>
      </c>
      <c r="BA137" s="221">
        <v>56.896900000000002</v>
      </c>
      <c r="BB137" s="223"/>
      <c r="BC137" s="223"/>
      <c r="BD137" s="222"/>
      <c r="BE137" s="222"/>
      <c r="BF137" s="222">
        <v>0.62715268000000002</v>
      </c>
      <c r="BG137" s="222">
        <v>6.1209600000000003E-2</v>
      </c>
      <c r="BH137" s="221">
        <v>0.28276681999999997</v>
      </c>
      <c r="BI137" s="221">
        <v>0.37528117999999999</v>
      </c>
      <c r="BJ137" s="221">
        <v>2.5615800000000001E-2</v>
      </c>
      <c r="BK137" s="221">
        <v>0.22057972000000001</v>
      </c>
      <c r="BL137" s="221">
        <v>0.25433694000000001</v>
      </c>
      <c r="BM137" s="221">
        <v>0.16262940000000001</v>
      </c>
      <c r="BN137" s="221">
        <v>5.9538599999999997E-2</v>
      </c>
      <c r="BO137" s="221">
        <v>6.4577200000000001E-3</v>
      </c>
      <c r="BP137" s="221">
        <v>8.8367900000000006E-3</v>
      </c>
      <c r="BQ137" s="221">
        <v>8.9999999999999998E-4</v>
      </c>
      <c r="BR137" s="221">
        <v>1.6390199999999999E-3</v>
      </c>
      <c r="BS137" s="221">
        <v>1.2864</v>
      </c>
      <c r="BT137" s="221">
        <v>9.0315399999999997</v>
      </c>
      <c r="BU137" s="221">
        <v>0.34344000000000002</v>
      </c>
      <c r="BV137" s="221">
        <v>14.81</v>
      </c>
      <c r="BW137" s="221">
        <v>1.4796800000000001</v>
      </c>
      <c r="BX137" s="221">
        <v>12.3093</v>
      </c>
      <c r="BY137" s="221">
        <v>1.2896879999999999</v>
      </c>
      <c r="BZ137" s="221">
        <v>4.9022399999999999</v>
      </c>
      <c r="CA137" s="221">
        <v>0.57681000000000004</v>
      </c>
      <c r="CB137" s="221">
        <v>0.99636000000000002</v>
      </c>
      <c r="CC137" s="221">
        <v>0.2555</v>
      </c>
      <c r="CD137" s="221">
        <v>1.0668800000000001</v>
      </c>
      <c r="CE137" s="221">
        <v>0.29748000000000002</v>
      </c>
      <c r="CF137" s="221">
        <v>0.1182</v>
      </c>
      <c r="CG137" s="221">
        <v>0.46435999999999999</v>
      </c>
      <c r="CH137" s="221">
        <v>6.2010000000000003E-2</v>
      </c>
      <c r="CI137" s="221">
        <v>0.37502999999999997</v>
      </c>
      <c r="CJ137" s="221">
        <v>8.1345000000000001E-2</v>
      </c>
      <c r="CK137" s="221">
        <v>0.18731999999999999</v>
      </c>
      <c r="CL137" s="221">
        <v>2.5122999999999999E-2</v>
      </c>
      <c r="CM137" s="221">
        <v>0.17085</v>
      </c>
      <c r="CN137" s="221">
        <v>2.9975000000000002E-2</v>
      </c>
      <c r="CO137" s="221">
        <v>0.30925999999999998</v>
      </c>
      <c r="CP137" s="221">
        <v>8.3887000000000003E-2</v>
      </c>
      <c r="CQ137" s="221">
        <v>0.26937</v>
      </c>
      <c r="CR137" s="221">
        <v>3.0210000000000001E-2</v>
      </c>
      <c r="CS137" s="221"/>
      <c r="CT137" s="221"/>
      <c r="CU137" s="224"/>
      <c r="CV137" s="224"/>
      <c r="CW137" s="224"/>
      <c r="CX137" s="224"/>
      <c r="CY137" s="224"/>
      <c r="CZ137" s="224"/>
    </row>
    <row r="138" spans="1:1010" s="219" customFormat="1" ht="15" customHeight="1" x14ac:dyDescent="0.35">
      <c r="A138">
        <v>138</v>
      </c>
      <c r="B138">
        <v>2008.1</v>
      </c>
      <c r="C138" s="214" t="s">
        <v>1371</v>
      </c>
      <c r="D138">
        <v>2008.1</v>
      </c>
      <c r="E138" s="219">
        <v>-1</v>
      </c>
      <c r="F138" s="246">
        <v>51.547600000000003</v>
      </c>
      <c r="G138" s="220">
        <v>2.4626749999999999</v>
      </c>
      <c r="H138" s="221">
        <v>13.471724999999999</v>
      </c>
      <c r="I138" s="221">
        <v>4.8050000000000002E-2</v>
      </c>
      <c r="J138" s="221">
        <v>11.179225000000001</v>
      </c>
      <c r="K138" s="222">
        <v>0.16785</v>
      </c>
      <c r="L138" s="221">
        <v>7.4186750000000004</v>
      </c>
      <c r="M138" s="222">
        <v>10.929774999999999</v>
      </c>
      <c r="N138" s="221">
        <v>2.3023250000000002</v>
      </c>
      <c r="O138" s="221">
        <v>6.6750000000000004E-3</v>
      </c>
      <c r="P138" s="221">
        <v>0.40662500000000001</v>
      </c>
      <c r="Q138" s="222">
        <v>0.22714999999999999</v>
      </c>
      <c r="R138" s="221">
        <v>3.9100000000000003E-2</v>
      </c>
      <c r="S138" s="222">
        <v>8.6999999999999994E-3</v>
      </c>
      <c r="T138" s="222">
        <v>4.1775E-2</v>
      </c>
      <c r="U138" s="222">
        <v>100.257875</v>
      </c>
      <c r="V138" s="222"/>
      <c r="W138" s="221">
        <v>9.4674581356470597E-2</v>
      </c>
      <c r="X138" s="223">
        <v>3.7325584682932398</v>
      </c>
      <c r="Y138" s="222">
        <v>2.2689630253889899</v>
      </c>
      <c r="Z138" s="221">
        <v>31.3966666666667</v>
      </c>
      <c r="AA138" s="221">
        <v>283.82</v>
      </c>
      <c r="AB138" s="221">
        <v>6.1933333333333298</v>
      </c>
      <c r="AC138" s="221">
        <v>320.02333333333303</v>
      </c>
      <c r="AD138" s="221">
        <v>23.683333333333302</v>
      </c>
      <c r="AE138" s="221">
        <v>134.57666666666699</v>
      </c>
      <c r="AF138" s="221">
        <v>12.33</v>
      </c>
      <c r="AG138" s="221">
        <v>92.603333333333296</v>
      </c>
      <c r="AH138" s="221">
        <v>10.25</v>
      </c>
      <c r="AI138" s="221">
        <v>24.876666666666701</v>
      </c>
      <c r="AJ138" s="221">
        <v>4.10666666666667</v>
      </c>
      <c r="AK138" s="221">
        <v>19.2566666666667</v>
      </c>
      <c r="AL138" s="221">
        <v>4.7300000000000004</v>
      </c>
      <c r="AM138" s="221">
        <v>1.7233333333333301</v>
      </c>
      <c r="AN138" s="221">
        <v>4.9466666666666699</v>
      </c>
      <c r="AO138" s="221">
        <v>0.69199999999999995</v>
      </c>
      <c r="AP138" s="221">
        <v>4.9766666666666701</v>
      </c>
      <c r="AQ138" s="221">
        <v>0.97766666666666702</v>
      </c>
      <c r="AR138" s="221">
        <v>2.21</v>
      </c>
      <c r="AS138" s="221">
        <v>0.29766666666666702</v>
      </c>
      <c r="AT138" s="221">
        <v>2.0366666666666702</v>
      </c>
      <c r="AU138" s="221">
        <v>0.29166666666666702</v>
      </c>
      <c r="AV138" s="221">
        <v>3.27</v>
      </c>
      <c r="AW138" s="221">
        <v>0.76166666666666705</v>
      </c>
      <c r="AX138" s="221">
        <v>0.80666666666666698</v>
      </c>
      <c r="AY138" s="221">
        <v>0.28033333333333299</v>
      </c>
      <c r="AZ138" s="221">
        <v>1163.1153675</v>
      </c>
      <c r="BA138" s="221">
        <v>56.803550000000001</v>
      </c>
      <c r="BB138" s="223"/>
      <c r="BC138" s="223">
        <v>4.7337290678235297E-3</v>
      </c>
      <c r="BD138" s="222">
        <v>7.1291866744400897E-2</v>
      </c>
      <c r="BE138" s="222">
        <v>0.24345973262423901</v>
      </c>
      <c r="BF138" s="222">
        <v>0.62372596000000002</v>
      </c>
      <c r="BG138" s="222">
        <v>6.304448E-2</v>
      </c>
      <c r="BH138" s="221">
        <v>0.2734760175</v>
      </c>
      <c r="BI138" s="221">
        <v>0.37003234750000003</v>
      </c>
      <c r="BJ138" s="221">
        <v>2.6788860000000001E-2</v>
      </c>
      <c r="BK138" s="221">
        <v>0.21662530999999999</v>
      </c>
      <c r="BL138" s="221">
        <v>0.25575673500000001</v>
      </c>
      <c r="BM138" s="221">
        <v>0.16231391249999999</v>
      </c>
      <c r="BN138" s="221">
        <v>5.91639375E-2</v>
      </c>
      <c r="BO138" s="221">
        <v>6.655495E-3</v>
      </c>
      <c r="BP138" s="221">
        <v>8.2070900000000002E-3</v>
      </c>
      <c r="BQ138" s="221">
        <v>1.0874999999999999E-3</v>
      </c>
      <c r="BR138" s="221">
        <v>1.9341825E-3</v>
      </c>
      <c r="BS138" s="221">
        <v>1.5070399999999999</v>
      </c>
      <c r="BT138" s="221">
        <v>8.7984200000000001</v>
      </c>
      <c r="BU138" s="221">
        <v>0.33444000000000002</v>
      </c>
      <c r="BV138" s="221">
        <v>16.001166666666698</v>
      </c>
      <c r="BW138" s="221">
        <v>1.6104666666666601</v>
      </c>
      <c r="BX138" s="221">
        <v>13.053936666666701</v>
      </c>
      <c r="BY138" s="221">
        <v>1.6127640000000001</v>
      </c>
      <c r="BZ138" s="221">
        <v>5.1857866666666599</v>
      </c>
      <c r="CA138" s="221">
        <v>0.52275000000000005</v>
      </c>
      <c r="CB138" s="221">
        <v>0.945313333333334</v>
      </c>
      <c r="CC138" s="221">
        <v>0.28746666666666698</v>
      </c>
      <c r="CD138" s="221">
        <v>1.2324266666666699</v>
      </c>
      <c r="CE138" s="221">
        <v>0.31691000000000003</v>
      </c>
      <c r="CF138" s="221">
        <v>0.10340000000000001</v>
      </c>
      <c r="CG138" s="221">
        <v>0.46498666666666699</v>
      </c>
      <c r="CH138" s="221">
        <v>5.3976000000000003E-2</v>
      </c>
      <c r="CI138" s="221">
        <v>0.40311000000000002</v>
      </c>
      <c r="CJ138" s="221">
        <v>8.5056999999999994E-2</v>
      </c>
      <c r="CK138" s="221">
        <v>0.18564</v>
      </c>
      <c r="CL138" s="221">
        <v>2.88736666666667E-2</v>
      </c>
      <c r="CM138" s="221">
        <v>0.173116666666667</v>
      </c>
      <c r="CN138" s="221">
        <v>3.1791666666666697E-2</v>
      </c>
      <c r="CO138" s="221">
        <v>0.30737999999999999</v>
      </c>
      <c r="CP138" s="221">
        <v>0.113488333333333</v>
      </c>
      <c r="CQ138" s="221">
        <v>0.29765999999999998</v>
      </c>
      <c r="CR138" s="221">
        <v>2.6631666666666599E-2</v>
      </c>
      <c r="CS138" s="221"/>
      <c r="CT138" s="221"/>
      <c r="CU138" s="224"/>
      <c r="CV138" s="224"/>
      <c r="CW138" s="224"/>
      <c r="CX138" s="224"/>
      <c r="CY138" s="224"/>
      <c r="CZ138" s="224"/>
    </row>
    <row r="139" spans="1:1010" s="219" customFormat="1" ht="15" customHeight="1" x14ac:dyDescent="0.35">
      <c r="A139" s="214">
        <v>139</v>
      </c>
      <c r="B139">
        <v>2008.1</v>
      </c>
      <c r="C139" s="214" t="s">
        <v>1372</v>
      </c>
      <c r="D139">
        <v>2008.1</v>
      </c>
      <c r="E139" s="219">
        <v>-1</v>
      </c>
      <c r="F139" s="246">
        <v>52.063499999999998</v>
      </c>
      <c r="G139" s="220">
        <v>2.3285999999999998</v>
      </c>
      <c r="H139" s="221">
        <v>13.373799999999999</v>
      </c>
      <c r="I139" s="221">
        <v>3.3500000000000002E-2</v>
      </c>
      <c r="J139" s="221">
        <v>11.4846</v>
      </c>
      <c r="K139" s="222">
        <v>0.15529999999999999</v>
      </c>
      <c r="L139" s="221">
        <v>7.5590000000000002</v>
      </c>
      <c r="M139" s="222">
        <v>10.707599999999999</v>
      </c>
      <c r="N139" s="221">
        <v>2.2669999999999999</v>
      </c>
      <c r="O139" s="221"/>
      <c r="P139" s="221">
        <v>0.37559999999999999</v>
      </c>
      <c r="Q139" s="222">
        <v>0.23080000000000001</v>
      </c>
      <c r="R139" s="221">
        <v>3.61E-2</v>
      </c>
      <c r="S139" s="222">
        <v>6.6E-3</v>
      </c>
      <c r="T139" s="222">
        <v>2.5600000000000001E-2</v>
      </c>
      <c r="U139" s="222">
        <v>100.64749999999999</v>
      </c>
      <c r="V139" s="222"/>
      <c r="W139" s="221"/>
      <c r="X139" s="223"/>
      <c r="Y139" s="223"/>
      <c r="Z139" s="223">
        <v>28.17</v>
      </c>
      <c r="AA139" s="223">
        <v>270.19333333333299</v>
      </c>
      <c r="AB139" s="221">
        <v>6.46</v>
      </c>
      <c r="AC139" s="221">
        <v>315.17666666666702</v>
      </c>
      <c r="AD139" s="221">
        <v>23.163333333333298</v>
      </c>
      <c r="AE139" s="221">
        <v>131.59333333333299</v>
      </c>
      <c r="AF139" s="221">
        <v>11.966666666666701</v>
      </c>
      <c r="AG139" s="221">
        <v>88.223333333333301</v>
      </c>
      <c r="AH139" s="221">
        <v>9.8066666666666702</v>
      </c>
      <c r="AI139" s="221">
        <v>24.3466666666667</v>
      </c>
      <c r="AJ139" s="221">
        <v>3.60666666666667</v>
      </c>
      <c r="AK139" s="221">
        <v>17.873333333333299</v>
      </c>
      <c r="AL139" s="221">
        <v>4.8433333333333302</v>
      </c>
      <c r="AM139" s="221">
        <v>1.66333333333333</v>
      </c>
      <c r="AN139" s="221">
        <v>4.9866666666666699</v>
      </c>
      <c r="AO139" s="221">
        <v>0.72499999999999998</v>
      </c>
      <c r="AP139" s="221">
        <v>4.46</v>
      </c>
      <c r="AQ139" s="221">
        <v>0.92300000000000004</v>
      </c>
      <c r="AR139" s="221">
        <v>2.3266666666666702</v>
      </c>
      <c r="AS139" s="221">
        <v>0.33400000000000002</v>
      </c>
      <c r="AT139" s="221">
        <v>1.94333333333333</v>
      </c>
      <c r="AU139" s="221">
        <v>0.28133333333333299</v>
      </c>
      <c r="AV139" s="221">
        <v>3.60666666666667</v>
      </c>
      <c r="AW139" s="221">
        <v>0.71866666666666701</v>
      </c>
      <c r="AX139" s="221">
        <v>0.76333333333333298</v>
      </c>
      <c r="AY139" s="221">
        <v>0.27400000000000002</v>
      </c>
      <c r="AZ139" s="221">
        <v>1165.9358999999999</v>
      </c>
      <c r="BA139" s="221">
        <v>56.597099999999998</v>
      </c>
      <c r="BB139" s="223"/>
      <c r="BC139" s="223"/>
      <c r="BD139" s="222"/>
      <c r="BE139" s="222"/>
      <c r="BF139" s="222">
        <v>0.62996834999999995</v>
      </c>
      <c r="BG139" s="222">
        <v>5.9612159999999997E-2</v>
      </c>
      <c r="BH139" s="221">
        <v>0.27148813999999999</v>
      </c>
      <c r="BI139" s="221">
        <v>0.38014026000000001</v>
      </c>
      <c r="BJ139" s="221">
        <v>2.478588E-2</v>
      </c>
      <c r="BK139" s="221">
        <v>0.2207228</v>
      </c>
      <c r="BL139" s="221">
        <v>0.25055783999999998</v>
      </c>
      <c r="BM139" s="221">
        <v>0.15982350000000001</v>
      </c>
      <c r="BN139" s="221">
        <v>5.4649799999999998E-2</v>
      </c>
      <c r="BO139" s="221">
        <v>6.7624399999999998E-3</v>
      </c>
      <c r="BP139" s="221">
        <v>7.5773899999999998E-3</v>
      </c>
      <c r="BQ139" s="221">
        <v>8.25E-4</v>
      </c>
      <c r="BR139" s="221">
        <v>1.1852799999999999E-3</v>
      </c>
      <c r="BS139" s="221">
        <v>1.35216</v>
      </c>
      <c r="BT139" s="221">
        <v>8.3759933333333194</v>
      </c>
      <c r="BU139" s="221">
        <v>0.34883999999999998</v>
      </c>
      <c r="BV139" s="221">
        <v>15.758833333333399</v>
      </c>
      <c r="BW139" s="221">
        <v>1.57510666666666</v>
      </c>
      <c r="BX139" s="221">
        <v>12.7645533333333</v>
      </c>
      <c r="BY139" s="221">
        <v>1.56524</v>
      </c>
      <c r="BZ139" s="221">
        <v>4.9405066666666597</v>
      </c>
      <c r="CA139" s="221">
        <v>0.50014000000000003</v>
      </c>
      <c r="CB139" s="221">
        <v>0.92517333333333496</v>
      </c>
      <c r="CC139" s="221">
        <v>0.25246666666666701</v>
      </c>
      <c r="CD139" s="221">
        <v>1.1438933333333301</v>
      </c>
      <c r="CE139" s="221">
        <v>0.32450333333333298</v>
      </c>
      <c r="CF139" s="221">
        <v>9.9799999999999806E-2</v>
      </c>
      <c r="CG139" s="221">
        <v>0.46874666666666698</v>
      </c>
      <c r="CH139" s="221">
        <v>5.6550000000000003E-2</v>
      </c>
      <c r="CI139" s="221">
        <v>0.36126000000000003</v>
      </c>
      <c r="CJ139" s="221">
        <v>8.0300999999999997E-2</v>
      </c>
      <c r="CK139" s="221">
        <v>0.19544</v>
      </c>
      <c r="CL139" s="221">
        <v>3.2398000000000003E-2</v>
      </c>
      <c r="CM139" s="221">
        <v>0.16518333333333299</v>
      </c>
      <c r="CN139" s="221">
        <v>3.0665333333333301E-2</v>
      </c>
      <c r="CO139" s="221">
        <v>0.33902666666666698</v>
      </c>
      <c r="CP139" s="221">
        <v>0.107081333333333</v>
      </c>
      <c r="CQ139" s="221">
        <v>0.28166999999999998</v>
      </c>
      <c r="CR139" s="221">
        <v>2.6030000000000001E-2</v>
      </c>
      <c r="CS139" s="221"/>
      <c r="CT139" s="221"/>
      <c r="CU139" s="224"/>
      <c r="CV139" s="224"/>
      <c r="CW139" s="224"/>
      <c r="CX139" s="224"/>
      <c r="CY139" s="224"/>
      <c r="CZ139" s="224"/>
    </row>
    <row r="140" spans="1:1010" s="219" customFormat="1" ht="15" customHeight="1" x14ac:dyDescent="0.35">
      <c r="A140">
        <v>140</v>
      </c>
      <c r="B140">
        <v>2008.1</v>
      </c>
      <c r="C140" s="214" t="s">
        <v>1373</v>
      </c>
      <c r="D140">
        <v>2008.1</v>
      </c>
      <c r="E140" s="219">
        <v>-1</v>
      </c>
      <c r="F140" s="246">
        <v>51.794849999999997</v>
      </c>
      <c r="G140" s="220">
        <v>2.4668999999999999</v>
      </c>
      <c r="H140" s="221">
        <v>13.302849999999999</v>
      </c>
      <c r="I140" s="221">
        <v>4.1750000000000002E-2</v>
      </c>
      <c r="J140" s="221">
        <v>11.287800000000001</v>
      </c>
      <c r="K140" s="222">
        <v>0.16355</v>
      </c>
      <c r="L140" s="221">
        <v>7.4780499999999996</v>
      </c>
      <c r="M140" s="222">
        <v>10.7867</v>
      </c>
      <c r="N140" s="221">
        <v>2.3118500000000002</v>
      </c>
      <c r="O140" s="221">
        <v>7.8499999999999993E-3</v>
      </c>
      <c r="P140" s="221">
        <v>0.41835</v>
      </c>
      <c r="Q140" s="222">
        <v>0.22745000000000001</v>
      </c>
      <c r="R140" s="221">
        <v>3.9449999999999999E-2</v>
      </c>
      <c r="S140" s="222">
        <v>7.7000000000000002E-3</v>
      </c>
      <c r="T140" s="222">
        <v>3.4500000000000003E-2</v>
      </c>
      <c r="U140" s="222">
        <v>100.36955</v>
      </c>
      <c r="V140" s="222"/>
      <c r="W140" s="221">
        <v>7.9728913456025494E-2</v>
      </c>
      <c r="X140" s="223">
        <v>3.77877075976911</v>
      </c>
      <c r="Y140" s="222">
        <v>2.0022667608840701</v>
      </c>
      <c r="Z140" s="221">
        <v>28.645</v>
      </c>
      <c r="AA140" s="221">
        <v>280.48500000000001</v>
      </c>
      <c r="AB140" s="221">
        <v>6.6050000000000004</v>
      </c>
      <c r="AC140" s="221">
        <v>321.82</v>
      </c>
      <c r="AD140" s="221">
        <v>22.815000000000001</v>
      </c>
      <c r="AE140" s="221">
        <v>127.02500000000001</v>
      </c>
      <c r="AF140" s="221">
        <v>12.565</v>
      </c>
      <c r="AG140" s="221">
        <v>93.034999999999997</v>
      </c>
      <c r="AH140" s="221">
        <v>9.76</v>
      </c>
      <c r="AI140" s="221">
        <v>25.425000000000001</v>
      </c>
      <c r="AJ140" s="221">
        <v>3.82</v>
      </c>
      <c r="AK140" s="221">
        <v>17.914999999999999</v>
      </c>
      <c r="AL140" s="221">
        <v>4.7249999999999996</v>
      </c>
      <c r="AM140" s="221">
        <v>1.58</v>
      </c>
      <c r="AN140" s="221">
        <v>5.1550000000000002</v>
      </c>
      <c r="AO140" s="221">
        <v>0.73499999999999999</v>
      </c>
      <c r="AP140" s="221">
        <v>4.7249999999999996</v>
      </c>
      <c r="AQ140" s="221">
        <v>0.95599999999999996</v>
      </c>
      <c r="AR140" s="221">
        <v>2.06</v>
      </c>
      <c r="AS140" s="221">
        <v>0.3075</v>
      </c>
      <c r="AT140" s="221">
        <v>2.0750000000000002</v>
      </c>
      <c r="AU140" s="221">
        <v>0.28549999999999998</v>
      </c>
      <c r="AV140" s="221">
        <v>3.28</v>
      </c>
      <c r="AW140" s="221">
        <v>0.77</v>
      </c>
      <c r="AX140" s="221">
        <v>0.7</v>
      </c>
      <c r="AY140" s="221">
        <v>0.30399999999999999</v>
      </c>
      <c r="AZ140" s="221">
        <v>1164.3088049999999</v>
      </c>
      <c r="BA140" s="221">
        <v>56.755299999999998</v>
      </c>
      <c r="BB140" s="223"/>
      <c r="BC140" s="223">
        <v>3.9864456728012703E-3</v>
      </c>
      <c r="BD140" s="222">
        <v>7.2174521511589998E-2</v>
      </c>
      <c r="BE140" s="222">
        <v>0.214843223442861</v>
      </c>
      <c r="BF140" s="222">
        <v>0.62671768500000002</v>
      </c>
      <c r="BG140" s="222">
        <v>6.3152639999999996E-2</v>
      </c>
      <c r="BH140" s="221">
        <v>0.270047855</v>
      </c>
      <c r="BI140" s="221">
        <v>0.37362617999999997</v>
      </c>
      <c r="BJ140" s="221">
        <v>2.610258E-2</v>
      </c>
      <c r="BK140" s="221">
        <v>0.21835905999999999</v>
      </c>
      <c r="BL140" s="221">
        <v>0.25240878</v>
      </c>
      <c r="BM140" s="221">
        <v>0.16298542499999999</v>
      </c>
      <c r="BN140" s="221">
        <v>6.0869924999999998E-2</v>
      </c>
      <c r="BO140" s="221">
        <v>6.6642849999999998E-3</v>
      </c>
      <c r="BP140" s="221">
        <v>8.2805550000000002E-3</v>
      </c>
      <c r="BQ140" s="221">
        <v>9.6250000000000003E-4</v>
      </c>
      <c r="BR140" s="221">
        <v>1.59735E-3</v>
      </c>
      <c r="BS140" s="221">
        <v>1.37496</v>
      </c>
      <c r="BT140" s="221">
        <v>8.6950350000000007</v>
      </c>
      <c r="BU140" s="221">
        <v>0.35666999999999999</v>
      </c>
      <c r="BV140" s="221">
        <v>16.091000000000001</v>
      </c>
      <c r="BW140" s="221">
        <v>1.55142</v>
      </c>
      <c r="BX140" s="221">
        <v>12.321425</v>
      </c>
      <c r="BY140" s="221">
        <v>1.643502</v>
      </c>
      <c r="BZ140" s="221">
        <v>5.2099599999999997</v>
      </c>
      <c r="CA140" s="221">
        <v>0.49775999999999998</v>
      </c>
      <c r="CB140" s="221">
        <v>0.96614999999999995</v>
      </c>
      <c r="CC140" s="221">
        <v>0.26740000000000003</v>
      </c>
      <c r="CD140" s="221">
        <v>1.14656</v>
      </c>
      <c r="CE140" s="221">
        <v>0.316575</v>
      </c>
      <c r="CF140" s="221">
        <v>9.4799999999999995E-2</v>
      </c>
      <c r="CG140" s="221">
        <v>0.48457</v>
      </c>
      <c r="CH140" s="221">
        <v>5.7329999999999999E-2</v>
      </c>
      <c r="CI140" s="221">
        <v>0.38272499999999998</v>
      </c>
      <c r="CJ140" s="221">
        <v>8.3171999999999996E-2</v>
      </c>
      <c r="CK140" s="221">
        <v>0.17304</v>
      </c>
      <c r="CL140" s="221">
        <v>2.98275E-2</v>
      </c>
      <c r="CM140" s="221">
        <v>0.176375</v>
      </c>
      <c r="CN140" s="221">
        <v>3.1119500000000001E-2</v>
      </c>
      <c r="CO140" s="221">
        <v>0.30831999999999998</v>
      </c>
      <c r="CP140" s="221">
        <v>0.11473</v>
      </c>
      <c r="CQ140" s="221">
        <v>0.25829999999999997</v>
      </c>
      <c r="CR140" s="221">
        <v>2.8879999999999999E-2</v>
      </c>
      <c r="CS140" s="221"/>
      <c r="CT140" s="221"/>
      <c r="CU140" s="224"/>
      <c r="CV140" s="224"/>
      <c r="CW140" s="224"/>
      <c r="CX140" s="224"/>
      <c r="CY140" s="224"/>
      <c r="CZ140" s="224"/>
    </row>
    <row r="141" spans="1:1010" s="219" customFormat="1" ht="15" customHeight="1" x14ac:dyDescent="0.35">
      <c r="A141">
        <v>141</v>
      </c>
      <c r="B141">
        <v>2008.1</v>
      </c>
      <c r="C141" s="214" t="s">
        <v>1374</v>
      </c>
      <c r="D141">
        <v>2008.1</v>
      </c>
      <c r="E141" s="219">
        <v>-1</v>
      </c>
      <c r="F141" s="246">
        <v>51.965249999999997</v>
      </c>
      <c r="G141" s="220">
        <v>2.4716999999999998</v>
      </c>
      <c r="H141" s="221">
        <v>13.41295</v>
      </c>
      <c r="I141" s="221">
        <v>4.795E-2</v>
      </c>
      <c r="J141" s="221">
        <v>11.10745</v>
      </c>
      <c r="K141" s="222">
        <v>0.16955000000000001</v>
      </c>
      <c r="L141" s="221">
        <v>7.48285</v>
      </c>
      <c r="M141" s="222">
        <v>10.8103</v>
      </c>
      <c r="N141" s="221">
        <v>2.2658499999999999</v>
      </c>
      <c r="O141" s="221">
        <v>1.6150000000000001E-2</v>
      </c>
      <c r="P141" s="221">
        <v>0.41789999999999999</v>
      </c>
      <c r="Q141" s="222">
        <v>0.23085</v>
      </c>
      <c r="R141" s="221">
        <v>3.3750000000000002E-2</v>
      </c>
      <c r="S141" s="222">
        <v>8.7500000000000008E-3</v>
      </c>
      <c r="T141" s="222">
        <v>3.4250000000000003E-2</v>
      </c>
      <c r="U141" s="222">
        <v>100.4755</v>
      </c>
      <c r="V141" s="222"/>
      <c r="W141" s="221">
        <v>8.6435848739483803E-2</v>
      </c>
      <c r="X141" s="223">
        <v>3.6670554041672201</v>
      </c>
      <c r="Y141" s="222">
        <v>2.22324013285303</v>
      </c>
      <c r="Z141" s="221">
        <v>29.78</v>
      </c>
      <c r="AA141" s="221">
        <v>275.83999999999997</v>
      </c>
      <c r="AB141" s="221">
        <v>6.24</v>
      </c>
      <c r="AC141" s="221">
        <v>288.75</v>
      </c>
      <c r="AD141" s="221">
        <v>21.09</v>
      </c>
      <c r="AE141" s="221">
        <v>113.46</v>
      </c>
      <c r="AF141" s="221">
        <v>9.84</v>
      </c>
      <c r="AG141" s="221">
        <v>87.18</v>
      </c>
      <c r="AH141" s="221">
        <v>9.7100000000000009</v>
      </c>
      <c r="AI141" s="221">
        <v>25</v>
      </c>
      <c r="AJ141" s="221">
        <v>3.4</v>
      </c>
      <c r="AK141" s="221">
        <v>18.25</v>
      </c>
      <c r="AL141" s="221">
        <v>5.3</v>
      </c>
      <c r="AM141" s="221">
        <v>1.7</v>
      </c>
      <c r="AN141" s="221">
        <v>4.92</v>
      </c>
      <c r="AO141" s="221">
        <v>0.75</v>
      </c>
      <c r="AP141" s="221">
        <v>4.45</v>
      </c>
      <c r="AQ141" s="221">
        <v>0.92600000000000005</v>
      </c>
      <c r="AR141" s="221">
        <v>2.14</v>
      </c>
      <c r="AS141" s="221">
        <v>0.28299999999999997</v>
      </c>
      <c r="AT141" s="221">
        <v>1.76</v>
      </c>
      <c r="AU141" s="221">
        <v>0.25</v>
      </c>
      <c r="AV141" s="221">
        <v>2.96</v>
      </c>
      <c r="AW141" s="221">
        <v>0.59899999999999998</v>
      </c>
      <c r="AX141" s="221">
        <v>0.62</v>
      </c>
      <c r="AY141" s="221">
        <v>0.245</v>
      </c>
      <c r="AZ141" s="221">
        <v>1164.405285</v>
      </c>
      <c r="BA141" s="221">
        <v>57.184950000000001</v>
      </c>
      <c r="BB141" s="223"/>
      <c r="BC141" s="223">
        <v>4.32179243697419E-3</v>
      </c>
      <c r="BD141" s="222">
        <v>7.0040758219593893E-2</v>
      </c>
      <c r="BE141" s="222">
        <v>0.23855366625513</v>
      </c>
      <c r="BF141" s="222">
        <v>0.62877952500000001</v>
      </c>
      <c r="BG141" s="222">
        <v>6.3275520000000002E-2</v>
      </c>
      <c r="BH141" s="221">
        <v>0.27228288499999997</v>
      </c>
      <c r="BI141" s="221">
        <v>0.36765659499999997</v>
      </c>
      <c r="BJ141" s="221">
        <v>2.706018E-2</v>
      </c>
      <c r="BK141" s="221">
        <v>0.21849921999999999</v>
      </c>
      <c r="BL141" s="221">
        <v>0.25296101999999998</v>
      </c>
      <c r="BM141" s="221">
        <v>0.15974242499999999</v>
      </c>
      <c r="BN141" s="221">
        <v>6.0804450000000003E-2</v>
      </c>
      <c r="BO141" s="221">
        <v>6.7639049999999997E-3</v>
      </c>
      <c r="BP141" s="221">
        <v>7.0841250000000001E-3</v>
      </c>
      <c r="BQ141" s="221">
        <v>1.0937500000000001E-3</v>
      </c>
      <c r="BR141" s="221">
        <v>1.585775E-3</v>
      </c>
      <c r="BS141" s="221">
        <v>1.42944</v>
      </c>
      <c r="BT141" s="221">
        <v>8.5510400000000004</v>
      </c>
      <c r="BU141" s="221">
        <v>0.33695999999999998</v>
      </c>
      <c r="BV141" s="221">
        <v>14.4375</v>
      </c>
      <c r="BW141" s="221">
        <v>1.4341200000000001</v>
      </c>
      <c r="BX141" s="221">
        <v>11.00562</v>
      </c>
      <c r="BY141" s="221">
        <v>1.287072</v>
      </c>
      <c r="BZ141" s="221">
        <v>4.8820800000000002</v>
      </c>
      <c r="CA141" s="221">
        <v>0.49520999999999998</v>
      </c>
      <c r="CB141" s="221">
        <v>0.95</v>
      </c>
      <c r="CC141" s="221">
        <v>0.23799999999999999</v>
      </c>
      <c r="CD141" s="221">
        <v>1.1679999999999999</v>
      </c>
      <c r="CE141" s="221">
        <v>0.35510000000000003</v>
      </c>
      <c r="CF141" s="221">
        <v>0.10199999999999999</v>
      </c>
      <c r="CG141" s="221">
        <v>0.46248</v>
      </c>
      <c r="CH141" s="221">
        <v>5.8500000000000003E-2</v>
      </c>
      <c r="CI141" s="221">
        <v>0.36044999999999999</v>
      </c>
      <c r="CJ141" s="221">
        <v>8.0561999999999995E-2</v>
      </c>
      <c r="CK141" s="221">
        <v>0.17976</v>
      </c>
      <c r="CL141" s="221">
        <v>2.7451E-2</v>
      </c>
      <c r="CM141" s="221">
        <v>0.14960000000000001</v>
      </c>
      <c r="CN141" s="221">
        <v>2.725E-2</v>
      </c>
      <c r="CO141" s="221">
        <v>0.27823999999999999</v>
      </c>
      <c r="CP141" s="221">
        <v>8.9250999999999997E-2</v>
      </c>
      <c r="CQ141" s="221">
        <v>0.22878000000000001</v>
      </c>
      <c r="CR141" s="221">
        <v>2.3275000000000001E-2</v>
      </c>
      <c r="CS141" s="221"/>
      <c r="CT141" s="221"/>
      <c r="CU141" s="224"/>
      <c r="CV141" s="224"/>
      <c r="CW141" s="224"/>
      <c r="CX141" s="224"/>
      <c r="CY141" s="224"/>
      <c r="CZ141" s="224"/>
    </row>
    <row r="142" spans="1:1010" s="219" customFormat="1" ht="15" customHeight="1" x14ac:dyDescent="0.35">
      <c r="A142" s="214">
        <v>142</v>
      </c>
      <c r="B142">
        <v>2008.1</v>
      </c>
      <c r="C142" s="214" t="s">
        <v>1375</v>
      </c>
      <c r="D142">
        <v>2008.1</v>
      </c>
      <c r="E142" s="219">
        <v>-1</v>
      </c>
      <c r="F142" s="246">
        <v>52.121200000000002</v>
      </c>
      <c r="G142" s="220">
        <v>2.3939499999999998</v>
      </c>
      <c r="H142" s="221">
        <v>13.629200000000001</v>
      </c>
      <c r="I142" s="221">
        <v>4.1950000000000001E-2</v>
      </c>
      <c r="J142" s="221">
        <v>11.6014</v>
      </c>
      <c r="K142" s="222">
        <v>0.16965</v>
      </c>
      <c r="L142" s="221">
        <v>7.6560499999999996</v>
      </c>
      <c r="M142" s="222">
        <v>10.8187</v>
      </c>
      <c r="N142" s="221">
        <v>2.3092999999999999</v>
      </c>
      <c r="O142" s="221">
        <v>7.0499999999999998E-3</v>
      </c>
      <c r="P142" s="221">
        <v>0.4138</v>
      </c>
      <c r="Q142" s="222">
        <v>0.22785</v>
      </c>
      <c r="R142" s="221">
        <v>3.9550000000000002E-2</v>
      </c>
      <c r="S142" s="222">
        <v>7.0499999999999998E-3</v>
      </c>
      <c r="T142" s="222">
        <v>3.3700000000000001E-2</v>
      </c>
      <c r="U142" s="222">
        <v>101.47035</v>
      </c>
      <c r="V142" s="222"/>
      <c r="W142" s="221">
        <v>8.7032627095817397E-2</v>
      </c>
      <c r="X142" s="223">
        <v>3.9310293435828001</v>
      </c>
      <c r="Y142" s="222">
        <v>1.91416479763804</v>
      </c>
      <c r="Z142" s="221">
        <v>29.11</v>
      </c>
      <c r="AA142" s="221">
        <v>290</v>
      </c>
      <c r="AB142" s="221">
        <v>7.05</v>
      </c>
      <c r="AC142" s="221">
        <v>291.93</v>
      </c>
      <c r="AD142" s="221">
        <v>20.86</v>
      </c>
      <c r="AE142" s="221">
        <v>114.3</v>
      </c>
      <c r="AF142" s="221">
        <v>10.14</v>
      </c>
      <c r="AG142" s="221">
        <v>88.56</v>
      </c>
      <c r="AH142" s="221">
        <v>11.03</v>
      </c>
      <c r="AI142" s="221">
        <v>27.2</v>
      </c>
      <c r="AJ142" s="221">
        <v>3.44</v>
      </c>
      <c r="AK142" s="221">
        <v>17.23</v>
      </c>
      <c r="AL142" s="221">
        <v>4.83</v>
      </c>
      <c r="AM142" s="221">
        <v>1.73</v>
      </c>
      <c r="AN142" s="221">
        <v>4.1900000000000004</v>
      </c>
      <c r="AO142" s="221">
        <v>0.872</v>
      </c>
      <c r="AP142" s="221">
        <v>4.82</v>
      </c>
      <c r="AQ142" s="221">
        <v>0.84399999999999997</v>
      </c>
      <c r="AR142" s="221">
        <v>2.15</v>
      </c>
      <c r="AS142" s="221">
        <v>0.28100000000000003</v>
      </c>
      <c r="AT142" s="221">
        <v>1.7</v>
      </c>
      <c r="AU142" s="221">
        <v>0.19400000000000001</v>
      </c>
      <c r="AV142" s="221">
        <v>3.34</v>
      </c>
      <c r="AW142" s="221">
        <v>0.58399999999999996</v>
      </c>
      <c r="AX142" s="221">
        <v>0.65</v>
      </c>
      <c r="AY142" s="221">
        <v>0.21199999999999999</v>
      </c>
      <c r="AZ142" s="221">
        <v>1167.8866049999999</v>
      </c>
      <c r="BA142" s="221">
        <v>56.66095</v>
      </c>
      <c r="BB142" s="223"/>
      <c r="BC142" s="223">
        <v>4.3516313547908702E-3</v>
      </c>
      <c r="BD142" s="222">
        <v>7.5082660462431505E-2</v>
      </c>
      <c r="BE142" s="222">
        <v>0.20538988278656201</v>
      </c>
      <c r="BF142" s="222">
        <v>0.63066652000000001</v>
      </c>
      <c r="BG142" s="222">
        <v>6.1285119999999998E-2</v>
      </c>
      <c r="BH142" s="221">
        <v>0.27667276000000002</v>
      </c>
      <c r="BI142" s="221">
        <v>0.38400634</v>
      </c>
      <c r="BJ142" s="221">
        <v>2.7076139999999999E-2</v>
      </c>
      <c r="BK142" s="221">
        <v>0.22355665999999999</v>
      </c>
      <c r="BL142" s="221">
        <v>0.25315757999999999</v>
      </c>
      <c r="BM142" s="221">
        <v>0.16280565</v>
      </c>
      <c r="BN142" s="221">
        <v>6.0207900000000002E-2</v>
      </c>
      <c r="BO142" s="221">
        <v>6.6760049999999996E-3</v>
      </c>
      <c r="BP142" s="221">
        <v>8.3015450000000005E-3</v>
      </c>
      <c r="BQ142" s="221">
        <v>8.8124999999999998E-4</v>
      </c>
      <c r="BR142" s="221">
        <v>1.5603100000000001E-3</v>
      </c>
      <c r="BS142" s="221">
        <v>1.3972800000000001</v>
      </c>
      <c r="BT142" s="221">
        <v>8.99</v>
      </c>
      <c r="BU142" s="221">
        <v>0.38069999999999998</v>
      </c>
      <c r="BV142" s="221">
        <v>14.596500000000001</v>
      </c>
      <c r="BW142" s="221">
        <v>1.41848</v>
      </c>
      <c r="BX142" s="221">
        <v>11.0871</v>
      </c>
      <c r="BY142" s="221">
        <v>1.3263119999999999</v>
      </c>
      <c r="BZ142" s="221">
        <v>4.9593600000000002</v>
      </c>
      <c r="CA142" s="221">
        <v>0.56252999999999997</v>
      </c>
      <c r="CB142" s="221">
        <v>1.0336000000000001</v>
      </c>
      <c r="CC142" s="221">
        <v>0.24079999999999999</v>
      </c>
      <c r="CD142" s="221">
        <v>1.1027199999999999</v>
      </c>
      <c r="CE142" s="221">
        <v>0.32361000000000001</v>
      </c>
      <c r="CF142" s="221">
        <v>0.1038</v>
      </c>
      <c r="CG142" s="221">
        <v>0.39385999999999999</v>
      </c>
      <c r="CH142" s="221">
        <v>6.8015999999999993E-2</v>
      </c>
      <c r="CI142" s="221">
        <v>0.39041999999999999</v>
      </c>
      <c r="CJ142" s="221">
        <v>7.3427999999999993E-2</v>
      </c>
      <c r="CK142" s="221">
        <v>0.18060000000000001</v>
      </c>
      <c r="CL142" s="221">
        <v>2.7257E-2</v>
      </c>
      <c r="CM142" s="221">
        <v>0.14449999999999999</v>
      </c>
      <c r="CN142" s="221">
        <v>2.1146000000000002E-2</v>
      </c>
      <c r="CO142" s="221">
        <v>0.31396000000000002</v>
      </c>
      <c r="CP142" s="221">
        <v>8.7015999999999996E-2</v>
      </c>
      <c r="CQ142" s="221">
        <v>0.23985000000000001</v>
      </c>
      <c r="CR142" s="221">
        <v>2.0140000000000002E-2</v>
      </c>
      <c r="CS142" s="221"/>
      <c r="CT142" s="221"/>
      <c r="CU142" s="224"/>
      <c r="CV142" s="224"/>
      <c r="CW142" s="224"/>
      <c r="CX142" s="224"/>
      <c r="CY142" s="224"/>
      <c r="CZ142" s="224"/>
    </row>
    <row r="143" spans="1:1010" s="219" customFormat="1" ht="15" customHeight="1" x14ac:dyDescent="0.35">
      <c r="A143">
        <v>143</v>
      </c>
      <c r="B143">
        <v>2008.24</v>
      </c>
      <c r="C143" s="214" t="s">
        <v>1376</v>
      </c>
      <c r="D143">
        <v>2008.24</v>
      </c>
      <c r="E143" s="219">
        <v>-1</v>
      </c>
      <c r="F143" s="246">
        <v>51.896933333333301</v>
      </c>
      <c r="G143" s="220">
        <v>2.3892000000000002</v>
      </c>
      <c r="H143" s="221">
        <v>13.5400333333333</v>
      </c>
      <c r="I143" s="221">
        <v>4.24E-2</v>
      </c>
      <c r="J143" s="221">
        <v>11.1784</v>
      </c>
      <c r="K143" s="222">
        <v>0.16826666666666701</v>
      </c>
      <c r="L143" s="221">
        <v>7.4759333333333302</v>
      </c>
      <c r="M143" s="222">
        <v>10.8084333333333</v>
      </c>
      <c r="N143" s="221">
        <v>2.3260333333333301</v>
      </c>
      <c r="O143" s="221">
        <v>1.2533333333333301E-2</v>
      </c>
      <c r="P143" s="221">
        <v>0.42599999999999999</v>
      </c>
      <c r="Q143" s="222">
        <v>0.23300000000000001</v>
      </c>
      <c r="R143" s="221">
        <v>3.7100000000000001E-2</v>
      </c>
      <c r="S143" s="222">
        <v>7.7333333333333299E-3</v>
      </c>
      <c r="T143" s="222">
        <v>3.5933333333333303E-2</v>
      </c>
      <c r="U143" s="222">
        <v>100.58046666666699</v>
      </c>
      <c r="V143" s="222"/>
      <c r="W143" s="221">
        <v>9.7848907030122001E-2</v>
      </c>
      <c r="X143" s="223">
        <v>3.8671549507486902</v>
      </c>
      <c r="Y143" s="222">
        <v>2.3096477812895801</v>
      </c>
      <c r="Z143" s="221">
        <v>28.1933333333333</v>
      </c>
      <c r="AA143" s="221">
        <v>284.02333333333303</v>
      </c>
      <c r="AB143" s="221">
        <v>6.2566666666666704</v>
      </c>
      <c r="AC143" s="221">
        <v>329.21666666666698</v>
      </c>
      <c r="AD143" s="221">
        <v>23.043333333333301</v>
      </c>
      <c r="AE143" s="221">
        <v>138.07</v>
      </c>
      <c r="AF143" s="221">
        <v>12.4066666666667</v>
      </c>
      <c r="AG143" s="221">
        <v>88.826666666666696</v>
      </c>
      <c r="AH143" s="221">
        <v>9.9166666666666696</v>
      </c>
      <c r="AI143" s="221">
        <v>25.113333333333301</v>
      </c>
      <c r="AJ143" s="221">
        <v>3.8966666666666701</v>
      </c>
      <c r="AK143" s="221">
        <v>17.856666666666701</v>
      </c>
      <c r="AL143" s="221">
        <v>4.72</v>
      </c>
      <c r="AM143" s="221">
        <v>1.7233333333333301</v>
      </c>
      <c r="AN143" s="221">
        <v>4.5233333333333299</v>
      </c>
      <c r="AO143" s="221">
        <v>0.72099999999999997</v>
      </c>
      <c r="AP143" s="221">
        <v>4.4833333333333298</v>
      </c>
      <c r="AQ143" s="221">
        <v>0.96</v>
      </c>
      <c r="AR143" s="221">
        <v>2.14</v>
      </c>
      <c r="AS143" s="221">
        <v>0.31066666666666698</v>
      </c>
      <c r="AT143" s="221">
        <v>1.92</v>
      </c>
      <c r="AU143" s="221">
        <v>0.26</v>
      </c>
      <c r="AV143" s="221">
        <v>3.33</v>
      </c>
      <c r="AW143" s="221">
        <v>0.78800000000000003</v>
      </c>
      <c r="AX143" s="221">
        <v>0.74666666666666703</v>
      </c>
      <c r="AY143" s="221">
        <v>0.28666666666666701</v>
      </c>
      <c r="AZ143" s="221">
        <v>1164.2662600000001</v>
      </c>
      <c r="BA143" s="221">
        <v>56.988599999999998</v>
      </c>
      <c r="BB143" s="223"/>
      <c r="BC143" s="223">
        <v>4.8924453515060999E-3</v>
      </c>
      <c r="BD143" s="222">
        <v>7.3862659559300006E-2</v>
      </c>
      <c r="BE143" s="222">
        <v>0.24782520693237201</v>
      </c>
      <c r="BF143" s="222">
        <v>0.62795289333333304</v>
      </c>
      <c r="BG143" s="222">
        <v>6.1163519999999999E-2</v>
      </c>
      <c r="BH143" s="221">
        <v>0.27486267666666597</v>
      </c>
      <c r="BI143" s="221">
        <v>0.37000504000000001</v>
      </c>
      <c r="BJ143" s="221">
        <v>2.6855360000000099E-2</v>
      </c>
      <c r="BK143" s="221">
        <v>0.218297253333333</v>
      </c>
      <c r="BL143" s="221">
        <v>0.25291733999999899</v>
      </c>
      <c r="BM143" s="221">
        <v>0.16398535</v>
      </c>
      <c r="BN143" s="221">
        <v>6.1983000000000003E-2</v>
      </c>
      <c r="BO143" s="221">
        <v>6.8269000000000003E-3</v>
      </c>
      <c r="BP143" s="221">
        <v>7.7872899999999997E-3</v>
      </c>
      <c r="BQ143" s="221">
        <v>9.6666666666666602E-4</v>
      </c>
      <c r="BR143" s="221">
        <v>1.6637133333333299E-3</v>
      </c>
      <c r="BS143" s="221">
        <v>1.35328</v>
      </c>
      <c r="BT143" s="221">
        <v>8.8047233333333192</v>
      </c>
      <c r="BU143" s="221">
        <v>0.33785999999999999</v>
      </c>
      <c r="BV143" s="221">
        <v>16.460833333333401</v>
      </c>
      <c r="BW143" s="221">
        <v>1.56694666666666</v>
      </c>
      <c r="BX143" s="221">
        <v>13.39279</v>
      </c>
      <c r="BY143" s="221">
        <v>1.622792</v>
      </c>
      <c r="BZ143" s="221">
        <v>4.9742933333333301</v>
      </c>
      <c r="CA143" s="221">
        <v>0.50575000000000003</v>
      </c>
      <c r="CB143" s="221">
        <v>0.95430666666666497</v>
      </c>
      <c r="CC143" s="221">
        <v>0.27276666666666699</v>
      </c>
      <c r="CD143" s="221">
        <v>1.14282666666667</v>
      </c>
      <c r="CE143" s="221">
        <v>0.31624000000000002</v>
      </c>
      <c r="CF143" s="221">
        <v>0.10340000000000001</v>
      </c>
      <c r="CG143" s="221">
        <v>0.42519333333333298</v>
      </c>
      <c r="CH143" s="221">
        <v>5.6238000000000003E-2</v>
      </c>
      <c r="CI143" s="221">
        <v>0.36314999999999997</v>
      </c>
      <c r="CJ143" s="221">
        <v>8.3519999999999997E-2</v>
      </c>
      <c r="CK143" s="221">
        <v>0.17976</v>
      </c>
      <c r="CL143" s="221">
        <v>3.0134666666666698E-2</v>
      </c>
      <c r="CM143" s="221">
        <v>0.16320000000000001</v>
      </c>
      <c r="CN143" s="221">
        <v>2.8340000000000001E-2</v>
      </c>
      <c r="CO143" s="221">
        <v>0.31302000000000002</v>
      </c>
      <c r="CP143" s="221">
        <v>0.117412</v>
      </c>
      <c r="CQ143" s="221">
        <v>0.27551999999999999</v>
      </c>
      <c r="CR143" s="221">
        <v>2.7233333333333401E-2</v>
      </c>
      <c r="CS143" s="221"/>
      <c r="CT143" s="221"/>
      <c r="CU143" s="224"/>
      <c r="CV143" s="224"/>
      <c r="CW143" s="224"/>
      <c r="CX143" s="224"/>
      <c r="CY143" s="224"/>
      <c r="CZ143" s="224"/>
    </row>
    <row r="144" spans="1:1010" s="219" customFormat="1" ht="15" customHeight="1" x14ac:dyDescent="0.35">
      <c r="A144">
        <v>144</v>
      </c>
      <c r="B144">
        <v>2008.24</v>
      </c>
      <c r="C144" s="214" t="s">
        <v>1377</v>
      </c>
      <c r="D144">
        <v>2008.24</v>
      </c>
      <c r="E144" s="219">
        <v>-1</v>
      </c>
      <c r="F144" s="246">
        <v>51.69135</v>
      </c>
      <c r="G144" s="220">
        <v>2.3920499999999998</v>
      </c>
      <c r="H144" s="221">
        <v>13.299899999999999</v>
      </c>
      <c r="I144" s="221">
        <v>5.2200000000000003E-2</v>
      </c>
      <c r="J144" s="221">
        <v>10.840350000000001</v>
      </c>
      <c r="K144" s="222">
        <v>0.17515</v>
      </c>
      <c r="L144" s="221">
        <v>7.4764499999999998</v>
      </c>
      <c r="M144" s="222">
        <v>10.818099999999999</v>
      </c>
      <c r="N144" s="221">
        <v>2.2952499999999998</v>
      </c>
      <c r="O144" s="221">
        <v>1.72E-2</v>
      </c>
      <c r="P144" s="221">
        <v>0.43525000000000003</v>
      </c>
      <c r="Q144" s="222">
        <v>0.22589999999999999</v>
      </c>
      <c r="R144" s="221">
        <v>3.61E-2</v>
      </c>
      <c r="S144" s="222">
        <v>7.2500000000000004E-3</v>
      </c>
      <c r="T144" s="222">
        <v>4.6850000000000003E-2</v>
      </c>
      <c r="U144" s="222">
        <v>99.809399999999997</v>
      </c>
      <c r="V144" s="222"/>
      <c r="W144" s="221"/>
      <c r="X144" s="223"/>
      <c r="Y144" s="223"/>
      <c r="Z144" s="223">
        <v>30.2</v>
      </c>
      <c r="AA144" s="223">
        <v>285.02</v>
      </c>
      <c r="AB144" s="221">
        <v>5.53</v>
      </c>
      <c r="AC144" s="221">
        <v>280.23</v>
      </c>
      <c r="AD144" s="221">
        <v>20.73</v>
      </c>
      <c r="AE144" s="221">
        <v>113.27</v>
      </c>
      <c r="AF144" s="221">
        <v>9.4499999999999993</v>
      </c>
      <c r="AG144" s="221">
        <v>75.92</v>
      </c>
      <c r="AH144" s="221">
        <v>10.119999999999999</v>
      </c>
      <c r="AI144" s="221">
        <v>21.47</v>
      </c>
      <c r="AJ144" s="221">
        <v>3.41</v>
      </c>
      <c r="AK144" s="221">
        <v>16.399999999999999</v>
      </c>
      <c r="AL144" s="221">
        <v>5.1100000000000003</v>
      </c>
      <c r="AM144" s="221">
        <v>1.87</v>
      </c>
      <c r="AN144" s="221">
        <v>4.3</v>
      </c>
      <c r="AO144" s="221">
        <v>0.77100000000000002</v>
      </c>
      <c r="AP144" s="221">
        <v>4.63</v>
      </c>
      <c r="AQ144" s="221">
        <v>0.76600000000000001</v>
      </c>
      <c r="AR144" s="221">
        <v>2.2200000000000002</v>
      </c>
      <c r="AS144" s="221">
        <v>0.29699999999999999</v>
      </c>
      <c r="AT144" s="221">
        <v>1.65</v>
      </c>
      <c r="AU144" s="221">
        <v>0.25600000000000001</v>
      </c>
      <c r="AV144" s="221">
        <v>3.02</v>
      </c>
      <c r="AW144" s="221">
        <v>0.50600000000000001</v>
      </c>
      <c r="AX144" s="221">
        <v>1.07</v>
      </c>
      <c r="AY144" s="221">
        <v>0.23799999999999999</v>
      </c>
      <c r="AZ144" s="221">
        <v>1164.2766449999999</v>
      </c>
      <c r="BA144" s="221">
        <v>57.73995</v>
      </c>
      <c r="BB144" s="223"/>
      <c r="BC144" s="223"/>
      <c r="BD144" s="222"/>
      <c r="BE144" s="222"/>
      <c r="BF144" s="222">
        <v>0.62546533500000001</v>
      </c>
      <c r="BG144" s="222">
        <v>6.1236480000000003E-2</v>
      </c>
      <c r="BH144" s="221">
        <v>0.26998797000000002</v>
      </c>
      <c r="BI144" s="221">
        <v>0.35881558499999999</v>
      </c>
      <c r="BJ144" s="221">
        <v>2.795394E-2</v>
      </c>
      <c r="BK144" s="221">
        <v>0.21831233999999999</v>
      </c>
      <c r="BL144" s="221">
        <v>0.25314354</v>
      </c>
      <c r="BM144" s="221">
        <v>0.161815125</v>
      </c>
      <c r="BN144" s="221">
        <v>6.3328875000000007E-2</v>
      </c>
      <c r="BO144" s="221">
        <v>6.6188699999999998E-3</v>
      </c>
      <c r="BP144" s="221">
        <v>7.5773899999999998E-3</v>
      </c>
      <c r="BQ144" s="221">
        <v>9.0625000000000005E-4</v>
      </c>
      <c r="BR144" s="221">
        <v>2.1691549999999999E-3</v>
      </c>
      <c r="BS144" s="221">
        <v>1.4496</v>
      </c>
      <c r="BT144" s="221">
        <v>8.8356200000000005</v>
      </c>
      <c r="BU144" s="221">
        <v>0.29862</v>
      </c>
      <c r="BV144" s="221">
        <v>14.0115</v>
      </c>
      <c r="BW144" s="221">
        <v>1.40964</v>
      </c>
      <c r="BX144" s="221">
        <v>10.98719</v>
      </c>
      <c r="BY144" s="221">
        <v>1.2360599999999999</v>
      </c>
      <c r="BZ144" s="221">
        <v>4.2515200000000002</v>
      </c>
      <c r="CA144" s="221">
        <v>0.51612000000000002</v>
      </c>
      <c r="CB144" s="221">
        <v>0.81586000000000003</v>
      </c>
      <c r="CC144" s="221">
        <v>0.2387</v>
      </c>
      <c r="CD144" s="221">
        <v>1.0496000000000001</v>
      </c>
      <c r="CE144" s="221">
        <v>0.34237000000000001</v>
      </c>
      <c r="CF144" s="221">
        <v>0.11219999999999999</v>
      </c>
      <c r="CG144" s="221">
        <v>0.4042</v>
      </c>
      <c r="CH144" s="221">
        <v>6.0137999999999997E-2</v>
      </c>
      <c r="CI144" s="221">
        <v>0.37502999999999997</v>
      </c>
      <c r="CJ144" s="221">
        <v>6.6642000000000007E-2</v>
      </c>
      <c r="CK144" s="221">
        <v>0.18648000000000001</v>
      </c>
      <c r="CL144" s="221">
        <v>2.8809000000000001E-2</v>
      </c>
      <c r="CM144" s="221">
        <v>0.14025000000000001</v>
      </c>
      <c r="CN144" s="221">
        <v>2.7904000000000002E-2</v>
      </c>
      <c r="CO144" s="221">
        <v>0.28388000000000002</v>
      </c>
      <c r="CP144" s="221">
        <v>7.5394000000000003E-2</v>
      </c>
      <c r="CQ144" s="221">
        <v>0.39483000000000001</v>
      </c>
      <c r="CR144" s="221">
        <v>2.2610000000000002E-2</v>
      </c>
      <c r="CS144" s="221"/>
      <c r="CT144" s="221"/>
      <c r="CU144" s="224"/>
      <c r="CV144" s="224"/>
      <c r="CW144" s="224"/>
      <c r="CX144" s="224"/>
      <c r="CY144" s="224"/>
      <c r="CZ144" s="224"/>
    </row>
    <row r="145" spans="1:104" s="219" customFormat="1" ht="15" customHeight="1" x14ac:dyDescent="0.35">
      <c r="A145" s="214">
        <v>145</v>
      </c>
      <c r="B145">
        <v>2008.24</v>
      </c>
      <c r="C145" s="214" t="s">
        <v>1378</v>
      </c>
      <c r="D145">
        <v>2008.24</v>
      </c>
      <c r="E145" s="219">
        <v>-1</v>
      </c>
      <c r="F145" s="246">
        <v>51.723100000000002</v>
      </c>
      <c r="G145" s="220">
        <v>2.3283</v>
      </c>
      <c r="H145" s="221">
        <v>13.487399999999999</v>
      </c>
      <c r="I145" s="221">
        <v>3.6700000000000003E-2</v>
      </c>
      <c r="J145" s="221">
        <v>10.9605</v>
      </c>
      <c r="K145" s="222">
        <v>0.1444</v>
      </c>
      <c r="L145" s="221">
        <v>7.3696999999999999</v>
      </c>
      <c r="M145" s="222">
        <v>10.942600000000001</v>
      </c>
      <c r="N145" s="221">
        <v>2.2906</v>
      </c>
      <c r="O145" s="221"/>
      <c r="P145" s="221">
        <v>0.41349999999999998</v>
      </c>
      <c r="Q145" s="222">
        <v>0.224</v>
      </c>
      <c r="R145" s="221">
        <v>3.6700000000000003E-2</v>
      </c>
      <c r="S145" s="222">
        <v>8.9999999999999993E-3</v>
      </c>
      <c r="T145" s="222">
        <v>3.61E-2</v>
      </c>
      <c r="U145" s="222">
        <v>100.0026</v>
      </c>
      <c r="V145" s="222"/>
      <c r="W145" s="221"/>
      <c r="X145" s="223"/>
      <c r="Y145" s="223"/>
      <c r="Z145" s="223">
        <v>28.28</v>
      </c>
      <c r="AA145" s="223">
        <v>279.81</v>
      </c>
      <c r="AB145" s="221">
        <v>5.79</v>
      </c>
      <c r="AC145" s="221">
        <v>304.67</v>
      </c>
      <c r="AD145" s="221">
        <v>20.61</v>
      </c>
      <c r="AE145" s="221">
        <v>131.47</v>
      </c>
      <c r="AF145" s="221">
        <v>9.34</v>
      </c>
      <c r="AG145" s="221">
        <v>78.12</v>
      </c>
      <c r="AH145" s="221">
        <v>11.31</v>
      </c>
      <c r="AI145" s="221">
        <v>22.93</v>
      </c>
      <c r="AJ145" s="221">
        <v>3.29</v>
      </c>
      <c r="AK145" s="221">
        <v>16.62</v>
      </c>
      <c r="AL145" s="221">
        <v>3.97</v>
      </c>
      <c r="AM145" s="221">
        <v>1.89</v>
      </c>
      <c r="AN145" s="221">
        <v>5.63</v>
      </c>
      <c r="AO145" s="221">
        <v>0.753</v>
      </c>
      <c r="AP145" s="221">
        <v>4.92</v>
      </c>
      <c r="AQ145" s="221">
        <v>0.89700000000000002</v>
      </c>
      <c r="AR145" s="221">
        <v>2.06</v>
      </c>
      <c r="AS145" s="221">
        <v>0.28899999999999998</v>
      </c>
      <c r="AT145" s="221">
        <v>1.93</v>
      </c>
      <c r="AU145" s="221">
        <v>0.27900000000000003</v>
      </c>
      <c r="AV145" s="221">
        <v>2.78</v>
      </c>
      <c r="AW145" s="221">
        <v>0.46</v>
      </c>
      <c r="AX145" s="221">
        <v>1.07</v>
      </c>
      <c r="AY145" s="221">
        <v>0.26700000000000002</v>
      </c>
      <c r="AZ145" s="221">
        <v>1162.1309699999999</v>
      </c>
      <c r="BA145" s="221">
        <v>57.120699999999999</v>
      </c>
      <c r="BB145" s="223"/>
      <c r="BC145" s="223"/>
      <c r="BD145" s="222"/>
      <c r="BE145" s="222"/>
      <c r="BF145" s="222">
        <v>0.62584951</v>
      </c>
      <c r="BG145" s="222">
        <v>5.9604480000000001E-2</v>
      </c>
      <c r="BH145" s="221">
        <v>0.27379421999999998</v>
      </c>
      <c r="BI145" s="221">
        <v>0.36279254999999999</v>
      </c>
      <c r="BJ145" s="221">
        <v>2.3046239999999999E-2</v>
      </c>
      <c r="BK145" s="221">
        <v>0.21519524000000001</v>
      </c>
      <c r="BL145" s="221">
        <v>0.25605684000000001</v>
      </c>
      <c r="BM145" s="221">
        <v>0.1614873</v>
      </c>
      <c r="BN145" s="221">
        <v>6.0164250000000002E-2</v>
      </c>
      <c r="BO145" s="221">
        <v>6.5631999999999999E-3</v>
      </c>
      <c r="BP145" s="221">
        <v>7.7033300000000004E-3</v>
      </c>
      <c r="BQ145" s="221">
        <v>1.1249999999999999E-3</v>
      </c>
      <c r="BR145" s="221">
        <v>1.67143E-3</v>
      </c>
      <c r="BS145" s="221">
        <v>1.35744</v>
      </c>
      <c r="BT145" s="221">
        <v>8.6741100000000007</v>
      </c>
      <c r="BU145" s="221">
        <v>0.31265999999999999</v>
      </c>
      <c r="BV145" s="221">
        <v>15.233499999999999</v>
      </c>
      <c r="BW145" s="221">
        <v>1.4014800000000001</v>
      </c>
      <c r="BX145" s="221">
        <v>12.75259</v>
      </c>
      <c r="BY145" s="221">
        <v>1.2216720000000001</v>
      </c>
      <c r="BZ145" s="221">
        <v>4.3747199999999999</v>
      </c>
      <c r="CA145" s="221">
        <v>0.57681000000000004</v>
      </c>
      <c r="CB145" s="221">
        <v>0.87134</v>
      </c>
      <c r="CC145" s="221">
        <v>0.2303</v>
      </c>
      <c r="CD145" s="221">
        <v>1.06368</v>
      </c>
      <c r="CE145" s="221">
        <v>0.26599</v>
      </c>
      <c r="CF145" s="221">
        <v>0.1134</v>
      </c>
      <c r="CG145" s="221">
        <v>0.52922000000000002</v>
      </c>
      <c r="CH145" s="221">
        <v>5.8734000000000001E-2</v>
      </c>
      <c r="CI145" s="221">
        <v>0.39851999999999999</v>
      </c>
      <c r="CJ145" s="221">
        <v>7.8038999999999997E-2</v>
      </c>
      <c r="CK145" s="221">
        <v>0.17304</v>
      </c>
      <c r="CL145" s="221">
        <v>2.8032999999999999E-2</v>
      </c>
      <c r="CM145" s="221">
        <v>0.16405</v>
      </c>
      <c r="CN145" s="221">
        <v>3.0411000000000001E-2</v>
      </c>
      <c r="CO145" s="221">
        <v>0.26132</v>
      </c>
      <c r="CP145" s="221">
        <v>6.8540000000000004E-2</v>
      </c>
      <c r="CQ145" s="221">
        <v>0.39483000000000001</v>
      </c>
      <c r="CR145" s="221">
        <v>2.5364999999999999E-2</v>
      </c>
      <c r="CS145" s="221"/>
      <c r="CT145" s="221"/>
      <c r="CU145" s="224"/>
      <c r="CV145" s="224"/>
      <c r="CW145" s="224"/>
      <c r="CX145" s="224"/>
      <c r="CY145" s="224"/>
      <c r="CZ145" s="224"/>
    </row>
    <row r="146" spans="1:104" s="219" customFormat="1" ht="15" customHeight="1" x14ac:dyDescent="0.35">
      <c r="A146">
        <v>146</v>
      </c>
      <c r="B146">
        <v>2008.24</v>
      </c>
      <c r="C146" s="214" t="s">
        <v>1379</v>
      </c>
      <c r="D146">
        <v>2008.24</v>
      </c>
      <c r="E146" s="219">
        <v>-1</v>
      </c>
      <c r="F146" s="246">
        <v>51.635849999999998</v>
      </c>
      <c r="G146" s="220">
        <v>2.4221499999999998</v>
      </c>
      <c r="H146" s="221">
        <v>13.47785</v>
      </c>
      <c r="I146" s="221">
        <v>5.4300000000000001E-2</v>
      </c>
      <c r="J146" s="221">
        <v>11.062099999999999</v>
      </c>
      <c r="K146" s="222">
        <v>0.16930000000000001</v>
      </c>
      <c r="L146" s="221">
        <v>7.4531000000000001</v>
      </c>
      <c r="M146" s="222">
        <v>10.785600000000001</v>
      </c>
      <c r="N146" s="221">
        <v>2.3252999999999999</v>
      </c>
      <c r="O146" s="221">
        <v>7.9500000000000005E-3</v>
      </c>
      <c r="P146" s="221">
        <v>0.42030000000000001</v>
      </c>
      <c r="Q146" s="222">
        <v>0.22459999999999999</v>
      </c>
      <c r="R146" s="221">
        <v>3.3599999999999998E-2</v>
      </c>
      <c r="S146" s="222">
        <v>7.7000000000000002E-3</v>
      </c>
      <c r="T146" s="222">
        <v>3.6299999999999999E-2</v>
      </c>
      <c r="U146" s="222">
        <v>100.11960000000001</v>
      </c>
      <c r="V146" s="222"/>
      <c r="W146" s="221"/>
      <c r="X146" s="223"/>
      <c r="Y146" s="223"/>
      <c r="Z146" s="223">
        <v>27.793333333333301</v>
      </c>
      <c r="AA146" s="223">
        <v>279.57666666666699</v>
      </c>
      <c r="AB146" s="221">
        <v>6.6366666666666703</v>
      </c>
      <c r="AC146" s="221">
        <v>315.006666666667</v>
      </c>
      <c r="AD146" s="221">
        <v>21.893333333333299</v>
      </c>
      <c r="AE146" s="221">
        <v>133.24</v>
      </c>
      <c r="AF146" s="221">
        <v>12.223333333333301</v>
      </c>
      <c r="AG146" s="221">
        <v>92.78</v>
      </c>
      <c r="AH146" s="221">
        <v>9.9533333333333296</v>
      </c>
      <c r="AI146" s="221">
        <v>25.606666666666701</v>
      </c>
      <c r="AJ146" s="221">
        <v>3.76</v>
      </c>
      <c r="AK146" s="221">
        <v>16.116666666666699</v>
      </c>
      <c r="AL146" s="221">
        <v>5.0233333333333299</v>
      </c>
      <c r="AM146" s="221">
        <v>1.7</v>
      </c>
      <c r="AN146" s="221">
        <v>4.9800000000000004</v>
      </c>
      <c r="AO146" s="221">
        <v>0.75800000000000001</v>
      </c>
      <c r="AP146" s="221">
        <v>4.3099999999999996</v>
      </c>
      <c r="AQ146" s="221">
        <v>0.84</v>
      </c>
      <c r="AR146" s="221">
        <v>2.2566666666666699</v>
      </c>
      <c r="AS146" s="221">
        <v>0.26600000000000001</v>
      </c>
      <c r="AT146" s="221">
        <v>2.04</v>
      </c>
      <c r="AU146" s="221">
        <v>0.25133333333333302</v>
      </c>
      <c r="AV146" s="221">
        <v>3.14</v>
      </c>
      <c r="AW146" s="221">
        <v>0.71466666666666701</v>
      </c>
      <c r="AX146" s="221">
        <v>0.90666666666666695</v>
      </c>
      <c r="AY146" s="221">
        <v>0.29566666666666702</v>
      </c>
      <c r="AZ146" s="221">
        <v>1163.8073099999999</v>
      </c>
      <c r="BA146" s="221">
        <v>57.167850000000001</v>
      </c>
      <c r="BB146" s="223"/>
      <c r="BC146" s="223"/>
      <c r="BD146" s="222"/>
      <c r="BE146" s="222"/>
      <c r="BF146" s="222">
        <v>0.62479378500000005</v>
      </c>
      <c r="BG146" s="222">
        <v>6.2007039999999999E-2</v>
      </c>
      <c r="BH146" s="221">
        <v>0.27360035500000002</v>
      </c>
      <c r="BI146" s="221">
        <v>0.36615551000000002</v>
      </c>
      <c r="BJ146" s="221">
        <v>2.7020280000000001E-2</v>
      </c>
      <c r="BK146" s="221">
        <v>0.21763051999999999</v>
      </c>
      <c r="BL146" s="221">
        <v>0.25238304</v>
      </c>
      <c r="BM146" s="221">
        <v>0.16393364999999999</v>
      </c>
      <c r="BN146" s="221">
        <v>6.1153649999999997E-2</v>
      </c>
      <c r="BO146" s="221">
        <v>6.5807799999999996E-3</v>
      </c>
      <c r="BP146" s="221">
        <v>7.0526399999999998E-3</v>
      </c>
      <c r="BQ146" s="221">
        <v>9.6250000000000003E-4</v>
      </c>
      <c r="BR146" s="221">
        <v>1.6806900000000001E-3</v>
      </c>
      <c r="BS146" s="221">
        <v>1.3340799999999999</v>
      </c>
      <c r="BT146" s="221">
        <v>8.6668766666666794</v>
      </c>
      <c r="BU146" s="221">
        <v>0.35837999999999998</v>
      </c>
      <c r="BV146" s="221">
        <v>15.750333333333399</v>
      </c>
      <c r="BW146" s="221">
        <v>1.48874666666666</v>
      </c>
      <c r="BX146" s="221">
        <v>12.92428</v>
      </c>
      <c r="BY146" s="221">
        <v>1.5988119999999999</v>
      </c>
      <c r="BZ146" s="221">
        <v>5.1956800000000003</v>
      </c>
      <c r="CA146" s="221">
        <v>0.50761999999999996</v>
      </c>
      <c r="CB146" s="221">
        <v>0.97305333333333499</v>
      </c>
      <c r="CC146" s="221">
        <v>0.26319999999999999</v>
      </c>
      <c r="CD146" s="221">
        <v>1.0314666666666701</v>
      </c>
      <c r="CE146" s="221">
        <v>0.33656333333333299</v>
      </c>
      <c r="CF146" s="221">
        <v>0.10199999999999999</v>
      </c>
      <c r="CG146" s="221">
        <v>0.46811999999999998</v>
      </c>
      <c r="CH146" s="221">
        <v>5.9124000000000003E-2</v>
      </c>
      <c r="CI146" s="221">
        <v>0.34910999999999998</v>
      </c>
      <c r="CJ146" s="221">
        <v>7.3080000000000006E-2</v>
      </c>
      <c r="CK146" s="221">
        <v>0.18956000000000001</v>
      </c>
      <c r="CL146" s="221">
        <v>2.5801999999999999E-2</v>
      </c>
      <c r="CM146" s="221">
        <v>0.1734</v>
      </c>
      <c r="CN146" s="221">
        <v>2.7395333333333299E-2</v>
      </c>
      <c r="CO146" s="221">
        <v>0.29515999999999998</v>
      </c>
      <c r="CP146" s="221">
        <v>0.106485333333333</v>
      </c>
      <c r="CQ146" s="221">
        <v>0.33456000000000002</v>
      </c>
      <c r="CR146" s="221">
        <v>2.8088333333333399E-2</v>
      </c>
      <c r="CS146" s="221"/>
      <c r="CT146" s="221"/>
      <c r="CU146" s="224"/>
      <c r="CV146" s="224"/>
      <c r="CW146" s="224"/>
      <c r="CX146" s="224"/>
      <c r="CY146" s="224"/>
      <c r="CZ146" s="224"/>
    </row>
    <row r="147" spans="1:104" s="219" customFormat="1" ht="15" customHeight="1" x14ac:dyDescent="0.35">
      <c r="A147">
        <v>147</v>
      </c>
      <c r="B147">
        <v>2008.24</v>
      </c>
      <c r="C147" s="214" t="s">
        <v>1380</v>
      </c>
      <c r="D147">
        <v>2008.24</v>
      </c>
      <c r="E147" s="219">
        <v>-1</v>
      </c>
      <c r="F147" s="246">
        <v>51.752450000000003</v>
      </c>
      <c r="G147" s="220">
        <v>2.4219499999999998</v>
      </c>
      <c r="H147" s="221">
        <v>13.415100000000001</v>
      </c>
      <c r="I147" s="221">
        <v>0.06</v>
      </c>
      <c r="J147" s="221">
        <v>10.89005</v>
      </c>
      <c r="K147" s="222">
        <v>0.16965</v>
      </c>
      <c r="L147" s="221">
        <v>7.5034000000000001</v>
      </c>
      <c r="M147" s="222">
        <v>10.7448</v>
      </c>
      <c r="N147" s="221">
        <v>2.2837999999999998</v>
      </c>
      <c r="O147" s="221">
        <v>1.6049999999999998E-2</v>
      </c>
      <c r="P147" s="221">
        <v>0.42409999999999998</v>
      </c>
      <c r="Q147" s="222">
        <v>0.22245000000000001</v>
      </c>
      <c r="R147" s="221">
        <v>3.7650000000000003E-2</v>
      </c>
      <c r="S147" s="222">
        <v>7.4000000000000003E-3</v>
      </c>
      <c r="T147" s="222">
        <v>3.3399999999999999E-2</v>
      </c>
      <c r="U147" s="222">
        <v>99.982200000000006</v>
      </c>
      <c r="V147" s="222"/>
      <c r="W147" s="221">
        <v>8.8281905131609495E-2</v>
      </c>
      <c r="X147" s="223">
        <v>3.71469977638841</v>
      </c>
      <c r="Y147" s="222">
        <v>2.2726115995276701</v>
      </c>
      <c r="Z147" s="221">
        <v>27.77</v>
      </c>
      <c r="AA147" s="221">
        <v>270</v>
      </c>
      <c r="AB147" s="221">
        <v>5.56</v>
      </c>
      <c r="AC147" s="221">
        <v>259.11</v>
      </c>
      <c r="AD147" s="221">
        <v>19.79</v>
      </c>
      <c r="AE147" s="221">
        <v>111.21</v>
      </c>
      <c r="AF147" s="221">
        <v>9.52</v>
      </c>
      <c r="AG147" s="221">
        <v>79.72</v>
      </c>
      <c r="AH147" s="221">
        <v>9.73</v>
      </c>
      <c r="AI147" s="221">
        <v>24.73</v>
      </c>
      <c r="AJ147" s="221">
        <v>3.78</v>
      </c>
      <c r="AK147" s="221">
        <v>20.170000000000002</v>
      </c>
      <c r="AL147" s="221">
        <v>4.99</v>
      </c>
      <c r="AM147" s="221">
        <v>1.61</v>
      </c>
      <c r="AN147" s="221">
        <v>4.28</v>
      </c>
      <c r="AO147" s="221">
        <v>0.74099999999999999</v>
      </c>
      <c r="AP147" s="221">
        <v>5.21</v>
      </c>
      <c r="AQ147" s="221">
        <v>1.006</v>
      </c>
      <c r="AR147" s="221">
        <v>2.04</v>
      </c>
      <c r="AS147" s="221">
        <v>0.32900000000000001</v>
      </c>
      <c r="AT147" s="221">
        <v>1.69</v>
      </c>
      <c r="AU147" s="221">
        <v>0.27100000000000002</v>
      </c>
      <c r="AV147" s="221">
        <v>3.16</v>
      </c>
      <c r="AW147" s="221">
        <v>0.63600000000000001</v>
      </c>
      <c r="AX147" s="221">
        <v>0.71</v>
      </c>
      <c r="AY147" s="221">
        <v>0.26900000000000002</v>
      </c>
      <c r="AZ147" s="221">
        <v>1164.81834</v>
      </c>
      <c r="BA147" s="221">
        <v>57.720149999999997</v>
      </c>
      <c r="BB147" s="223"/>
      <c r="BC147" s="223">
        <v>4.4140952565804798E-3</v>
      </c>
      <c r="BD147" s="222">
        <v>7.0950765729018594E-2</v>
      </c>
      <c r="BE147" s="222">
        <v>0.24385122462931899</v>
      </c>
      <c r="BF147" s="222">
        <v>0.62620464499999995</v>
      </c>
      <c r="BG147" s="222">
        <v>6.2001920000000002E-2</v>
      </c>
      <c r="BH147" s="221">
        <v>0.27232653000000001</v>
      </c>
      <c r="BI147" s="221">
        <v>0.36046065500000002</v>
      </c>
      <c r="BJ147" s="221">
        <v>2.7076139999999999E-2</v>
      </c>
      <c r="BK147" s="221">
        <v>0.21909928000000001</v>
      </c>
      <c r="BL147" s="221">
        <v>0.25142831999999998</v>
      </c>
      <c r="BM147" s="221">
        <v>0.16100790000000001</v>
      </c>
      <c r="BN147" s="221">
        <v>6.1706549999999999E-2</v>
      </c>
      <c r="BO147" s="221">
        <v>6.5177849999999999E-3</v>
      </c>
      <c r="BP147" s="221">
        <v>7.9027349999999993E-3</v>
      </c>
      <c r="BQ147" s="221">
        <v>9.2500000000000004E-4</v>
      </c>
      <c r="BR147" s="221">
        <v>1.54642E-3</v>
      </c>
      <c r="BS147" s="221">
        <v>1.3329599999999999</v>
      </c>
      <c r="BT147" s="221">
        <v>8.3699999999999992</v>
      </c>
      <c r="BU147" s="221">
        <v>0.30024000000000001</v>
      </c>
      <c r="BV147" s="221">
        <v>12.955500000000001</v>
      </c>
      <c r="BW147" s="221">
        <v>1.34572</v>
      </c>
      <c r="BX147" s="221">
        <v>10.787369999999999</v>
      </c>
      <c r="BY147" s="221">
        <v>1.2452160000000001</v>
      </c>
      <c r="BZ147" s="221">
        <v>4.4643199999999998</v>
      </c>
      <c r="CA147" s="221">
        <v>0.49623</v>
      </c>
      <c r="CB147" s="221">
        <v>0.93974000000000002</v>
      </c>
      <c r="CC147" s="221">
        <v>0.2646</v>
      </c>
      <c r="CD147" s="221">
        <v>1.29088</v>
      </c>
      <c r="CE147" s="221">
        <v>0.33433000000000002</v>
      </c>
      <c r="CF147" s="221">
        <v>9.6600000000000005E-2</v>
      </c>
      <c r="CG147" s="221">
        <v>0.40232000000000001</v>
      </c>
      <c r="CH147" s="221">
        <v>5.7798000000000002E-2</v>
      </c>
      <c r="CI147" s="221">
        <v>0.42201</v>
      </c>
      <c r="CJ147" s="221">
        <v>8.7522000000000003E-2</v>
      </c>
      <c r="CK147" s="221">
        <v>0.17136000000000001</v>
      </c>
      <c r="CL147" s="221">
        <v>3.1912999999999997E-2</v>
      </c>
      <c r="CM147" s="221">
        <v>0.14365</v>
      </c>
      <c r="CN147" s="221">
        <v>2.9538999999999999E-2</v>
      </c>
      <c r="CO147" s="221">
        <v>0.29704000000000003</v>
      </c>
      <c r="CP147" s="221">
        <v>9.4764000000000001E-2</v>
      </c>
      <c r="CQ147" s="221">
        <v>0.26199</v>
      </c>
      <c r="CR147" s="221">
        <v>2.5555000000000001E-2</v>
      </c>
      <c r="CS147" s="221"/>
      <c r="CT147" s="221"/>
      <c r="CU147" s="224"/>
      <c r="CV147" s="224"/>
      <c r="CW147" s="224"/>
      <c r="CX147" s="224"/>
      <c r="CY147" s="224"/>
      <c r="CZ147" s="224"/>
    </row>
    <row r="148" spans="1:104" s="219" customFormat="1" ht="15" customHeight="1" x14ac:dyDescent="0.35">
      <c r="A148" s="214">
        <v>148</v>
      </c>
      <c r="B148">
        <v>2008.24</v>
      </c>
      <c r="C148" s="214" t="s">
        <v>1381</v>
      </c>
      <c r="D148">
        <v>2008.24</v>
      </c>
      <c r="E148" s="219">
        <v>-1</v>
      </c>
      <c r="F148" s="246">
        <v>51.518599999999999</v>
      </c>
      <c r="G148" s="220">
        <v>2.3860000000000001</v>
      </c>
      <c r="H148" s="221">
        <v>13.561199999999999</v>
      </c>
      <c r="I148" s="221">
        <v>5.8099999999999999E-2</v>
      </c>
      <c r="J148" s="221">
        <v>11.151</v>
      </c>
      <c r="K148" s="222">
        <v>0.15240000000000001</v>
      </c>
      <c r="L148" s="221">
        <v>7.6207000000000003</v>
      </c>
      <c r="M148" s="222">
        <v>10.835100000000001</v>
      </c>
      <c r="N148" s="221">
        <v>2.2671999999999999</v>
      </c>
      <c r="O148" s="221">
        <v>1.23E-2</v>
      </c>
      <c r="P148" s="221">
        <v>0.41210000000000002</v>
      </c>
      <c r="Q148" s="222">
        <v>0.21929999999999999</v>
      </c>
      <c r="R148" s="221">
        <v>4.36E-2</v>
      </c>
      <c r="S148" s="222">
        <v>7.9000000000000008E-3</v>
      </c>
      <c r="T148" s="222">
        <v>0.1191</v>
      </c>
      <c r="U148" s="222">
        <v>100.36450000000001</v>
      </c>
      <c r="V148" s="222"/>
      <c r="W148" s="221"/>
      <c r="X148" s="223"/>
      <c r="Y148" s="223"/>
      <c r="Z148" s="223">
        <v>30.02</v>
      </c>
      <c r="AA148" s="223">
        <v>272.60000000000002</v>
      </c>
      <c r="AB148" s="221">
        <v>5.62</v>
      </c>
      <c r="AC148" s="221">
        <v>275.45</v>
      </c>
      <c r="AD148" s="221">
        <v>21.41</v>
      </c>
      <c r="AE148" s="221">
        <v>117.6</v>
      </c>
      <c r="AF148" s="221">
        <v>9.59</v>
      </c>
      <c r="AG148" s="221">
        <v>77.08</v>
      </c>
      <c r="AH148" s="221">
        <v>10.43</v>
      </c>
      <c r="AI148" s="221">
        <v>22.77</v>
      </c>
      <c r="AJ148" s="221">
        <v>3.22</v>
      </c>
      <c r="AK148" s="221">
        <v>16.73</v>
      </c>
      <c r="AL148" s="221">
        <v>4.21</v>
      </c>
      <c r="AM148" s="221">
        <v>1.55</v>
      </c>
      <c r="AN148" s="221">
        <v>5.43</v>
      </c>
      <c r="AO148" s="221">
        <v>0.745</v>
      </c>
      <c r="AP148" s="221">
        <v>4.49</v>
      </c>
      <c r="AQ148" s="221">
        <v>0.70699999999999996</v>
      </c>
      <c r="AR148" s="221">
        <v>2.23</v>
      </c>
      <c r="AS148" s="221">
        <v>0.223</v>
      </c>
      <c r="AT148" s="221">
        <v>1.6</v>
      </c>
      <c r="AU148" s="221">
        <v>0.27300000000000002</v>
      </c>
      <c r="AV148" s="221">
        <v>3.33</v>
      </c>
      <c r="AW148" s="221">
        <v>0.6</v>
      </c>
      <c r="AX148" s="221">
        <v>0.85</v>
      </c>
      <c r="AY148" s="221">
        <v>0.27500000000000002</v>
      </c>
      <c r="AZ148" s="221">
        <v>1167.17607</v>
      </c>
      <c r="BA148" s="221">
        <v>57.518500000000003</v>
      </c>
      <c r="BB148" s="223"/>
      <c r="BC148" s="223"/>
      <c r="BD148" s="222"/>
      <c r="BE148" s="222"/>
      <c r="BF148" s="222">
        <v>0.62337505999999998</v>
      </c>
      <c r="BG148" s="222">
        <v>6.10816E-2</v>
      </c>
      <c r="BH148" s="221">
        <v>0.27529236000000001</v>
      </c>
      <c r="BI148" s="221">
        <v>0.36909809999999998</v>
      </c>
      <c r="BJ148" s="221">
        <v>2.4323040000000001E-2</v>
      </c>
      <c r="BK148" s="221">
        <v>0.22252443999999999</v>
      </c>
      <c r="BL148" s="221">
        <v>0.25354134</v>
      </c>
      <c r="BM148" s="221">
        <v>0.1598376</v>
      </c>
      <c r="BN148" s="221">
        <v>5.9960550000000001E-2</v>
      </c>
      <c r="BO148" s="221">
        <v>6.4254899999999998E-3</v>
      </c>
      <c r="BP148" s="221">
        <v>9.1516400000000008E-3</v>
      </c>
      <c r="BQ148" s="221">
        <v>9.875000000000001E-4</v>
      </c>
      <c r="BR148" s="221">
        <v>5.5143299999999996E-3</v>
      </c>
      <c r="BS148" s="221">
        <v>1.44096</v>
      </c>
      <c r="BT148" s="221">
        <v>8.4505999999999997</v>
      </c>
      <c r="BU148" s="221">
        <v>0.30348000000000003</v>
      </c>
      <c r="BV148" s="221">
        <v>13.772500000000001</v>
      </c>
      <c r="BW148" s="221">
        <v>1.4558800000000001</v>
      </c>
      <c r="BX148" s="221">
        <v>11.4072</v>
      </c>
      <c r="BY148" s="221">
        <v>1.254372</v>
      </c>
      <c r="BZ148" s="221">
        <v>4.3164800000000003</v>
      </c>
      <c r="CA148" s="221">
        <v>0.53193000000000001</v>
      </c>
      <c r="CB148" s="221">
        <v>0.86526000000000003</v>
      </c>
      <c r="CC148" s="221">
        <v>0.22539999999999999</v>
      </c>
      <c r="CD148" s="221">
        <v>1.0707199999999999</v>
      </c>
      <c r="CE148" s="221">
        <v>0.28206999999999999</v>
      </c>
      <c r="CF148" s="221">
        <v>9.2999999999999999E-2</v>
      </c>
      <c r="CG148" s="221">
        <v>0.51041999999999998</v>
      </c>
      <c r="CH148" s="221">
        <v>5.8110000000000002E-2</v>
      </c>
      <c r="CI148" s="221">
        <v>0.36369000000000001</v>
      </c>
      <c r="CJ148" s="221">
        <v>6.1509000000000001E-2</v>
      </c>
      <c r="CK148" s="221">
        <v>0.18731999999999999</v>
      </c>
      <c r="CL148" s="221">
        <v>2.1631000000000001E-2</v>
      </c>
      <c r="CM148" s="221">
        <v>0.13600000000000001</v>
      </c>
      <c r="CN148" s="221">
        <v>2.9756999999999999E-2</v>
      </c>
      <c r="CO148" s="221">
        <v>0.31302000000000002</v>
      </c>
      <c r="CP148" s="221">
        <v>8.9399999999999993E-2</v>
      </c>
      <c r="CQ148" s="221">
        <v>0.31364999999999998</v>
      </c>
      <c r="CR148" s="221">
        <v>2.6124999999999999E-2</v>
      </c>
      <c r="CS148" s="221"/>
      <c r="CT148" s="221"/>
      <c r="CU148" s="224"/>
      <c r="CV148" s="224"/>
      <c r="CW148" s="224"/>
      <c r="CX148" s="224"/>
      <c r="CY148" s="224"/>
      <c r="CZ148" s="224"/>
    </row>
    <row r="149" spans="1:104" s="219" customFormat="1" ht="15" customHeight="1" x14ac:dyDescent="0.35">
      <c r="A149">
        <v>149</v>
      </c>
      <c r="B149">
        <v>2008.24</v>
      </c>
      <c r="C149" s="214" t="s">
        <v>1382</v>
      </c>
      <c r="D149">
        <v>2008.24</v>
      </c>
      <c r="E149" s="219">
        <v>-1</v>
      </c>
      <c r="F149" s="246">
        <v>51.650100000000002</v>
      </c>
      <c r="G149" s="220">
        <v>2.4089999999999998</v>
      </c>
      <c r="H149" s="221">
        <v>13.589399999999999</v>
      </c>
      <c r="I149" s="221">
        <v>4.3650000000000001E-2</v>
      </c>
      <c r="J149" s="221">
        <v>11.41855</v>
      </c>
      <c r="K149" s="222">
        <v>0.1691</v>
      </c>
      <c r="L149" s="221">
        <v>7.55145</v>
      </c>
      <c r="M149" s="222">
        <v>10.7842</v>
      </c>
      <c r="N149" s="221">
        <v>2.3619500000000002</v>
      </c>
      <c r="O149" s="221">
        <v>8.9999999999999993E-3</v>
      </c>
      <c r="P149" s="221">
        <v>0.42735000000000001</v>
      </c>
      <c r="Q149" s="222">
        <v>0.22635</v>
      </c>
      <c r="R149" s="221">
        <v>3.4099999999999998E-2</v>
      </c>
      <c r="S149" s="222">
        <v>9.1999999999999998E-3</v>
      </c>
      <c r="T149" s="222">
        <v>6.1499999999999999E-2</v>
      </c>
      <c r="U149" s="222">
        <v>100.7449</v>
      </c>
      <c r="V149" s="222"/>
      <c r="W149" s="221"/>
      <c r="X149" s="223"/>
      <c r="Y149" s="223"/>
      <c r="Z149" s="223">
        <v>27.5</v>
      </c>
      <c r="AA149" s="223">
        <v>280.02499999999998</v>
      </c>
      <c r="AB149" s="221">
        <v>6.75</v>
      </c>
      <c r="AC149" s="221">
        <v>312.92</v>
      </c>
      <c r="AD149" s="221">
        <v>21.16</v>
      </c>
      <c r="AE149" s="221">
        <v>122.345</v>
      </c>
      <c r="AF149" s="221">
        <v>12.375</v>
      </c>
      <c r="AG149" s="221">
        <v>90.784999999999997</v>
      </c>
      <c r="AH149" s="221">
        <v>9.5749999999999993</v>
      </c>
      <c r="AI149" s="221">
        <v>25.245000000000001</v>
      </c>
      <c r="AJ149" s="221">
        <v>3.5649999999999999</v>
      </c>
      <c r="AK149" s="221">
        <v>18.324999999999999</v>
      </c>
      <c r="AL149" s="221">
        <v>4.55</v>
      </c>
      <c r="AM149" s="221">
        <v>1.62</v>
      </c>
      <c r="AN149" s="221">
        <v>5.0750000000000002</v>
      </c>
      <c r="AO149" s="221">
        <v>0.72450000000000003</v>
      </c>
      <c r="AP149" s="221">
        <v>4.46</v>
      </c>
      <c r="AQ149" s="221">
        <v>0.83199999999999996</v>
      </c>
      <c r="AR149" s="221">
        <v>2.14</v>
      </c>
      <c r="AS149" s="221">
        <v>0.26750000000000002</v>
      </c>
      <c r="AT149" s="221">
        <v>1.76</v>
      </c>
      <c r="AU149" s="221">
        <v>0.26700000000000002</v>
      </c>
      <c r="AV149" s="221">
        <v>3.4449999999999998</v>
      </c>
      <c r="AW149" s="221">
        <v>0.69450000000000001</v>
      </c>
      <c r="AX149" s="221">
        <v>0.86499999999999999</v>
      </c>
      <c r="AY149" s="221">
        <v>0.25900000000000001</v>
      </c>
      <c r="AZ149" s="221">
        <v>1165.7841450000001</v>
      </c>
      <c r="BA149" s="221">
        <v>56.720599999999997</v>
      </c>
      <c r="BB149" s="223"/>
      <c r="BC149" s="223"/>
      <c r="BD149" s="222"/>
      <c r="BE149" s="222"/>
      <c r="BF149" s="222">
        <v>0.62496620999999997</v>
      </c>
      <c r="BG149" s="222">
        <v>6.16704E-2</v>
      </c>
      <c r="BH149" s="221">
        <v>0.27586482000000001</v>
      </c>
      <c r="BI149" s="221">
        <v>0.37795400499999998</v>
      </c>
      <c r="BJ149" s="221">
        <v>2.6988359999999999E-2</v>
      </c>
      <c r="BK149" s="221">
        <v>0.22050233999999999</v>
      </c>
      <c r="BL149" s="221">
        <v>0.25235027999999998</v>
      </c>
      <c r="BM149" s="221">
        <v>0.166517475</v>
      </c>
      <c r="BN149" s="221">
        <v>6.2179425000000003E-2</v>
      </c>
      <c r="BO149" s="221">
        <v>6.6320550000000004E-3</v>
      </c>
      <c r="BP149" s="221">
        <v>7.1575900000000001E-3</v>
      </c>
      <c r="BQ149" s="221">
        <v>1.15E-3</v>
      </c>
      <c r="BR149" s="221">
        <v>2.8474500000000001E-3</v>
      </c>
      <c r="BS149" s="221">
        <v>1.32</v>
      </c>
      <c r="BT149" s="221">
        <v>8.6807750000000006</v>
      </c>
      <c r="BU149" s="221">
        <v>0.36449999999999999</v>
      </c>
      <c r="BV149" s="221">
        <v>15.646000000000001</v>
      </c>
      <c r="BW149" s="221">
        <v>1.4388799999999999</v>
      </c>
      <c r="BX149" s="221">
        <v>11.867464999999999</v>
      </c>
      <c r="BY149" s="221">
        <v>1.6186499999999999</v>
      </c>
      <c r="BZ149" s="221">
        <v>5.0839600000000003</v>
      </c>
      <c r="CA149" s="221">
        <v>0.48832500000000001</v>
      </c>
      <c r="CB149" s="221">
        <v>0.95931</v>
      </c>
      <c r="CC149" s="221">
        <v>0.24954999999999999</v>
      </c>
      <c r="CD149" s="221">
        <v>1.1728000000000001</v>
      </c>
      <c r="CE149" s="221">
        <v>0.30485000000000001</v>
      </c>
      <c r="CF149" s="221">
        <v>9.7199999999999995E-2</v>
      </c>
      <c r="CG149" s="221">
        <v>0.47704999999999997</v>
      </c>
      <c r="CH149" s="221">
        <v>5.6510999999999999E-2</v>
      </c>
      <c r="CI149" s="221">
        <v>0.36126000000000003</v>
      </c>
      <c r="CJ149" s="221">
        <v>7.2384000000000004E-2</v>
      </c>
      <c r="CK149" s="221">
        <v>0.17976</v>
      </c>
      <c r="CL149" s="221">
        <v>2.5947499999999998E-2</v>
      </c>
      <c r="CM149" s="221">
        <v>0.14960000000000001</v>
      </c>
      <c r="CN149" s="221">
        <v>2.9103E-2</v>
      </c>
      <c r="CO149" s="221">
        <v>0.32383000000000001</v>
      </c>
      <c r="CP149" s="221">
        <v>0.1034805</v>
      </c>
      <c r="CQ149" s="221">
        <v>0.319185</v>
      </c>
      <c r="CR149" s="221">
        <v>2.4604999999999998E-2</v>
      </c>
      <c r="CS149" s="221"/>
      <c r="CT149" s="221"/>
      <c r="CU149" s="224"/>
      <c r="CV149" s="224"/>
      <c r="CW149" s="224"/>
      <c r="CX149" s="224"/>
      <c r="CY149" s="224"/>
      <c r="CZ149" s="224"/>
    </row>
    <row r="150" spans="1:104" s="219" customFormat="1" ht="15" customHeight="1" x14ac:dyDescent="0.35">
      <c r="A150">
        <v>150</v>
      </c>
      <c r="B150">
        <v>2008.24</v>
      </c>
      <c r="C150" s="214" t="s">
        <v>1383</v>
      </c>
      <c r="D150">
        <v>2008.24</v>
      </c>
      <c r="E150" s="219">
        <v>-1</v>
      </c>
      <c r="F150" s="246">
        <v>52.0559333333333</v>
      </c>
      <c r="G150" s="220">
        <v>2.4102000000000001</v>
      </c>
      <c r="H150" s="221">
        <v>13.6264</v>
      </c>
      <c r="I150" s="221">
        <v>4.1200000000000001E-2</v>
      </c>
      <c r="J150" s="221">
        <v>10.9502333333333</v>
      </c>
      <c r="K150" s="222">
        <v>0.16336666666666699</v>
      </c>
      <c r="L150" s="221">
        <v>7.5509666666666702</v>
      </c>
      <c r="M150" s="222">
        <v>10.832366666666699</v>
      </c>
      <c r="N150" s="221">
        <v>2.3455333333333299</v>
      </c>
      <c r="O150" s="221">
        <v>5.8999999999999999E-3</v>
      </c>
      <c r="P150" s="221">
        <v>0.41539999999999999</v>
      </c>
      <c r="Q150" s="222">
        <v>0.22966666666666699</v>
      </c>
      <c r="R150" s="221">
        <v>3.4366666666666698E-2</v>
      </c>
      <c r="S150" s="222">
        <v>7.4999999999999997E-3</v>
      </c>
      <c r="T150" s="222">
        <v>4.6766666666666699E-2</v>
      </c>
      <c r="U150" s="222">
        <v>100.72086666666701</v>
      </c>
      <c r="V150" s="222"/>
      <c r="W150" s="221">
        <v>0.11462347142268201</v>
      </c>
      <c r="X150" s="223">
        <v>3.9501765074108</v>
      </c>
      <c r="Y150" s="222">
        <v>2.30289604854568</v>
      </c>
      <c r="Z150" s="221">
        <v>30.9</v>
      </c>
      <c r="AA150" s="221">
        <v>299.76</v>
      </c>
      <c r="AB150" s="221">
        <v>5.9</v>
      </c>
      <c r="AC150" s="221">
        <v>280.49</v>
      </c>
      <c r="AD150" s="221">
        <v>20.96</v>
      </c>
      <c r="AE150" s="221">
        <v>112.2</v>
      </c>
      <c r="AF150" s="221">
        <v>9.49</v>
      </c>
      <c r="AG150" s="221">
        <v>82.99</v>
      </c>
      <c r="AH150" s="221">
        <v>9.17</v>
      </c>
      <c r="AI150" s="221">
        <v>23.67</v>
      </c>
      <c r="AJ150" s="221">
        <v>3.26</v>
      </c>
      <c r="AK150" s="221">
        <v>16.920000000000002</v>
      </c>
      <c r="AL150" s="221">
        <v>4.45</v>
      </c>
      <c r="AM150" s="221">
        <v>1.69</v>
      </c>
      <c r="AN150" s="221">
        <v>4.45</v>
      </c>
      <c r="AO150" s="221">
        <v>0.79300000000000004</v>
      </c>
      <c r="AP150" s="221">
        <v>4.2699999999999996</v>
      </c>
      <c r="AQ150" s="221">
        <v>0.80600000000000005</v>
      </c>
      <c r="AR150" s="221">
        <v>2.12</v>
      </c>
      <c r="AS150" s="221">
        <v>0.28299999999999997</v>
      </c>
      <c r="AT150" s="221">
        <v>1.93</v>
      </c>
      <c r="AU150" s="221">
        <v>0.26600000000000001</v>
      </c>
      <c r="AV150" s="221">
        <v>2.71</v>
      </c>
      <c r="AW150" s="221">
        <v>0.52700000000000002</v>
      </c>
      <c r="AX150" s="221">
        <v>0.61</v>
      </c>
      <c r="AY150" s="221">
        <v>0.23799999999999999</v>
      </c>
      <c r="AZ150" s="221">
        <v>1165.7744299999999</v>
      </c>
      <c r="BA150" s="221">
        <v>57.738</v>
      </c>
      <c r="BB150" s="223"/>
      <c r="BC150" s="223">
        <v>5.7311735711341001E-3</v>
      </c>
      <c r="BD150" s="222">
        <v>7.5448371291546301E-2</v>
      </c>
      <c r="BE150" s="222">
        <v>0.24710074600895099</v>
      </c>
      <c r="BF150" s="222">
        <v>0.62987679333333302</v>
      </c>
      <c r="BG150" s="222">
        <v>6.1701119999999998E-2</v>
      </c>
      <c r="BH150" s="221">
        <v>0.27661592000000002</v>
      </c>
      <c r="BI150" s="221">
        <v>0.36245272333333201</v>
      </c>
      <c r="BJ150" s="221">
        <v>2.6073320000000101E-2</v>
      </c>
      <c r="BK150" s="221">
        <v>0.22048822666666701</v>
      </c>
      <c r="BL150" s="221">
        <v>0.25347738000000097</v>
      </c>
      <c r="BM150" s="221">
        <v>0.16536010000000001</v>
      </c>
      <c r="BN150" s="221">
        <v>6.04407E-2</v>
      </c>
      <c r="BO150" s="221">
        <v>6.7292333333333499E-3</v>
      </c>
      <c r="BP150" s="221">
        <v>7.2135633333333402E-3</v>
      </c>
      <c r="BQ150" s="221">
        <v>9.3749999999999997E-4</v>
      </c>
      <c r="BR150" s="221">
        <v>2.1652966666666699E-3</v>
      </c>
      <c r="BS150" s="221">
        <v>1.4832000000000001</v>
      </c>
      <c r="BT150" s="221">
        <v>9.2925599999999999</v>
      </c>
      <c r="BU150" s="221">
        <v>0.31859999999999999</v>
      </c>
      <c r="BV150" s="221">
        <v>14.0245</v>
      </c>
      <c r="BW150" s="221">
        <v>1.4252800000000001</v>
      </c>
      <c r="BX150" s="221">
        <v>10.8834</v>
      </c>
      <c r="BY150" s="221">
        <v>1.2412920000000001</v>
      </c>
      <c r="BZ150" s="221">
        <v>4.6474399999999996</v>
      </c>
      <c r="CA150" s="221">
        <v>0.46766999999999997</v>
      </c>
      <c r="CB150" s="221">
        <v>0.89946000000000004</v>
      </c>
      <c r="CC150" s="221">
        <v>0.22819999999999999</v>
      </c>
      <c r="CD150" s="221">
        <v>1.0828800000000001</v>
      </c>
      <c r="CE150" s="221">
        <v>0.29815000000000003</v>
      </c>
      <c r="CF150" s="221">
        <v>0.1014</v>
      </c>
      <c r="CG150" s="221">
        <v>0.41830000000000001</v>
      </c>
      <c r="CH150" s="221">
        <v>6.1853999999999999E-2</v>
      </c>
      <c r="CI150" s="221">
        <v>0.34587000000000001</v>
      </c>
      <c r="CJ150" s="221">
        <v>7.0122000000000004E-2</v>
      </c>
      <c r="CK150" s="221">
        <v>0.17807999999999999</v>
      </c>
      <c r="CL150" s="221">
        <v>2.7451E-2</v>
      </c>
      <c r="CM150" s="221">
        <v>0.16405</v>
      </c>
      <c r="CN150" s="221">
        <v>2.8993999999999999E-2</v>
      </c>
      <c r="CO150" s="221">
        <v>0.25474000000000002</v>
      </c>
      <c r="CP150" s="221">
        <v>7.8522999999999996E-2</v>
      </c>
      <c r="CQ150" s="221">
        <v>0.22509000000000001</v>
      </c>
      <c r="CR150" s="221">
        <v>2.2610000000000002E-2</v>
      </c>
      <c r="CS150" s="221"/>
      <c r="CT150" s="221"/>
      <c r="CU150" s="224"/>
      <c r="CV150" s="224"/>
      <c r="CW150" s="224"/>
      <c r="CX150" s="224"/>
      <c r="CY150" s="224"/>
      <c r="CZ150" s="224"/>
    </row>
    <row r="151" spans="1:104" s="219" customFormat="1" ht="15" customHeight="1" x14ac:dyDescent="0.35">
      <c r="A151" s="214">
        <v>151</v>
      </c>
      <c r="B151">
        <v>2008.25</v>
      </c>
      <c r="C151" s="214" t="s">
        <v>1384</v>
      </c>
      <c r="D151">
        <v>2008.25</v>
      </c>
      <c r="E151" s="219">
        <v>-1</v>
      </c>
      <c r="F151" s="246">
        <v>51.564149999999998</v>
      </c>
      <c r="G151" s="220">
        <v>2.4106999999999998</v>
      </c>
      <c r="H151" s="221">
        <v>13.382999999999999</v>
      </c>
      <c r="I151" s="221">
        <v>4.1000000000000002E-2</v>
      </c>
      <c r="J151" s="221">
        <v>11.289400000000001</v>
      </c>
      <c r="K151" s="222">
        <v>0.17399999999999999</v>
      </c>
      <c r="L151" s="221">
        <v>7.7160000000000002</v>
      </c>
      <c r="M151" s="222">
        <v>10.818199999999999</v>
      </c>
      <c r="N151" s="221">
        <v>2.3722500000000002</v>
      </c>
      <c r="O151" s="221">
        <v>2.385E-2</v>
      </c>
      <c r="P151" s="221">
        <v>0.41055000000000003</v>
      </c>
      <c r="Q151" s="222">
        <v>0.2087</v>
      </c>
      <c r="R151" s="221">
        <v>3.49E-2</v>
      </c>
      <c r="S151" s="222">
        <v>7.9500000000000005E-3</v>
      </c>
      <c r="T151" s="222">
        <v>3.175E-2</v>
      </c>
      <c r="U151" s="222">
        <v>100.48650000000001</v>
      </c>
      <c r="V151" s="222"/>
      <c r="W151" s="221">
        <v>0.15771597007743299</v>
      </c>
      <c r="X151" s="223">
        <v>3.5514914552769801</v>
      </c>
      <c r="Y151" s="222">
        <v>1.4236759936500301</v>
      </c>
      <c r="Z151" s="221">
        <v>28.266666666666701</v>
      </c>
      <c r="AA151" s="221">
        <v>314.44333333333299</v>
      </c>
      <c r="AB151" s="221">
        <v>8.2733333333333299</v>
      </c>
      <c r="AC151" s="221">
        <v>400.11666666666702</v>
      </c>
      <c r="AD151" s="221">
        <v>25.41</v>
      </c>
      <c r="AE151" s="221">
        <v>156.98333333333301</v>
      </c>
      <c r="AF151" s="221">
        <v>16.036666666666701</v>
      </c>
      <c r="AG151" s="221">
        <v>140.64666666666699</v>
      </c>
      <c r="AH151" s="221">
        <v>15.466666666666701</v>
      </c>
      <c r="AI151" s="221">
        <v>39.46</v>
      </c>
      <c r="AJ151" s="221">
        <v>6.1033333333333299</v>
      </c>
      <c r="AK151" s="221">
        <v>29.8966666666667</v>
      </c>
      <c r="AL151" s="221">
        <v>7.1733333333333302</v>
      </c>
      <c r="AM151" s="221">
        <v>2.8333333333333299</v>
      </c>
      <c r="AN151" s="221">
        <v>6.98</v>
      </c>
      <c r="AO151" s="221">
        <v>1.09266666666667</v>
      </c>
      <c r="AP151" s="221">
        <v>7.58</v>
      </c>
      <c r="AQ151" s="221">
        <v>1.3233333333333299</v>
      </c>
      <c r="AR151" s="221">
        <v>3.4166666666666701</v>
      </c>
      <c r="AS151" s="221">
        <v>0.45533333333333298</v>
      </c>
      <c r="AT151" s="221">
        <v>3.12</v>
      </c>
      <c r="AU151" s="221">
        <v>0.438</v>
      </c>
      <c r="AV151" s="221">
        <v>5.3</v>
      </c>
      <c r="AW151" s="221">
        <v>1.3033333333333299</v>
      </c>
      <c r="AX151" s="221">
        <v>1.71333333333333</v>
      </c>
      <c r="AY151" s="221">
        <v>0.55033333333333301</v>
      </c>
      <c r="AZ151" s="221">
        <v>1169.0916</v>
      </c>
      <c r="BA151" s="221">
        <v>56.64</v>
      </c>
      <c r="BB151" s="223"/>
      <c r="BC151" s="223">
        <v>7.8857985038716504E-3</v>
      </c>
      <c r="BD151" s="222">
        <v>6.7833486795790293E-2</v>
      </c>
      <c r="BE151" s="222">
        <v>0.15276043411864801</v>
      </c>
      <c r="BF151" s="222">
        <v>0.62392621500000001</v>
      </c>
      <c r="BG151" s="222">
        <v>6.1713919999999999E-2</v>
      </c>
      <c r="BH151" s="221">
        <v>0.2716749</v>
      </c>
      <c r="BI151" s="221">
        <v>0.37367914000000002</v>
      </c>
      <c r="BJ151" s="221">
        <v>2.7770400000000001E-2</v>
      </c>
      <c r="BK151" s="221">
        <v>0.22530720000000001</v>
      </c>
      <c r="BL151" s="221">
        <v>0.25314587999999999</v>
      </c>
      <c r="BM151" s="221">
        <v>0.16724362500000001</v>
      </c>
      <c r="BN151" s="221">
        <v>5.9735024999999997E-2</v>
      </c>
      <c r="BO151" s="221">
        <v>6.1149100000000003E-3</v>
      </c>
      <c r="BP151" s="221">
        <v>7.3255100000000004E-3</v>
      </c>
      <c r="BQ151" s="221">
        <v>9.9375000000000006E-4</v>
      </c>
      <c r="BR151" s="221">
        <v>1.470025E-3</v>
      </c>
      <c r="BS151" s="221">
        <v>1.3568</v>
      </c>
      <c r="BT151" s="221">
        <v>9.7477433333333199</v>
      </c>
      <c r="BU151" s="221">
        <v>0.44675999999999999</v>
      </c>
      <c r="BV151" s="221">
        <v>20.005833333333399</v>
      </c>
      <c r="BW151" s="221">
        <v>1.7278800000000001</v>
      </c>
      <c r="BX151" s="221">
        <v>15.2273833333333</v>
      </c>
      <c r="BY151" s="221">
        <v>2.0975959999999998</v>
      </c>
      <c r="BZ151" s="221">
        <v>7.8762133333333502</v>
      </c>
      <c r="CA151" s="221">
        <v>0.78880000000000206</v>
      </c>
      <c r="CB151" s="221">
        <v>1.4994799999999999</v>
      </c>
      <c r="CC151" s="221">
        <v>0.42723333333333302</v>
      </c>
      <c r="CD151" s="221">
        <v>1.9133866666666699</v>
      </c>
      <c r="CE151" s="221">
        <v>0.480613333333333</v>
      </c>
      <c r="CF151" s="221">
        <v>0.17</v>
      </c>
      <c r="CG151" s="221">
        <v>0.65612000000000004</v>
      </c>
      <c r="CH151" s="221">
        <v>8.5228000000000304E-2</v>
      </c>
      <c r="CI151" s="221">
        <v>0.61397999999999997</v>
      </c>
      <c r="CJ151" s="221">
        <v>0.11513</v>
      </c>
      <c r="CK151" s="221">
        <v>0.28699999999999998</v>
      </c>
      <c r="CL151" s="221">
        <v>4.4167333333333302E-2</v>
      </c>
      <c r="CM151" s="221">
        <v>0.26519999999999999</v>
      </c>
      <c r="CN151" s="221">
        <v>4.7742E-2</v>
      </c>
      <c r="CO151" s="221">
        <v>0.49819999999999998</v>
      </c>
      <c r="CP151" s="221">
        <v>0.19419666666666599</v>
      </c>
      <c r="CQ151" s="221">
        <v>0.632219999999999</v>
      </c>
      <c r="CR151" s="221">
        <v>5.2281666666666601E-2</v>
      </c>
      <c r="CS151" s="221"/>
      <c r="CT151" s="221"/>
      <c r="CU151" s="224"/>
      <c r="CV151" s="224"/>
      <c r="CW151" s="224"/>
      <c r="CX151" s="224"/>
      <c r="CY151" s="224"/>
      <c r="CZ151" s="224"/>
    </row>
    <row r="152" spans="1:104" s="219" customFormat="1" ht="15" customHeight="1" x14ac:dyDescent="0.35">
      <c r="A152">
        <v>152</v>
      </c>
      <c r="B152">
        <v>2008.25</v>
      </c>
      <c r="C152" s="214" t="s">
        <v>1385</v>
      </c>
      <c r="D152">
        <v>2008.25</v>
      </c>
      <c r="E152" s="219">
        <v>-1</v>
      </c>
      <c r="F152" s="246">
        <v>51.44885</v>
      </c>
      <c r="G152" s="220">
        <v>2.4051999999999998</v>
      </c>
      <c r="H152" s="221">
        <v>13.492900000000001</v>
      </c>
      <c r="I152" s="221">
        <v>5.8250000000000003E-2</v>
      </c>
      <c r="J152" s="221">
        <v>10.965299999999999</v>
      </c>
      <c r="K152" s="222">
        <v>0.17805000000000001</v>
      </c>
      <c r="L152" s="221">
        <v>7.4226999999999999</v>
      </c>
      <c r="M152" s="222">
        <v>10.7682</v>
      </c>
      <c r="N152" s="221">
        <v>2.3929499999999999</v>
      </c>
      <c r="O152" s="221">
        <v>1.1849999999999999E-2</v>
      </c>
      <c r="P152" s="221">
        <v>0.40484999999999999</v>
      </c>
      <c r="Q152" s="222">
        <v>0.2359</v>
      </c>
      <c r="R152" s="221">
        <v>3.0599999999999999E-2</v>
      </c>
      <c r="S152" s="222">
        <v>1.2149999999999999E-2</v>
      </c>
      <c r="T152" s="222">
        <v>5.8049999999999997E-2</v>
      </c>
      <c r="U152" s="222">
        <v>99.885800000000003</v>
      </c>
      <c r="V152" s="222"/>
      <c r="W152" s="221"/>
      <c r="X152" s="223"/>
      <c r="Y152" s="223"/>
      <c r="Z152" s="223">
        <v>27.5066666666667</v>
      </c>
      <c r="AA152" s="223">
        <v>300.65333333333302</v>
      </c>
      <c r="AB152" s="221">
        <v>7.5166666666666702</v>
      </c>
      <c r="AC152" s="221">
        <v>366.04</v>
      </c>
      <c r="AD152" s="221">
        <v>24.79</v>
      </c>
      <c r="AE152" s="221">
        <v>147.886666666667</v>
      </c>
      <c r="AF152" s="221">
        <v>15.213333333333299</v>
      </c>
      <c r="AG152" s="221">
        <v>118.306666666667</v>
      </c>
      <c r="AH152" s="221">
        <v>12.8166666666667</v>
      </c>
      <c r="AI152" s="221">
        <v>33.593333333333298</v>
      </c>
      <c r="AJ152" s="221">
        <v>5.1366666666666703</v>
      </c>
      <c r="AK152" s="221">
        <v>24.063333333333301</v>
      </c>
      <c r="AL152" s="221">
        <v>6.87</v>
      </c>
      <c r="AM152" s="221">
        <v>2.4066666666666698</v>
      </c>
      <c r="AN152" s="221">
        <v>7</v>
      </c>
      <c r="AO152" s="221">
        <v>0.91066666666666696</v>
      </c>
      <c r="AP152" s="221">
        <v>6.19</v>
      </c>
      <c r="AQ152" s="221">
        <v>1.2183333333333299</v>
      </c>
      <c r="AR152" s="221">
        <v>3.07</v>
      </c>
      <c r="AS152" s="221">
        <v>0.41499999999999998</v>
      </c>
      <c r="AT152" s="221">
        <v>2.4366666666666701</v>
      </c>
      <c r="AU152" s="221">
        <v>0.348333333333333</v>
      </c>
      <c r="AV152" s="221">
        <v>4.76</v>
      </c>
      <c r="AW152" s="221">
        <v>1.085</v>
      </c>
      <c r="AX152" s="221">
        <v>1.57</v>
      </c>
      <c r="AY152" s="221">
        <v>0.42199999999999999</v>
      </c>
      <c r="AZ152" s="221">
        <v>1161.11391</v>
      </c>
      <c r="BA152" s="221">
        <v>56.463299999999997</v>
      </c>
      <c r="BB152" s="223"/>
      <c r="BC152" s="223"/>
      <c r="BD152" s="222"/>
      <c r="BE152" s="222"/>
      <c r="BF152" s="222">
        <v>0.62253108499999998</v>
      </c>
      <c r="BG152" s="222">
        <v>6.1573120000000002E-2</v>
      </c>
      <c r="BH152" s="221">
        <v>0.27390587</v>
      </c>
      <c r="BI152" s="221">
        <v>0.36295143000000002</v>
      </c>
      <c r="BJ152" s="221">
        <v>2.8416779999999999E-2</v>
      </c>
      <c r="BK152" s="221">
        <v>0.21674283999999999</v>
      </c>
      <c r="BL152" s="221">
        <v>0.25197587999999999</v>
      </c>
      <c r="BM152" s="221">
        <v>0.16870297500000001</v>
      </c>
      <c r="BN152" s="221">
        <v>5.8905674999999998E-2</v>
      </c>
      <c r="BO152" s="221">
        <v>6.9118699999999996E-3</v>
      </c>
      <c r="BP152" s="221">
        <v>6.4229400000000002E-3</v>
      </c>
      <c r="BQ152" s="221">
        <v>1.5187499999999999E-3</v>
      </c>
      <c r="BR152" s="221">
        <v>2.6877149999999998E-3</v>
      </c>
      <c r="BS152" s="221">
        <v>1.3203199999999999</v>
      </c>
      <c r="BT152" s="221">
        <v>9.3202533333333193</v>
      </c>
      <c r="BU152" s="221">
        <v>0.40589999999999998</v>
      </c>
      <c r="BV152" s="221">
        <v>18.302</v>
      </c>
      <c r="BW152" s="221">
        <v>1.6857200000000001</v>
      </c>
      <c r="BX152" s="221">
        <v>14.3450066666667</v>
      </c>
      <c r="BY152" s="221">
        <v>1.9899039999999999</v>
      </c>
      <c r="BZ152" s="221">
        <v>6.6251733333333496</v>
      </c>
      <c r="CA152" s="221">
        <v>0.65365000000000195</v>
      </c>
      <c r="CB152" s="221">
        <v>1.27654666666667</v>
      </c>
      <c r="CC152" s="221">
        <v>0.35956666666666698</v>
      </c>
      <c r="CD152" s="221">
        <v>1.5400533333333299</v>
      </c>
      <c r="CE152" s="221">
        <v>0.46028999999999998</v>
      </c>
      <c r="CF152" s="221">
        <v>0.1444</v>
      </c>
      <c r="CG152" s="221">
        <v>0.65800000000000003</v>
      </c>
      <c r="CH152" s="221">
        <v>7.1031999999999998E-2</v>
      </c>
      <c r="CI152" s="221">
        <v>0.50139</v>
      </c>
      <c r="CJ152" s="221">
        <v>0.10599500000000001</v>
      </c>
      <c r="CK152" s="221">
        <v>0.25788</v>
      </c>
      <c r="CL152" s="221">
        <v>4.0254999999999999E-2</v>
      </c>
      <c r="CM152" s="221">
        <v>0.207116666666667</v>
      </c>
      <c r="CN152" s="221">
        <v>3.7968333333333298E-2</v>
      </c>
      <c r="CO152" s="221">
        <v>0.44744</v>
      </c>
      <c r="CP152" s="221">
        <v>0.161665</v>
      </c>
      <c r="CQ152" s="221">
        <v>0.57933000000000001</v>
      </c>
      <c r="CR152" s="221">
        <v>4.0090000000000001E-2</v>
      </c>
      <c r="CS152" s="221"/>
      <c r="CT152" s="221"/>
      <c r="CU152" s="224"/>
      <c r="CV152" s="224"/>
      <c r="CW152" s="224"/>
      <c r="CX152" s="224"/>
      <c r="CY152" s="224"/>
      <c r="CZ152" s="224"/>
    </row>
    <row r="153" spans="1:104" s="219" customFormat="1" ht="15" customHeight="1" x14ac:dyDescent="0.35">
      <c r="A153">
        <v>153</v>
      </c>
      <c r="B153">
        <v>2008.25</v>
      </c>
      <c r="C153" s="214" t="s">
        <v>1386</v>
      </c>
      <c r="D153">
        <v>2008.25</v>
      </c>
      <c r="E153" s="219">
        <v>-1</v>
      </c>
      <c r="F153" s="246">
        <v>51.537500000000001</v>
      </c>
      <c r="G153" s="220">
        <v>2.4706999999999999</v>
      </c>
      <c r="H153" s="221">
        <v>13.5037</v>
      </c>
      <c r="I153" s="221">
        <v>5.2200000000000003E-2</v>
      </c>
      <c r="J153" s="221">
        <v>10.8195</v>
      </c>
      <c r="K153" s="222">
        <v>0.15659999999999999</v>
      </c>
      <c r="L153" s="221">
        <v>7.4610000000000003</v>
      </c>
      <c r="M153" s="222">
        <v>10.846299999999999</v>
      </c>
      <c r="N153" s="221">
        <v>2.44</v>
      </c>
      <c r="O153" s="221">
        <v>1.23E-2</v>
      </c>
      <c r="P153" s="221">
        <v>0.37840000000000001</v>
      </c>
      <c r="Q153" s="222">
        <v>0.23</v>
      </c>
      <c r="R153" s="221">
        <v>3.49E-2</v>
      </c>
      <c r="S153" s="222">
        <v>1.15E-2</v>
      </c>
      <c r="T153" s="222">
        <v>4.65E-2</v>
      </c>
      <c r="U153" s="222">
        <v>100.0013</v>
      </c>
      <c r="V153" s="222"/>
      <c r="W153" s="221"/>
      <c r="X153" s="223"/>
      <c r="Y153" s="223"/>
      <c r="Z153" s="223">
        <v>31.06</v>
      </c>
      <c r="AA153" s="223">
        <v>287.87</v>
      </c>
      <c r="AB153" s="221">
        <v>6.57</v>
      </c>
      <c r="AC153" s="221">
        <v>314.98</v>
      </c>
      <c r="AD153" s="221">
        <v>22.17</v>
      </c>
      <c r="AE153" s="221">
        <v>121.49</v>
      </c>
      <c r="AF153" s="221">
        <v>10.130000000000001</v>
      </c>
      <c r="AG153" s="221">
        <v>93.87</v>
      </c>
      <c r="AH153" s="221">
        <v>10.83</v>
      </c>
      <c r="AI153" s="221">
        <v>26.24</v>
      </c>
      <c r="AJ153" s="221">
        <v>4.13</v>
      </c>
      <c r="AK153" s="221">
        <v>19.260000000000002</v>
      </c>
      <c r="AL153" s="221">
        <v>5.34</v>
      </c>
      <c r="AM153" s="221">
        <v>1.69</v>
      </c>
      <c r="AN153" s="221">
        <v>5.36</v>
      </c>
      <c r="AO153" s="221">
        <v>0.90700000000000003</v>
      </c>
      <c r="AP153" s="221">
        <v>5.4</v>
      </c>
      <c r="AQ153" s="221">
        <v>1.1299999999999999</v>
      </c>
      <c r="AR153" s="221">
        <v>2.56</v>
      </c>
      <c r="AS153" s="221">
        <v>0.33900000000000002</v>
      </c>
      <c r="AT153" s="221">
        <v>2.44</v>
      </c>
      <c r="AU153" s="221">
        <v>0.36399999999999999</v>
      </c>
      <c r="AV153" s="221">
        <v>4.57</v>
      </c>
      <c r="AW153" s="221">
        <v>0.73299999999999998</v>
      </c>
      <c r="AX153" s="221">
        <v>0.66</v>
      </c>
      <c r="AY153" s="221">
        <v>0.32800000000000001</v>
      </c>
      <c r="AZ153" s="221">
        <v>1163.9661000000001</v>
      </c>
      <c r="BA153" s="221">
        <v>57.670400000000001</v>
      </c>
      <c r="BB153" s="223"/>
      <c r="BC153" s="223"/>
      <c r="BD153" s="222"/>
      <c r="BE153" s="222"/>
      <c r="BF153" s="222">
        <v>0.62360375000000001</v>
      </c>
      <c r="BG153" s="222">
        <v>6.3249920000000001E-2</v>
      </c>
      <c r="BH153" s="221">
        <v>0.27412511000000001</v>
      </c>
      <c r="BI153" s="221">
        <v>0.35812545000000001</v>
      </c>
      <c r="BJ153" s="221">
        <v>2.4993359999999999E-2</v>
      </c>
      <c r="BK153" s="221">
        <v>0.2178612</v>
      </c>
      <c r="BL153" s="221">
        <v>0.25380342</v>
      </c>
      <c r="BM153" s="221">
        <v>0.17202000000000001</v>
      </c>
      <c r="BN153" s="221">
        <v>5.5057200000000001E-2</v>
      </c>
      <c r="BO153" s="221">
        <v>6.7390000000000002E-3</v>
      </c>
      <c r="BP153" s="221">
        <v>7.3255100000000004E-3</v>
      </c>
      <c r="BQ153" s="221">
        <v>1.4375E-3</v>
      </c>
      <c r="BR153" s="221">
        <v>2.1529499999999998E-3</v>
      </c>
      <c r="BS153" s="221">
        <v>1.49088</v>
      </c>
      <c r="BT153" s="221">
        <v>8.9239700000000006</v>
      </c>
      <c r="BU153" s="221">
        <v>0.35477999999999998</v>
      </c>
      <c r="BV153" s="221">
        <v>15.749000000000001</v>
      </c>
      <c r="BW153" s="221">
        <v>1.50756</v>
      </c>
      <c r="BX153" s="221">
        <v>11.78453</v>
      </c>
      <c r="BY153" s="221">
        <v>1.3250040000000001</v>
      </c>
      <c r="BZ153" s="221">
        <v>5.2567199999999996</v>
      </c>
      <c r="CA153" s="221">
        <v>0.55232999999999999</v>
      </c>
      <c r="CB153" s="221">
        <v>0.99712000000000001</v>
      </c>
      <c r="CC153" s="221">
        <v>0.28910000000000002</v>
      </c>
      <c r="CD153" s="221">
        <v>1.23264</v>
      </c>
      <c r="CE153" s="221">
        <v>0.35777999999999999</v>
      </c>
      <c r="CF153" s="221">
        <v>0.1014</v>
      </c>
      <c r="CG153" s="221">
        <v>0.50383999999999995</v>
      </c>
      <c r="CH153" s="221">
        <v>7.0746000000000003E-2</v>
      </c>
      <c r="CI153" s="221">
        <v>0.43740000000000001</v>
      </c>
      <c r="CJ153" s="221">
        <v>9.8309999999999995E-2</v>
      </c>
      <c r="CK153" s="221">
        <v>0.21504000000000001</v>
      </c>
      <c r="CL153" s="221">
        <v>3.2883000000000003E-2</v>
      </c>
      <c r="CM153" s="221">
        <v>0.2074</v>
      </c>
      <c r="CN153" s="221">
        <v>3.9676000000000003E-2</v>
      </c>
      <c r="CO153" s="221">
        <v>0.42958000000000002</v>
      </c>
      <c r="CP153" s="221">
        <v>0.10921699999999999</v>
      </c>
      <c r="CQ153" s="221">
        <v>0.24354000000000001</v>
      </c>
      <c r="CR153" s="221">
        <v>3.116E-2</v>
      </c>
      <c r="CS153" s="221"/>
      <c r="CT153" s="221"/>
      <c r="CU153" s="224"/>
      <c r="CV153" s="224"/>
      <c r="CW153" s="224"/>
      <c r="CX153" s="224"/>
      <c r="CY153" s="224"/>
      <c r="CZ153" s="224"/>
    </row>
    <row r="154" spans="1:104" s="219" customFormat="1" ht="15" customHeight="1" x14ac:dyDescent="0.35">
      <c r="A154" s="214">
        <v>154</v>
      </c>
      <c r="B154">
        <v>2008.25</v>
      </c>
      <c r="C154" s="214" t="s">
        <v>1387</v>
      </c>
      <c r="D154">
        <v>2008.25</v>
      </c>
      <c r="E154" s="219">
        <v>-1</v>
      </c>
      <c r="F154" s="246">
        <v>51.454500000000003</v>
      </c>
      <c r="G154" s="220">
        <v>2.4714999999999998</v>
      </c>
      <c r="H154" s="221">
        <v>13.2986</v>
      </c>
      <c r="I154" s="221">
        <v>5.11E-2</v>
      </c>
      <c r="J154" s="221">
        <v>11.192</v>
      </c>
      <c r="K154" s="222">
        <v>0.1784</v>
      </c>
      <c r="L154" s="221">
        <v>7.4245999999999999</v>
      </c>
      <c r="M154" s="222">
        <v>10.9268</v>
      </c>
      <c r="N154" s="221">
        <v>2.4855999999999998</v>
      </c>
      <c r="O154" s="221">
        <v>1.0800000000000001E-2</v>
      </c>
      <c r="P154" s="221">
        <v>0.33050000000000002</v>
      </c>
      <c r="Q154" s="222">
        <v>0.22650000000000001</v>
      </c>
      <c r="R154" s="221">
        <v>3.0800000000000001E-2</v>
      </c>
      <c r="S154" s="222">
        <v>1.2E-2</v>
      </c>
      <c r="T154" s="222">
        <v>0.05</v>
      </c>
      <c r="U154" s="222">
        <v>100.1439</v>
      </c>
      <c r="V154" s="222"/>
      <c r="W154" s="221"/>
      <c r="X154" s="223"/>
      <c r="Y154" s="223"/>
      <c r="Z154" s="223">
        <v>27.43</v>
      </c>
      <c r="AA154" s="223">
        <v>272.45999999999998</v>
      </c>
      <c r="AB154" s="221">
        <v>6.28</v>
      </c>
      <c r="AC154" s="221">
        <v>281.81</v>
      </c>
      <c r="AD154" s="221">
        <v>22.71</v>
      </c>
      <c r="AE154" s="221">
        <v>126.13</v>
      </c>
      <c r="AF154" s="221">
        <v>10.55</v>
      </c>
      <c r="AG154" s="221">
        <v>83</v>
      </c>
      <c r="AH154" s="221">
        <v>11.48</v>
      </c>
      <c r="AI154" s="221">
        <v>28.47</v>
      </c>
      <c r="AJ154" s="221">
        <v>3.89</v>
      </c>
      <c r="AK154" s="221">
        <v>19.82</v>
      </c>
      <c r="AL154" s="221">
        <v>5.26</v>
      </c>
      <c r="AM154" s="221">
        <v>1.82</v>
      </c>
      <c r="AN154" s="221">
        <v>4.97</v>
      </c>
      <c r="AO154" s="221">
        <v>0.86199999999999999</v>
      </c>
      <c r="AP154" s="221">
        <v>5.47</v>
      </c>
      <c r="AQ154" s="221">
        <v>1.0049999999999999</v>
      </c>
      <c r="AR154" s="221">
        <v>2.4900000000000002</v>
      </c>
      <c r="AS154" s="221">
        <v>0.36199999999999999</v>
      </c>
      <c r="AT154" s="221">
        <v>2.06</v>
      </c>
      <c r="AU154" s="221">
        <v>0.23799999999999999</v>
      </c>
      <c r="AV154" s="221">
        <v>3.48</v>
      </c>
      <c r="AW154" s="221">
        <v>0.624</v>
      </c>
      <c r="AX154" s="221">
        <v>0.82</v>
      </c>
      <c r="AY154" s="221">
        <v>0.25700000000000001</v>
      </c>
      <c r="AZ154" s="221">
        <v>1163.2344599999999</v>
      </c>
      <c r="BA154" s="221">
        <v>56.779400000000003</v>
      </c>
      <c r="BB154" s="223"/>
      <c r="BC154" s="223"/>
      <c r="BD154" s="222"/>
      <c r="BE154" s="222"/>
      <c r="BF154" s="222">
        <v>0.62259945000000005</v>
      </c>
      <c r="BG154" s="222">
        <v>6.3270400000000004E-2</v>
      </c>
      <c r="BH154" s="221">
        <v>0.26996157999999998</v>
      </c>
      <c r="BI154" s="221">
        <v>0.37045519999999998</v>
      </c>
      <c r="BJ154" s="221">
        <v>2.847264E-2</v>
      </c>
      <c r="BK154" s="221">
        <v>0.21679831999999999</v>
      </c>
      <c r="BL154" s="221">
        <v>0.25568711999999999</v>
      </c>
      <c r="BM154" s="221">
        <v>0.1752348</v>
      </c>
      <c r="BN154" s="221">
        <v>4.8087749999999999E-2</v>
      </c>
      <c r="BO154" s="221">
        <v>6.6364500000000003E-3</v>
      </c>
      <c r="BP154" s="221">
        <v>6.4649199999999999E-3</v>
      </c>
      <c r="BQ154" s="221">
        <v>1.5E-3</v>
      </c>
      <c r="BR154" s="221">
        <v>2.3149999999999998E-3</v>
      </c>
      <c r="BS154" s="221">
        <v>1.31664</v>
      </c>
      <c r="BT154" s="221">
        <v>8.4462600000000005</v>
      </c>
      <c r="BU154" s="221">
        <v>0.33911999999999998</v>
      </c>
      <c r="BV154" s="221">
        <v>14.0905</v>
      </c>
      <c r="BW154" s="221">
        <v>1.5442800000000001</v>
      </c>
      <c r="BX154" s="221">
        <v>12.23461</v>
      </c>
      <c r="BY154" s="221">
        <v>1.3799399999999999</v>
      </c>
      <c r="BZ154" s="221">
        <v>4.6479999999999997</v>
      </c>
      <c r="CA154" s="221">
        <v>0.58548</v>
      </c>
      <c r="CB154" s="221">
        <v>1.08186</v>
      </c>
      <c r="CC154" s="221">
        <v>0.27229999999999999</v>
      </c>
      <c r="CD154" s="221">
        <v>1.2684800000000001</v>
      </c>
      <c r="CE154" s="221">
        <v>0.35242000000000001</v>
      </c>
      <c r="CF154" s="221">
        <v>0.10920000000000001</v>
      </c>
      <c r="CG154" s="221">
        <v>0.46717999999999998</v>
      </c>
      <c r="CH154" s="221">
        <v>6.7236000000000004E-2</v>
      </c>
      <c r="CI154" s="221">
        <v>0.44307000000000002</v>
      </c>
      <c r="CJ154" s="221">
        <v>8.7434999999999999E-2</v>
      </c>
      <c r="CK154" s="221">
        <v>0.20916000000000001</v>
      </c>
      <c r="CL154" s="221">
        <v>3.5113999999999999E-2</v>
      </c>
      <c r="CM154" s="221">
        <v>0.17510000000000001</v>
      </c>
      <c r="CN154" s="221">
        <v>2.5942E-2</v>
      </c>
      <c r="CO154" s="221">
        <v>0.32712000000000002</v>
      </c>
      <c r="CP154" s="221">
        <v>9.2976000000000003E-2</v>
      </c>
      <c r="CQ154" s="221">
        <v>0.30258000000000002</v>
      </c>
      <c r="CR154" s="221">
        <v>2.4414999999999999E-2</v>
      </c>
      <c r="CS154" s="221"/>
      <c r="CT154" s="221"/>
      <c r="CU154" s="224"/>
      <c r="CV154" s="224"/>
      <c r="CW154" s="224"/>
      <c r="CX154" s="224"/>
      <c r="CY154" s="224"/>
      <c r="CZ154" s="224"/>
    </row>
    <row r="155" spans="1:104" s="219" customFormat="1" ht="15" customHeight="1" x14ac:dyDescent="0.35">
      <c r="A155">
        <v>155</v>
      </c>
      <c r="B155">
        <v>2008.25</v>
      </c>
      <c r="C155" s="214" t="s">
        <v>1388</v>
      </c>
      <c r="D155">
        <v>2008.25</v>
      </c>
      <c r="E155" s="219">
        <v>-1</v>
      </c>
      <c r="F155" s="246">
        <v>51.534174999999998</v>
      </c>
      <c r="G155" s="220">
        <v>2.4376500000000001</v>
      </c>
      <c r="H155" s="221">
        <v>13.48025</v>
      </c>
      <c r="I155" s="221">
        <v>4.1399999999999999E-2</v>
      </c>
      <c r="J155" s="221">
        <v>11.30955</v>
      </c>
      <c r="K155" s="222">
        <v>0.1749</v>
      </c>
      <c r="L155" s="221">
        <v>7.6463000000000001</v>
      </c>
      <c r="M155" s="222">
        <v>10.905675</v>
      </c>
      <c r="N155" s="221">
        <v>2.3993250000000002</v>
      </c>
      <c r="O155" s="221">
        <v>1.5525000000000001E-2</v>
      </c>
      <c r="P155" s="221">
        <v>0.43104999999999999</v>
      </c>
      <c r="Q155" s="222">
        <v>0.217975</v>
      </c>
      <c r="R155" s="221">
        <v>2.6599999999999999E-2</v>
      </c>
      <c r="S155" s="222">
        <v>8.4250000000000002E-3</v>
      </c>
      <c r="T155" s="222">
        <v>3.3383839999999998E-2</v>
      </c>
      <c r="U155" s="222">
        <v>100.65649999999999</v>
      </c>
      <c r="V155" s="222"/>
      <c r="W155" s="221">
        <v>8.6072114710045194E-2</v>
      </c>
      <c r="X155" s="223"/>
      <c r="Y155" s="222"/>
      <c r="Z155" s="223">
        <v>29.77</v>
      </c>
      <c r="AA155" s="223">
        <v>286.97000000000003</v>
      </c>
      <c r="AB155" s="221">
        <v>7.12</v>
      </c>
      <c r="AC155" s="221">
        <v>286.89999999999998</v>
      </c>
      <c r="AD155" s="221">
        <v>22.88</v>
      </c>
      <c r="AE155" s="221">
        <v>121.4</v>
      </c>
      <c r="AF155" s="221">
        <v>9.8800000000000008</v>
      </c>
      <c r="AG155" s="221">
        <v>83.79</v>
      </c>
      <c r="AH155" s="221">
        <v>11.01</v>
      </c>
      <c r="AI155" s="221">
        <v>24.86</v>
      </c>
      <c r="AJ155" s="221">
        <v>3.25</v>
      </c>
      <c r="AK155" s="221">
        <v>17.59</v>
      </c>
      <c r="AL155" s="221">
        <v>4.6399999999999997</v>
      </c>
      <c r="AM155" s="221">
        <v>1.6040000000000001</v>
      </c>
      <c r="AN155" s="221">
        <v>4.97</v>
      </c>
      <c r="AO155" s="221">
        <v>0.81</v>
      </c>
      <c r="AP155" s="221">
        <v>4.71</v>
      </c>
      <c r="AQ155" s="221">
        <v>0.85899999999999999</v>
      </c>
      <c r="AR155" s="221">
        <v>2.38</v>
      </c>
      <c r="AS155" s="221">
        <v>0.313</v>
      </c>
      <c r="AT155" s="221">
        <v>2.0099999999999998</v>
      </c>
      <c r="AU155" s="221">
        <v>0.27800000000000002</v>
      </c>
      <c r="AV155" s="221">
        <v>3.31</v>
      </c>
      <c r="AW155" s="221">
        <v>0.60199999999999998</v>
      </c>
      <c r="AX155" s="221">
        <v>0.57999999999999996</v>
      </c>
      <c r="AY155" s="221">
        <v>0.254</v>
      </c>
      <c r="AZ155" s="221">
        <v>1167.6906300000001</v>
      </c>
      <c r="BA155" s="221">
        <v>57.271549999999998</v>
      </c>
      <c r="BB155" s="223"/>
      <c r="BC155" s="223">
        <v>4.3036057355022601E-3</v>
      </c>
      <c r="BD155" s="222"/>
      <c r="BE155" s="222"/>
      <c r="BF155" s="222">
        <v>0.62356351750000005</v>
      </c>
      <c r="BG155" s="222">
        <v>6.2403840000000002E-2</v>
      </c>
      <c r="BH155" s="221">
        <v>0.27364907500000002</v>
      </c>
      <c r="BI155" s="221">
        <v>0.37434610499999998</v>
      </c>
      <c r="BJ155" s="221">
        <v>2.7914040000000001E-2</v>
      </c>
      <c r="BK155" s="221">
        <v>0.22327195999999999</v>
      </c>
      <c r="BL155" s="221">
        <v>0.25519279499999997</v>
      </c>
      <c r="BM155" s="221">
        <v>0.16915241249999999</v>
      </c>
      <c r="BN155" s="221">
        <v>6.2717775000000003E-2</v>
      </c>
      <c r="BO155" s="221">
        <v>6.3866675000000001E-3</v>
      </c>
      <c r="BP155" s="221">
        <v>5.58334E-3</v>
      </c>
      <c r="BQ155" s="221">
        <v>1.053125E-3</v>
      </c>
      <c r="BR155" s="221">
        <v>1.5456717920000001E-3</v>
      </c>
      <c r="BS155" s="221">
        <v>1.42896</v>
      </c>
      <c r="BT155" s="221">
        <v>8.8960699999999999</v>
      </c>
      <c r="BU155" s="221">
        <v>0.38447999999999999</v>
      </c>
      <c r="BV155" s="221">
        <v>14.345000000000001</v>
      </c>
      <c r="BW155" s="221">
        <v>1.5558399999999999</v>
      </c>
      <c r="BX155" s="221">
        <v>11.7758</v>
      </c>
      <c r="BY155" s="221">
        <v>1.2923039999999999</v>
      </c>
      <c r="BZ155" s="221">
        <v>4.69224</v>
      </c>
      <c r="CA155" s="221">
        <v>0.56150999999999995</v>
      </c>
      <c r="CB155" s="221">
        <v>0.94467999999999996</v>
      </c>
      <c r="CC155" s="221">
        <v>0.22750000000000001</v>
      </c>
      <c r="CD155" s="221">
        <v>1.1257600000000001</v>
      </c>
      <c r="CE155" s="221">
        <v>0.31087999999999999</v>
      </c>
      <c r="CF155" s="221">
        <v>9.6240000000000006E-2</v>
      </c>
      <c r="CG155" s="221">
        <v>0.46717999999999998</v>
      </c>
      <c r="CH155" s="221">
        <v>6.318E-2</v>
      </c>
      <c r="CI155" s="221">
        <v>0.38151000000000002</v>
      </c>
      <c r="CJ155" s="221">
        <v>7.4732999999999994E-2</v>
      </c>
      <c r="CK155" s="221">
        <v>0.19991999999999999</v>
      </c>
      <c r="CL155" s="221">
        <v>3.0360999999999999E-2</v>
      </c>
      <c r="CM155" s="221">
        <v>0.17085</v>
      </c>
      <c r="CN155" s="221">
        <v>3.0301999999999999E-2</v>
      </c>
      <c r="CO155" s="221">
        <v>0.31114000000000003</v>
      </c>
      <c r="CP155" s="221">
        <v>8.9698E-2</v>
      </c>
      <c r="CQ155" s="221">
        <v>0.21401999999999999</v>
      </c>
      <c r="CR155" s="221">
        <v>2.4129999999999999E-2</v>
      </c>
      <c r="CS155" s="221"/>
      <c r="CT155" s="221"/>
      <c r="CU155" s="224"/>
      <c r="CV155" s="224"/>
      <c r="CW155" s="224"/>
      <c r="CX155" s="224"/>
      <c r="CY155" s="224"/>
      <c r="CZ155" s="224"/>
    </row>
    <row r="156" spans="1:104" s="219" customFormat="1" ht="15" customHeight="1" x14ac:dyDescent="0.35">
      <c r="A156">
        <v>156</v>
      </c>
      <c r="B156">
        <v>2008.25</v>
      </c>
      <c r="C156" s="214" t="s">
        <v>1389</v>
      </c>
      <c r="D156">
        <v>2008.25</v>
      </c>
      <c r="E156" s="219">
        <v>-1</v>
      </c>
      <c r="F156" s="246">
        <v>51.457383333333297</v>
      </c>
      <c r="G156" s="220">
        <v>2.43008333333333</v>
      </c>
      <c r="H156" s="221">
        <v>13.60275</v>
      </c>
      <c r="I156" s="221">
        <v>4.9016666666666701E-2</v>
      </c>
      <c r="J156" s="221">
        <v>11.3367</v>
      </c>
      <c r="K156" s="222">
        <v>0.16189999999999999</v>
      </c>
      <c r="L156" s="221">
        <v>7.5756833333333304</v>
      </c>
      <c r="M156" s="222">
        <v>10.8295333333333</v>
      </c>
      <c r="N156" s="221">
        <v>2.3864333333333301</v>
      </c>
      <c r="O156" s="221">
        <v>1.48666666666667E-2</v>
      </c>
      <c r="P156" s="221">
        <v>0.39650000000000002</v>
      </c>
      <c r="Q156" s="222">
        <v>0.2243</v>
      </c>
      <c r="R156" s="221">
        <v>3.7233333333333299E-2</v>
      </c>
      <c r="S156" s="222">
        <v>8.0833333333333295E-3</v>
      </c>
      <c r="T156" s="222">
        <v>3.2116473333333298E-2</v>
      </c>
      <c r="U156" s="222">
        <v>100.538716666667</v>
      </c>
      <c r="V156" s="222"/>
      <c r="W156" s="221">
        <v>9.2604187377749198E-2</v>
      </c>
      <c r="X156" s="223"/>
      <c r="Y156" s="222"/>
      <c r="Z156" s="223">
        <v>30.5</v>
      </c>
      <c r="AA156" s="223">
        <v>288.82</v>
      </c>
      <c r="AB156" s="221">
        <v>6.67</v>
      </c>
      <c r="AC156" s="221">
        <v>287.17</v>
      </c>
      <c r="AD156" s="221">
        <v>22.6</v>
      </c>
      <c r="AE156" s="221">
        <v>129.06</v>
      </c>
      <c r="AF156" s="221">
        <v>9.57</v>
      </c>
      <c r="AG156" s="221">
        <v>81.22</v>
      </c>
      <c r="AH156" s="221">
        <v>10.29</v>
      </c>
      <c r="AI156" s="221">
        <v>24.23</v>
      </c>
      <c r="AJ156" s="221">
        <v>3.37</v>
      </c>
      <c r="AK156" s="221">
        <v>16.14</v>
      </c>
      <c r="AL156" s="221">
        <v>4.75</v>
      </c>
      <c r="AM156" s="221">
        <v>1.69</v>
      </c>
      <c r="AN156" s="221">
        <v>4.55</v>
      </c>
      <c r="AO156" s="221">
        <v>0.86899999999999999</v>
      </c>
      <c r="AP156" s="221">
        <v>4.8</v>
      </c>
      <c r="AQ156" s="221">
        <v>0.88700000000000001</v>
      </c>
      <c r="AR156" s="221">
        <v>2.2599999999999998</v>
      </c>
      <c r="AS156" s="221">
        <v>0.312</v>
      </c>
      <c r="AT156" s="221">
        <v>1.75</v>
      </c>
      <c r="AU156" s="221">
        <v>0.27700000000000002</v>
      </c>
      <c r="AV156" s="221">
        <v>3.62</v>
      </c>
      <c r="AW156" s="221">
        <v>0.64700000000000002</v>
      </c>
      <c r="AX156" s="221">
        <v>0.6</v>
      </c>
      <c r="AY156" s="221">
        <v>0.187</v>
      </c>
      <c r="AZ156" s="221">
        <v>1166.2712349999999</v>
      </c>
      <c r="BA156" s="221">
        <v>56.979016666666702</v>
      </c>
      <c r="BB156" s="223"/>
      <c r="BC156" s="223">
        <v>4.6302093688874602E-3</v>
      </c>
      <c r="BD156" s="222"/>
      <c r="BE156" s="222"/>
      <c r="BF156" s="222">
        <v>0.62263433833333304</v>
      </c>
      <c r="BG156" s="222">
        <v>6.2210133333333202E-2</v>
      </c>
      <c r="BH156" s="221">
        <v>0.276135825</v>
      </c>
      <c r="BI156" s="221">
        <v>0.37524477000000001</v>
      </c>
      <c r="BJ156" s="221">
        <v>2.5839239999999999E-2</v>
      </c>
      <c r="BK156" s="221">
        <v>0.22120995333333299</v>
      </c>
      <c r="BL156" s="221">
        <v>0.25341107999999901</v>
      </c>
      <c r="BM156" s="221">
        <v>0.16824354999999999</v>
      </c>
      <c r="BN156" s="221">
        <v>5.7690749999999999E-2</v>
      </c>
      <c r="BO156" s="221">
        <v>6.5719899999999998E-3</v>
      </c>
      <c r="BP156" s="221">
        <v>7.8152766666666606E-3</v>
      </c>
      <c r="BQ156" s="221">
        <v>1.0104166666666701E-3</v>
      </c>
      <c r="BR156" s="221">
        <v>1.48699271533333E-3</v>
      </c>
      <c r="BS156" s="221">
        <v>1.464</v>
      </c>
      <c r="BT156" s="221">
        <v>8.9534199999999995</v>
      </c>
      <c r="BU156" s="221">
        <v>0.36018</v>
      </c>
      <c r="BV156" s="221">
        <v>14.358499999999999</v>
      </c>
      <c r="BW156" s="221">
        <v>1.5367999999999999</v>
      </c>
      <c r="BX156" s="221">
        <v>12.51882</v>
      </c>
      <c r="BY156" s="221">
        <v>1.2517560000000001</v>
      </c>
      <c r="BZ156" s="221">
        <v>4.5483200000000004</v>
      </c>
      <c r="CA156" s="221">
        <v>0.52478999999999998</v>
      </c>
      <c r="CB156" s="221">
        <v>0.92074</v>
      </c>
      <c r="CC156" s="221">
        <v>0.2359</v>
      </c>
      <c r="CD156" s="221">
        <v>1.0329600000000001</v>
      </c>
      <c r="CE156" s="221">
        <v>0.31824999999999998</v>
      </c>
      <c r="CF156" s="221">
        <v>0.1014</v>
      </c>
      <c r="CG156" s="221">
        <v>0.42770000000000002</v>
      </c>
      <c r="CH156" s="221">
        <v>6.7781999999999995E-2</v>
      </c>
      <c r="CI156" s="221">
        <v>0.38879999999999998</v>
      </c>
      <c r="CJ156" s="221">
        <v>7.7169000000000001E-2</v>
      </c>
      <c r="CK156" s="221">
        <v>0.18984000000000001</v>
      </c>
      <c r="CL156" s="221">
        <v>3.0263999999999999E-2</v>
      </c>
      <c r="CM156" s="221">
        <v>0.14874999999999999</v>
      </c>
      <c r="CN156" s="221">
        <v>3.0193000000000001E-2</v>
      </c>
      <c r="CO156" s="221">
        <v>0.34028000000000003</v>
      </c>
      <c r="CP156" s="221">
        <v>9.6403000000000003E-2</v>
      </c>
      <c r="CQ156" s="221">
        <v>0.22140000000000001</v>
      </c>
      <c r="CR156" s="221">
        <v>1.7765E-2</v>
      </c>
      <c r="CS156" s="221"/>
      <c r="CT156" s="221"/>
      <c r="CU156" s="224"/>
      <c r="CV156" s="224"/>
      <c r="CW156" s="224"/>
      <c r="CX156" s="224"/>
      <c r="CY156" s="224"/>
      <c r="CZ156" s="224"/>
    </row>
    <row r="157" spans="1:104" s="219" customFormat="1" ht="15" customHeight="1" x14ac:dyDescent="0.35">
      <c r="A157" s="214">
        <v>157</v>
      </c>
      <c r="B157">
        <v>2008.25</v>
      </c>
      <c r="C157" s="214" t="s">
        <v>1390</v>
      </c>
      <c r="D157">
        <v>2008.25</v>
      </c>
      <c r="E157" s="219">
        <v>-1</v>
      </c>
      <c r="F157" s="246">
        <v>51.621699999999997</v>
      </c>
      <c r="G157" s="220">
        <v>2.4624000000000001</v>
      </c>
      <c r="H157" s="221">
        <v>13.4085</v>
      </c>
      <c r="I157" s="221">
        <v>4.9500000000000002E-2</v>
      </c>
      <c r="J157" s="221">
        <v>10.5649</v>
      </c>
      <c r="K157" s="222">
        <v>0.1767</v>
      </c>
      <c r="L157" s="221">
        <v>7.5393999999999997</v>
      </c>
      <c r="M157" s="222">
        <v>10.9162</v>
      </c>
      <c r="N157" s="221">
        <v>2.2294999999999998</v>
      </c>
      <c r="O157" s="221">
        <v>1.2200000000000001E-2</v>
      </c>
      <c r="P157" s="221">
        <v>0.41089999999999999</v>
      </c>
      <c r="Q157" s="222">
        <v>0.23619999999999999</v>
      </c>
      <c r="R157" s="221">
        <v>3.7100000000000001E-2</v>
      </c>
      <c r="S157" s="222">
        <v>9.1000000000000004E-3</v>
      </c>
      <c r="T157" s="222"/>
      <c r="U157" s="222">
        <v>99.707999999999998</v>
      </c>
      <c r="V157" s="222"/>
      <c r="W157" s="221">
        <v>7.8383870232029806E-2</v>
      </c>
      <c r="X157" s="223">
        <v>0</v>
      </c>
      <c r="Y157" s="222">
        <v>0</v>
      </c>
      <c r="Z157" s="221">
        <v>30.98</v>
      </c>
      <c r="AA157" s="221">
        <v>296.93</v>
      </c>
      <c r="AB157" s="221">
        <v>7.31</v>
      </c>
      <c r="AC157" s="221">
        <v>315.27999999999997</v>
      </c>
      <c r="AD157" s="221">
        <v>24.69</v>
      </c>
      <c r="AE157" s="221">
        <v>141.55000000000001</v>
      </c>
      <c r="AF157" s="221">
        <v>10.26</v>
      </c>
      <c r="AG157" s="221">
        <v>90.04</v>
      </c>
      <c r="AH157" s="221">
        <v>11.87</v>
      </c>
      <c r="AI157" s="221">
        <v>27.31</v>
      </c>
      <c r="AJ157" s="221">
        <v>3.7</v>
      </c>
      <c r="AK157" s="221">
        <v>20</v>
      </c>
      <c r="AL157" s="221">
        <v>5.49</v>
      </c>
      <c r="AM157" s="221">
        <v>1.95</v>
      </c>
      <c r="AN157" s="221">
        <v>4.91</v>
      </c>
      <c r="AO157" s="221">
        <v>0.83699999999999997</v>
      </c>
      <c r="AP157" s="221">
        <v>4.75</v>
      </c>
      <c r="AQ157" s="221">
        <v>0.98299999999999998</v>
      </c>
      <c r="AR157" s="221">
        <v>2.4500000000000002</v>
      </c>
      <c r="AS157" s="221">
        <v>0.29499999999999998</v>
      </c>
      <c r="AT157" s="221">
        <v>2.02</v>
      </c>
      <c r="AU157" s="221">
        <v>0.311</v>
      </c>
      <c r="AV157" s="221">
        <v>3.93</v>
      </c>
      <c r="AW157" s="221">
        <v>0.63</v>
      </c>
      <c r="AX157" s="221">
        <v>0.56000000000000005</v>
      </c>
      <c r="AY157" s="221">
        <v>0.29799999999999999</v>
      </c>
      <c r="AZ157" s="221">
        <v>1165.5419400000001</v>
      </c>
      <c r="BA157" s="221">
        <v>58.585299999999997</v>
      </c>
      <c r="BB157" s="223"/>
      <c r="BC157" s="223">
        <v>3.91919351160149E-3</v>
      </c>
      <c r="BD157" s="222"/>
      <c r="BE157" s="222"/>
      <c r="BF157" s="222">
        <v>0.62462256999999999</v>
      </c>
      <c r="BG157" s="222">
        <v>6.303744E-2</v>
      </c>
      <c r="BH157" s="221">
        <v>0.27219254999999998</v>
      </c>
      <c r="BI157" s="221">
        <v>0.34969819000000002</v>
      </c>
      <c r="BJ157" s="221">
        <v>2.8201319999999998E-2</v>
      </c>
      <c r="BK157" s="221">
        <v>0.22015048000000001</v>
      </c>
      <c r="BL157" s="221">
        <v>0.25543907999999999</v>
      </c>
      <c r="BM157" s="221">
        <v>0.15717975000000001</v>
      </c>
      <c r="BN157" s="221">
        <v>5.9785949999999997E-2</v>
      </c>
      <c r="BO157" s="221">
        <v>6.9206600000000004E-3</v>
      </c>
      <c r="BP157" s="221">
        <v>7.7872899999999997E-3</v>
      </c>
      <c r="BQ157" s="221">
        <v>1.1375000000000001E-3</v>
      </c>
      <c r="BR157" s="221">
        <v>0</v>
      </c>
      <c r="BS157" s="221">
        <v>1.4870399999999999</v>
      </c>
      <c r="BT157" s="221">
        <v>9.2048299999999994</v>
      </c>
      <c r="BU157" s="221">
        <v>0.39473999999999998</v>
      </c>
      <c r="BV157" s="221">
        <v>15.763999999999999</v>
      </c>
      <c r="BW157" s="221">
        <v>1.67892</v>
      </c>
      <c r="BX157" s="221">
        <v>13.73035</v>
      </c>
      <c r="BY157" s="221">
        <v>1.3420080000000001</v>
      </c>
      <c r="BZ157" s="221">
        <v>5.0422399999999996</v>
      </c>
      <c r="CA157" s="221">
        <v>0.60536999999999996</v>
      </c>
      <c r="CB157" s="221">
        <v>1.0377799999999999</v>
      </c>
      <c r="CC157" s="221">
        <v>0.25900000000000001</v>
      </c>
      <c r="CD157" s="221">
        <v>1.28</v>
      </c>
      <c r="CE157" s="221">
        <v>0.36782999999999999</v>
      </c>
      <c r="CF157" s="221">
        <v>0.11700000000000001</v>
      </c>
      <c r="CG157" s="221">
        <v>0.46154000000000001</v>
      </c>
      <c r="CH157" s="221">
        <v>6.5285999999999997E-2</v>
      </c>
      <c r="CI157" s="221">
        <v>0.38474999999999998</v>
      </c>
      <c r="CJ157" s="221">
        <v>8.5521E-2</v>
      </c>
      <c r="CK157" s="221">
        <v>0.20580000000000001</v>
      </c>
      <c r="CL157" s="221">
        <v>2.8615000000000002E-2</v>
      </c>
      <c r="CM157" s="221">
        <v>0.17169999999999999</v>
      </c>
      <c r="CN157" s="221">
        <v>3.3898999999999999E-2</v>
      </c>
      <c r="CO157" s="221">
        <v>0.36942000000000003</v>
      </c>
      <c r="CP157" s="221">
        <v>9.3869999999999995E-2</v>
      </c>
      <c r="CQ157" s="221">
        <v>0.20663999999999999</v>
      </c>
      <c r="CR157" s="221">
        <v>2.8309999999999998E-2</v>
      </c>
      <c r="CS157" s="221"/>
      <c r="CT157" s="221"/>
      <c r="CU157" s="224"/>
      <c r="CV157" s="224"/>
      <c r="CW157" s="224"/>
      <c r="CX157" s="224"/>
      <c r="CY157" s="224"/>
      <c r="CZ157" s="224"/>
    </row>
    <row r="158" spans="1:104" s="219" customFormat="1" ht="15" customHeight="1" x14ac:dyDescent="0.35">
      <c r="A158">
        <v>158</v>
      </c>
      <c r="B158">
        <v>2008.25</v>
      </c>
      <c r="C158" s="214" t="s">
        <v>1391</v>
      </c>
      <c r="D158">
        <v>2008.25</v>
      </c>
      <c r="E158" s="219">
        <v>-1</v>
      </c>
      <c r="F158" s="246">
        <v>51.696666666666701</v>
      </c>
      <c r="G158" s="220">
        <v>2.4131</v>
      </c>
      <c r="H158" s="221">
        <v>13.4213666666667</v>
      </c>
      <c r="I158" s="221">
        <v>4.7333333333333297E-2</v>
      </c>
      <c r="J158" s="221">
        <v>11.0249333333333</v>
      </c>
      <c r="K158" s="222">
        <v>0.16576666666666701</v>
      </c>
      <c r="L158" s="221">
        <v>7.4322333333333299</v>
      </c>
      <c r="M158" s="222">
        <v>10.8344</v>
      </c>
      <c r="N158" s="221">
        <v>2.3735666666666702</v>
      </c>
      <c r="O158" s="221">
        <v>5.9666666666666696E-3</v>
      </c>
      <c r="P158" s="221">
        <v>0.41003333333333303</v>
      </c>
      <c r="Q158" s="222">
        <v>0.23023333333333301</v>
      </c>
      <c r="R158" s="221">
        <v>2.9766666666666702E-2</v>
      </c>
      <c r="S158" s="222">
        <v>7.1999999999999998E-3</v>
      </c>
      <c r="T158" s="222">
        <v>2.8835179999999998E-2</v>
      </c>
      <c r="U158" s="222">
        <v>100.111966666667</v>
      </c>
      <c r="V158" s="222"/>
      <c r="W158" s="221">
        <v>0.107020682772636</v>
      </c>
      <c r="X158" s="223"/>
      <c r="Y158" s="222"/>
      <c r="Z158" s="223">
        <v>30.06</v>
      </c>
      <c r="AA158" s="223">
        <v>285.88</v>
      </c>
      <c r="AB158" s="221">
        <v>6.69</v>
      </c>
      <c r="AC158" s="221">
        <v>300.2</v>
      </c>
      <c r="AD158" s="221">
        <v>22.88</v>
      </c>
      <c r="AE158" s="221">
        <v>111.92</v>
      </c>
      <c r="AF158" s="221">
        <v>9.51</v>
      </c>
      <c r="AG158" s="221">
        <v>84.35</v>
      </c>
      <c r="AH158" s="221">
        <v>10.24</v>
      </c>
      <c r="AI158" s="221">
        <v>25.5</v>
      </c>
      <c r="AJ158" s="221">
        <v>3.73</v>
      </c>
      <c r="AK158" s="221">
        <v>18.149999999999999</v>
      </c>
      <c r="AL158" s="221">
        <v>4.87</v>
      </c>
      <c r="AM158" s="221">
        <v>1.82</v>
      </c>
      <c r="AN158" s="221">
        <v>5.12</v>
      </c>
      <c r="AO158" s="221">
        <v>0.8</v>
      </c>
      <c r="AP158" s="221">
        <v>4.7699999999999996</v>
      </c>
      <c r="AQ158" s="221">
        <v>0.90500000000000003</v>
      </c>
      <c r="AR158" s="221">
        <v>2.1</v>
      </c>
      <c r="AS158" s="221">
        <v>0.34499999999999997</v>
      </c>
      <c r="AT158" s="221">
        <v>2.12</v>
      </c>
      <c r="AU158" s="221">
        <v>0.23599999999999999</v>
      </c>
      <c r="AV158" s="221">
        <v>3.37</v>
      </c>
      <c r="AW158" s="221">
        <v>0.53800000000000003</v>
      </c>
      <c r="AX158" s="221">
        <v>0.44</v>
      </c>
      <c r="AY158" s="221">
        <v>0.17399999999999999</v>
      </c>
      <c r="AZ158" s="221">
        <v>1163.38789</v>
      </c>
      <c r="BA158" s="221">
        <v>57.200099999999999</v>
      </c>
      <c r="BB158" s="223"/>
      <c r="BC158" s="223">
        <v>5.3510341386317998E-3</v>
      </c>
      <c r="BD158" s="222"/>
      <c r="BE158" s="222"/>
      <c r="BF158" s="222">
        <v>0.62552966666666698</v>
      </c>
      <c r="BG158" s="222">
        <v>6.1775360000000001E-2</v>
      </c>
      <c r="BH158" s="221">
        <v>0.272453743333334</v>
      </c>
      <c r="BI158" s="221">
        <v>0.36492529333333201</v>
      </c>
      <c r="BJ158" s="221">
        <v>2.6456360000000099E-2</v>
      </c>
      <c r="BK158" s="221">
        <v>0.21702121333333299</v>
      </c>
      <c r="BL158" s="221">
        <v>0.25352496000000002</v>
      </c>
      <c r="BM158" s="221">
        <v>0.16733645</v>
      </c>
      <c r="BN158" s="221">
        <v>5.965985E-2</v>
      </c>
      <c r="BO158" s="221">
        <v>6.7458366666666601E-3</v>
      </c>
      <c r="BP158" s="221">
        <v>6.2480233333333402E-3</v>
      </c>
      <c r="BQ158" s="221">
        <v>8.9999999999999998E-4</v>
      </c>
      <c r="BR158" s="221">
        <v>1.3350688339999999E-3</v>
      </c>
      <c r="BS158" s="221">
        <v>1.4428799999999999</v>
      </c>
      <c r="BT158" s="221">
        <v>8.8622800000000002</v>
      </c>
      <c r="BU158" s="221">
        <v>0.36126000000000003</v>
      </c>
      <c r="BV158" s="221">
        <v>15.01</v>
      </c>
      <c r="BW158" s="221">
        <v>1.5558399999999999</v>
      </c>
      <c r="BX158" s="221">
        <v>10.85624</v>
      </c>
      <c r="BY158" s="221">
        <v>1.243908</v>
      </c>
      <c r="BZ158" s="221">
        <v>4.7236000000000002</v>
      </c>
      <c r="CA158" s="221">
        <v>0.52224000000000004</v>
      </c>
      <c r="CB158" s="221">
        <v>0.96899999999999997</v>
      </c>
      <c r="CC158" s="221">
        <v>0.2611</v>
      </c>
      <c r="CD158" s="221">
        <v>1.1616</v>
      </c>
      <c r="CE158" s="221">
        <v>0.32629000000000002</v>
      </c>
      <c r="CF158" s="221">
        <v>0.10920000000000001</v>
      </c>
      <c r="CG158" s="221">
        <v>0.48127999999999999</v>
      </c>
      <c r="CH158" s="221">
        <v>6.2399999999999997E-2</v>
      </c>
      <c r="CI158" s="221">
        <v>0.38636999999999999</v>
      </c>
      <c r="CJ158" s="221">
        <v>7.8734999999999999E-2</v>
      </c>
      <c r="CK158" s="221">
        <v>0.1764</v>
      </c>
      <c r="CL158" s="221">
        <v>3.3465000000000002E-2</v>
      </c>
      <c r="CM158" s="221">
        <v>0.1802</v>
      </c>
      <c r="CN158" s="221">
        <v>2.5724E-2</v>
      </c>
      <c r="CO158" s="221">
        <v>0.31678000000000001</v>
      </c>
      <c r="CP158" s="221">
        <v>8.0161999999999997E-2</v>
      </c>
      <c r="CQ158" s="221">
        <v>0.16236</v>
      </c>
      <c r="CR158" s="221">
        <v>1.653E-2</v>
      </c>
      <c r="CS158" s="221"/>
      <c r="CT158" s="221"/>
      <c r="CU158" s="224"/>
      <c r="CV158" s="224"/>
      <c r="CW158" s="224"/>
      <c r="CX158" s="224"/>
      <c r="CY158" s="224"/>
      <c r="CZ158" s="224"/>
    </row>
    <row r="159" spans="1:104" s="219" customFormat="1" ht="15" customHeight="1" x14ac:dyDescent="0.35">
      <c r="A159">
        <v>159</v>
      </c>
      <c r="B159">
        <v>2008.25</v>
      </c>
      <c r="C159" s="214" t="s">
        <v>1392</v>
      </c>
      <c r="D159">
        <v>2008.25</v>
      </c>
      <c r="E159" s="219">
        <v>-1</v>
      </c>
      <c r="F159" s="246">
        <v>50.222000000000001</v>
      </c>
      <c r="G159" s="220">
        <v>2.4235000000000002</v>
      </c>
      <c r="H159" s="221">
        <v>13.6922</v>
      </c>
      <c r="I159" s="221">
        <v>3.5999999999999997E-2</v>
      </c>
      <c r="J159" s="221">
        <v>10.674300000000001</v>
      </c>
      <c r="K159" s="222">
        <v>0.17280000000000001</v>
      </c>
      <c r="L159" s="221">
        <v>7.6368</v>
      </c>
      <c r="M159" s="222">
        <v>11.006</v>
      </c>
      <c r="N159" s="221">
        <v>2.2456999999999998</v>
      </c>
      <c r="O159" s="221"/>
      <c r="P159" s="221">
        <v>0.41649999999999998</v>
      </c>
      <c r="Q159" s="222">
        <v>0.23669999999999999</v>
      </c>
      <c r="R159" s="221">
        <v>2.3099999999999999E-2</v>
      </c>
      <c r="S159" s="222">
        <v>1.11E-2</v>
      </c>
      <c r="T159" s="222"/>
      <c r="U159" s="222">
        <v>98.837500000000006</v>
      </c>
      <c r="V159" s="222"/>
      <c r="W159" s="221">
        <v>0.13029756306828399</v>
      </c>
      <c r="X159" s="223">
        <v>1</v>
      </c>
      <c r="Y159" s="222">
        <v>1</v>
      </c>
      <c r="Z159" s="221">
        <v>25.78</v>
      </c>
      <c r="AA159" s="221">
        <v>298.04000000000002</v>
      </c>
      <c r="AB159" s="221">
        <v>6.53</v>
      </c>
      <c r="AC159" s="221">
        <v>319.93</v>
      </c>
      <c r="AD159" s="221">
        <v>20.88</v>
      </c>
      <c r="AE159" s="221">
        <v>115.6</v>
      </c>
      <c r="AF159" s="221">
        <v>10.27</v>
      </c>
      <c r="AG159" s="221">
        <v>94.81</v>
      </c>
      <c r="AH159" s="221">
        <v>12.01</v>
      </c>
      <c r="AI159" s="221">
        <v>26.94</v>
      </c>
      <c r="AJ159" s="221">
        <v>4.07</v>
      </c>
      <c r="AK159" s="221">
        <v>18.760000000000002</v>
      </c>
      <c r="AL159" s="221">
        <v>5.58</v>
      </c>
      <c r="AM159" s="221">
        <v>1.83</v>
      </c>
      <c r="AN159" s="221">
        <v>4.83</v>
      </c>
      <c r="AO159" s="221">
        <v>0.752</v>
      </c>
      <c r="AP159" s="221">
        <v>4.6100000000000003</v>
      </c>
      <c r="AQ159" s="221">
        <v>0.82399999999999995</v>
      </c>
      <c r="AR159" s="221">
        <v>2.2999999999999998</v>
      </c>
      <c r="AS159" s="221">
        <v>0.247</v>
      </c>
      <c r="AT159" s="221">
        <v>2.13</v>
      </c>
      <c r="AU159" s="221">
        <v>0.25600000000000001</v>
      </c>
      <c r="AV159" s="221">
        <v>3.15</v>
      </c>
      <c r="AW159" s="221">
        <v>0.55300000000000005</v>
      </c>
      <c r="AX159" s="221">
        <v>0.55000000000000004</v>
      </c>
      <c r="AY159" s="221">
        <v>0.26400000000000001</v>
      </c>
      <c r="AZ159" s="221">
        <v>1167.4996799999999</v>
      </c>
      <c r="BA159" s="221">
        <v>58.653500000000001</v>
      </c>
      <c r="BB159" s="223"/>
      <c r="BC159" s="223">
        <v>6.5148781534141997E-3</v>
      </c>
      <c r="BD159" s="222"/>
      <c r="BE159" s="222"/>
      <c r="BF159" s="222">
        <v>0.60768619999999995</v>
      </c>
      <c r="BG159" s="222">
        <v>6.2041600000000002E-2</v>
      </c>
      <c r="BH159" s="221">
        <v>0.27795165999999999</v>
      </c>
      <c r="BI159" s="221">
        <v>0.35331932999999999</v>
      </c>
      <c r="BJ159" s="221">
        <v>2.757888E-2</v>
      </c>
      <c r="BK159" s="221">
        <v>0.22299456000000001</v>
      </c>
      <c r="BL159" s="221">
        <v>0.2575404</v>
      </c>
      <c r="BM159" s="221">
        <v>0.15832184999999999</v>
      </c>
      <c r="BN159" s="221">
        <v>6.0600750000000002E-2</v>
      </c>
      <c r="BO159" s="221">
        <v>6.9353100000000001E-3</v>
      </c>
      <c r="BP159" s="221">
        <v>4.8486900000000001E-3</v>
      </c>
      <c r="BQ159" s="221">
        <v>1.3875000000000001E-3</v>
      </c>
      <c r="BR159" s="221">
        <v>0</v>
      </c>
      <c r="BS159" s="221">
        <v>1.2374400000000001</v>
      </c>
      <c r="BT159" s="221">
        <v>9.2392400000000006</v>
      </c>
      <c r="BU159" s="221">
        <v>0.35261999999999999</v>
      </c>
      <c r="BV159" s="221">
        <v>15.996499999999999</v>
      </c>
      <c r="BW159" s="221">
        <v>1.41984</v>
      </c>
      <c r="BX159" s="221">
        <v>11.213200000000001</v>
      </c>
      <c r="BY159" s="221">
        <v>1.343316</v>
      </c>
      <c r="BZ159" s="221">
        <v>5.3093599999999999</v>
      </c>
      <c r="CA159" s="221">
        <v>0.61251</v>
      </c>
      <c r="CB159" s="221">
        <v>1.02372</v>
      </c>
      <c r="CC159" s="221">
        <v>0.28489999999999999</v>
      </c>
      <c r="CD159" s="221">
        <v>1.2006399999999999</v>
      </c>
      <c r="CE159" s="221">
        <v>0.37386000000000003</v>
      </c>
      <c r="CF159" s="221">
        <v>0.10979999999999999</v>
      </c>
      <c r="CG159" s="221">
        <v>0.45401999999999998</v>
      </c>
      <c r="CH159" s="221">
        <v>5.8656E-2</v>
      </c>
      <c r="CI159" s="221">
        <v>0.37341000000000002</v>
      </c>
      <c r="CJ159" s="221">
        <v>7.1688000000000002E-2</v>
      </c>
      <c r="CK159" s="221">
        <v>0.19320000000000001</v>
      </c>
      <c r="CL159" s="221">
        <v>2.3959000000000001E-2</v>
      </c>
      <c r="CM159" s="221">
        <v>0.18104999999999999</v>
      </c>
      <c r="CN159" s="221">
        <v>2.7904000000000002E-2</v>
      </c>
      <c r="CO159" s="221">
        <v>0.29609999999999997</v>
      </c>
      <c r="CP159" s="221">
        <v>8.2396999999999998E-2</v>
      </c>
      <c r="CQ159" s="221">
        <v>0.20294999999999999</v>
      </c>
      <c r="CR159" s="221">
        <v>2.5080000000000002E-2</v>
      </c>
      <c r="CS159" s="221"/>
      <c r="CT159" s="221"/>
      <c r="CU159" s="224"/>
      <c r="CV159" s="224"/>
      <c r="CW159" s="224"/>
      <c r="CX159" s="224"/>
      <c r="CY159" s="224"/>
      <c r="CZ159" s="224"/>
    </row>
    <row r="160" spans="1:104" s="219" customFormat="1" ht="15" customHeight="1" x14ac:dyDescent="0.35">
      <c r="A160" s="214">
        <v>160</v>
      </c>
      <c r="B160">
        <v>2008.25</v>
      </c>
      <c r="C160" s="214" t="s">
        <v>1393</v>
      </c>
      <c r="D160">
        <v>2008.25</v>
      </c>
      <c r="E160" s="219">
        <v>-1</v>
      </c>
      <c r="F160" s="246">
        <v>50.8365333333333</v>
      </c>
      <c r="G160" s="220">
        <v>2.3849999999999998</v>
      </c>
      <c r="H160" s="221">
        <v>13.865933333333301</v>
      </c>
      <c r="I160" s="221">
        <v>4.5333333333333302E-2</v>
      </c>
      <c r="J160" s="221">
        <v>11.5939</v>
      </c>
      <c r="K160" s="222">
        <v>0.18459999999999999</v>
      </c>
      <c r="L160" s="221">
        <v>7.41346666666667</v>
      </c>
      <c r="M160" s="222">
        <v>10.9475333333333</v>
      </c>
      <c r="N160" s="221">
        <v>2.3273666666666699</v>
      </c>
      <c r="O160" s="221">
        <v>1.77E-2</v>
      </c>
      <c r="P160" s="221">
        <v>0.43173333333333302</v>
      </c>
      <c r="Q160" s="222">
        <v>0.23039999999999999</v>
      </c>
      <c r="R160" s="221">
        <v>2.8199999999999999E-2</v>
      </c>
      <c r="S160" s="222">
        <v>1.0066666666666699E-2</v>
      </c>
      <c r="T160" s="222">
        <v>9.9068379999999998E-2</v>
      </c>
      <c r="U160" s="222">
        <v>100.385866666667</v>
      </c>
      <c r="V160" s="222"/>
      <c r="W160" s="221">
        <v>0.164846680352529</v>
      </c>
      <c r="X160" s="223"/>
      <c r="Y160" s="222"/>
      <c r="Z160" s="223">
        <v>29.75</v>
      </c>
      <c r="AA160" s="223">
        <v>284.97000000000003</v>
      </c>
      <c r="AB160" s="221">
        <v>6.76</v>
      </c>
      <c r="AC160" s="221">
        <v>288.18</v>
      </c>
      <c r="AD160" s="221">
        <v>20.5</v>
      </c>
      <c r="AE160" s="221">
        <v>134.11000000000001</v>
      </c>
      <c r="AF160" s="221">
        <v>9.91</v>
      </c>
      <c r="AG160" s="221">
        <v>91.53</v>
      </c>
      <c r="AH160" s="221">
        <v>10.44</v>
      </c>
      <c r="AI160" s="221">
        <v>26.77</v>
      </c>
      <c r="AJ160" s="221">
        <v>3.76</v>
      </c>
      <c r="AK160" s="221">
        <v>18.48</v>
      </c>
      <c r="AL160" s="221">
        <v>4.84</v>
      </c>
      <c r="AM160" s="221">
        <v>1.91</v>
      </c>
      <c r="AN160" s="221">
        <v>4.79</v>
      </c>
      <c r="AO160" s="221">
        <v>0.85199999999999998</v>
      </c>
      <c r="AP160" s="221">
        <v>4.88</v>
      </c>
      <c r="AQ160" s="221">
        <v>0.93300000000000005</v>
      </c>
      <c r="AR160" s="221">
        <v>2.35</v>
      </c>
      <c r="AS160" s="221">
        <v>0.27700000000000002</v>
      </c>
      <c r="AT160" s="221">
        <v>2.2599999999999998</v>
      </c>
      <c r="AU160" s="221">
        <v>0.3</v>
      </c>
      <c r="AV160" s="221">
        <v>2.88</v>
      </c>
      <c r="AW160" s="221">
        <v>0.60499999999999998</v>
      </c>
      <c r="AX160" s="221">
        <v>0.87</v>
      </c>
      <c r="AY160" s="221">
        <v>0.29499999999999998</v>
      </c>
      <c r="AZ160" s="221">
        <v>1163.0106800000001</v>
      </c>
      <c r="BA160" s="221">
        <v>55.882399999999997</v>
      </c>
      <c r="BB160" s="223"/>
      <c r="BC160" s="223">
        <v>8.2423340176264494E-3</v>
      </c>
      <c r="BD160" s="222"/>
      <c r="BE160" s="222"/>
      <c r="BF160" s="222">
        <v>0.61512205333333303</v>
      </c>
      <c r="BG160" s="222">
        <v>6.1055999999999999E-2</v>
      </c>
      <c r="BH160" s="221">
        <v>0.28147844666666599</v>
      </c>
      <c r="BI160" s="221">
        <v>0.38375809</v>
      </c>
      <c r="BJ160" s="221">
        <v>2.9462160000000001E-2</v>
      </c>
      <c r="BK160" s="221">
        <v>0.21647322666666699</v>
      </c>
      <c r="BL160" s="221">
        <v>0.25617227999999898</v>
      </c>
      <c r="BM160" s="221">
        <v>0.16407935000000001</v>
      </c>
      <c r="BN160" s="221">
        <v>6.2817200000000004E-2</v>
      </c>
      <c r="BO160" s="221">
        <v>6.75072E-3</v>
      </c>
      <c r="BP160" s="221">
        <v>5.9191799999999996E-3</v>
      </c>
      <c r="BQ160" s="221">
        <v>1.25833333333334E-3</v>
      </c>
      <c r="BR160" s="221">
        <v>4.5868659940000002E-3</v>
      </c>
      <c r="BS160" s="221">
        <v>1.4279999999999999</v>
      </c>
      <c r="BT160" s="221">
        <v>8.8340700000000005</v>
      </c>
      <c r="BU160" s="221">
        <v>0.36503999999999998</v>
      </c>
      <c r="BV160" s="221">
        <v>14.409000000000001</v>
      </c>
      <c r="BW160" s="221">
        <v>1.3939999999999999</v>
      </c>
      <c r="BX160" s="221">
        <v>13.00867</v>
      </c>
      <c r="BY160" s="221">
        <v>1.2962279999999999</v>
      </c>
      <c r="BZ160" s="221">
        <v>5.12568</v>
      </c>
      <c r="CA160" s="221">
        <v>0.53244000000000002</v>
      </c>
      <c r="CB160" s="221">
        <v>1.0172600000000001</v>
      </c>
      <c r="CC160" s="221">
        <v>0.26319999999999999</v>
      </c>
      <c r="CD160" s="221">
        <v>1.18272</v>
      </c>
      <c r="CE160" s="221">
        <v>0.32428000000000001</v>
      </c>
      <c r="CF160" s="221">
        <v>0.11459999999999999</v>
      </c>
      <c r="CG160" s="221">
        <v>0.45025999999999999</v>
      </c>
      <c r="CH160" s="221">
        <v>6.6456000000000001E-2</v>
      </c>
      <c r="CI160" s="221">
        <v>0.39528000000000002</v>
      </c>
      <c r="CJ160" s="221">
        <v>8.1170999999999993E-2</v>
      </c>
      <c r="CK160" s="221">
        <v>0.19739999999999999</v>
      </c>
      <c r="CL160" s="221">
        <v>2.6869000000000001E-2</v>
      </c>
      <c r="CM160" s="221">
        <v>0.19209999999999999</v>
      </c>
      <c r="CN160" s="221">
        <v>3.27E-2</v>
      </c>
      <c r="CO160" s="221">
        <v>0.27072000000000002</v>
      </c>
      <c r="CP160" s="221">
        <v>9.0145000000000003E-2</v>
      </c>
      <c r="CQ160" s="221">
        <v>0.32102999999999998</v>
      </c>
      <c r="CR160" s="221">
        <v>2.8025000000000001E-2</v>
      </c>
      <c r="CS160" s="221"/>
      <c r="CT160" s="221"/>
      <c r="CU160" s="224"/>
      <c r="CV160" s="224"/>
      <c r="CW160" s="224"/>
      <c r="CX160" s="224"/>
      <c r="CY160" s="224"/>
      <c r="CZ160" s="224"/>
    </row>
    <row r="161" spans="1:1010" s="219" customFormat="1" ht="15" customHeight="1" x14ac:dyDescent="0.35">
      <c r="A161">
        <v>161</v>
      </c>
      <c r="B161">
        <v>2008.25</v>
      </c>
      <c r="C161" s="214" t="s">
        <v>1394</v>
      </c>
      <c r="D161">
        <v>2008.25</v>
      </c>
      <c r="E161" s="219">
        <v>-1</v>
      </c>
      <c r="F161" s="246">
        <v>51.710599999999999</v>
      </c>
      <c r="G161" s="220">
        <v>2.4226000000000001</v>
      </c>
      <c r="H161" s="221">
        <v>13.69525</v>
      </c>
      <c r="I161" s="221">
        <v>8.3549999999999999E-2</v>
      </c>
      <c r="J161" s="221">
        <v>11.3322</v>
      </c>
      <c r="K161" s="222">
        <v>0.19819999999999999</v>
      </c>
      <c r="L161" s="221">
        <v>7.4610000000000003</v>
      </c>
      <c r="M161" s="222">
        <v>10.928649999999999</v>
      </c>
      <c r="N161" s="221">
        <v>2.3404500000000001</v>
      </c>
      <c r="O161" s="221">
        <v>2.205E-2</v>
      </c>
      <c r="P161" s="221">
        <v>0.39584999999999998</v>
      </c>
      <c r="Q161" s="222">
        <v>0.22434999999999999</v>
      </c>
      <c r="R161" s="221">
        <v>3.015E-2</v>
      </c>
      <c r="S161" s="222">
        <v>7.7999999999999996E-3</v>
      </c>
      <c r="T161" s="222">
        <v>4.369791E-2</v>
      </c>
      <c r="U161" s="222">
        <v>100.88215</v>
      </c>
      <c r="V161" s="222"/>
      <c r="W161" s="221"/>
      <c r="X161" s="223"/>
      <c r="Y161" s="223"/>
      <c r="Z161" s="223">
        <v>27.02</v>
      </c>
      <c r="AA161" s="223">
        <v>291.63</v>
      </c>
      <c r="AB161" s="221">
        <v>7.49</v>
      </c>
      <c r="AC161" s="221">
        <v>309.01</v>
      </c>
      <c r="AD161" s="221">
        <v>21.97</v>
      </c>
      <c r="AE161" s="221">
        <v>118.75</v>
      </c>
      <c r="AF161" s="221">
        <v>9.57</v>
      </c>
      <c r="AG161" s="221">
        <v>88.14</v>
      </c>
      <c r="AH161" s="221">
        <v>10.6</v>
      </c>
      <c r="AI161" s="221">
        <v>26.46</v>
      </c>
      <c r="AJ161" s="221">
        <v>3.6</v>
      </c>
      <c r="AK161" s="221">
        <v>18.57</v>
      </c>
      <c r="AL161" s="221">
        <v>4.54</v>
      </c>
      <c r="AM161" s="221">
        <v>1.97</v>
      </c>
      <c r="AN161" s="221">
        <v>5.05</v>
      </c>
      <c r="AO161" s="221">
        <v>0.83899999999999997</v>
      </c>
      <c r="AP161" s="221">
        <v>4.74</v>
      </c>
      <c r="AQ161" s="221">
        <v>0.86099999999999999</v>
      </c>
      <c r="AR161" s="221">
        <v>2.2400000000000002</v>
      </c>
      <c r="AS161" s="221">
        <v>0.29899999999999999</v>
      </c>
      <c r="AT161" s="221">
        <v>1.83</v>
      </c>
      <c r="AU161" s="221">
        <v>0.24099999999999999</v>
      </c>
      <c r="AV161" s="221">
        <v>3.38</v>
      </c>
      <c r="AW161" s="221">
        <v>0.53800000000000003</v>
      </c>
      <c r="AX161" s="221">
        <v>0.76</v>
      </c>
      <c r="AY161" s="221">
        <v>0.219</v>
      </c>
      <c r="AZ161" s="221">
        <v>1163.9661000000001</v>
      </c>
      <c r="BA161" s="221">
        <v>56.609749999999998</v>
      </c>
      <c r="BB161" s="223"/>
      <c r="BC161" s="223"/>
      <c r="BD161" s="222"/>
      <c r="BE161" s="222"/>
      <c r="BF161" s="222">
        <v>0.62569825999999995</v>
      </c>
      <c r="BG161" s="222">
        <v>6.201856E-2</v>
      </c>
      <c r="BH161" s="221">
        <v>0.27801357500000001</v>
      </c>
      <c r="BI161" s="221">
        <v>0.37509582000000002</v>
      </c>
      <c r="BJ161" s="221">
        <v>3.1632720000000003E-2</v>
      </c>
      <c r="BK161" s="221">
        <v>0.2178612</v>
      </c>
      <c r="BL161" s="221">
        <v>0.25573041000000002</v>
      </c>
      <c r="BM161" s="221">
        <v>0.16500172499999999</v>
      </c>
      <c r="BN161" s="221">
        <v>5.7596174999999999E-2</v>
      </c>
      <c r="BO161" s="221">
        <v>6.5734549999999997E-3</v>
      </c>
      <c r="BP161" s="221">
        <v>6.328485E-3</v>
      </c>
      <c r="BQ161" s="221">
        <v>9.7499999999999996E-4</v>
      </c>
      <c r="BR161" s="221">
        <v>2.0232132330000002E-3</v>
      </c>
      <c r="BS161" s="221">
        <v>1.2969599999999999</v>
      </c>
      <c r="BT161" s="221">
        <v>9.0405300000000004</v>
      </c>
      <c r="BU161" s="221">
        <v>0.40445999999999999</v>
      </c>
      <c r="BV161" s="221">
        <v>15.4505</v>
      </c>
      <c r="BW161" s="221">
        <v>1.49396</v>
      </c>
      <c r="BX161" s="221">
        <v>11.518750000000001</v>
      </c>
      <c r="BY161" s="221">
        <v>1.2517560000000001</v>
      </c>
      <c r="BZ161" s="221">
        <v>4.9358399999999998</v>
      </c>
      <c r="CA161" s="221">
        <v>0.54059999999999997</v>
      </c>
      <c r="CB161" s="221">
        <v>1.0054799999999999</v>
      </c>
      <c r="CC161" s="221">
        <v>0.252</v>
      </c>
      <c r="CD161" s="221">
        <v>1.18848</v>
      </c>
      <c r="CE161" s="221">
        <v>0.30418000000000001</v>
      </c>
      <c r="CF161" s="221">
        <v>0.1182</v>
      </c>
      <c r="CG161" s="221">
        <v>0.47470000000000001</v>
      </c>
      <c r="CH161" s="221">
        <v>6.5442E-2</v>
      </c>
      <c r="CI161" s="221">
        <v>0.38394</v>
      </c>
      <c r="CJ161" s="221">
        <v>7.4907000000000001E-2</v>
      </c>
      <c r="CK161" s="221">
        <v>0.18815999999999999</v>
      </c>
      <c r="CL161" s="221">
        <v>2.9003000000000001E-2</v>
      </c>
      <c r="CM161" s="221">
        <v>0.15554999999999999</v>
      </c>
      <c r="CN161" s="221">
        <v>2.6269000000000001E-2</v>
      </c>
      <c r="CO161" s="221">
        <v>0.31772</v>
      </c>
      <c r="CP161" s="221">
        <v>8.0161999999999997E-2</v>
      </c>
      <c r="CQ161" s="221">
        <v>0.28044000000000002</v>
      </c>
      <c r="CR161" s="221">
        <v>2.0805000000000001E-2</v>
      </c>
      <c r="CS161" s="221"/>
      <c r="CT161" s="221"/>
      <c r="CU161" s="224"/>
      <c r="CV161" s="224"/>
      <c r="CW161" s="224"/>
      <c r="CX161" s="224"/>
      <c r="CY161" s="224"/>
      <c r="CZ161" s="224"/>
    </row>
    <row r="162" spans="1:1010" ht="15" customHeight="1" x14ac:dyDescent="0.35">
      <c r="A162">
        <v>162</v>
      </c>
      <c r="B162">
        <v>2008.25</v>
      </c>
      <c r="C162" s="214" t="s">
        <v>1395</v>
      </c>
      <c r="D162">
        <v>2008.25</v>
      </c>
      <c r="E162" s="219">
        <v>-1</v>
      </c>
      <c r="F162" s="246">
        <v>51.685250000000003</v>
      </c>
      <c r="G162" s="220">
        <v>2.4540999999999999</v>
      </c>
      <c r="H162" s="221">
        <v>13.616250000000001</v>
      </c>
      <c r="I162" s="221">
        <v>4.1050000000000003E-2</v>
      </c>
      <c r="J162" s="221">
        <v>11.069750000000001</v>
      </c>
      <c r="K162" s="222">
        <v>0.17854999999999999</v>
      </c>
      <c r="L162" s="221">
        <v>7.3852000000000002</v>
      </c>
      <c r="M162" s="222">
        <v>10.85805</v>
      </c>
      <c r="N162" s="221">
        <v>2.3195999999999999</v>
      </c>
      <c r="O162" s="221">
        <v>1.5949999999999999E-2</v>
      </c>
      <c r="P162" s="221">
        <v>0.39255000000000001</v>
      </c>
      <c r="Q162" s="222">
        <v>0.23630000000000001</v>
      </c>
      <c r="R162" s="221">
        <v>2.9250000000000002E-2</v>
      </c>
      <c r="S162" s="222">
        <v>8.5500000000000003E-3</v>
      </c>
      <c r="T162" s="222">
        <v>4.0136789999999999E-2</v>
      </c>
      <c r="U162" s="222">
        <v>100.31744999999999</v>
      </c>
      <c r="V162" s="222"/>
      <c r="W162" s="221"/>
      <c r="X162" s="223"/>
      <c r="Y162" s="223"/>
      <c r="Z162" s="223">
        <v>28.67</v>
      </c>
      <c r="AA162" s="223">
        <v>297.5</v>
      </c>
      <c r="AB162" s="221">
        <v>6.31</v>
      </c>
      <c r="AC162" s="221">
        <v>305.37</v>
      </c>
      <c r="AD162" s="221">
        <v>22.58</v>
      </c>
      <c r="AE162" s="221">
        <v>117.82</v>
      </c>
      <c r="AF162" s="221">
        <v>10.02</v>
      </c>
      <c r="AG162" s="221">
        <v>87.75</v>
      </c>
      <c r="AH162" s="221">
        <v>10.99</v>
      </c>
      <c r="AI162" s="221">
        <v>26.76</v>
      </c>
      <c r="AJ162" s="221">
        <v>3.48</v>
      </c>
      <c r="AK162" s="221">
        <v>18.809999999999999</v>
      </c>
      <c r="AL162" s="221">
        <v>4.88</v>
      </c>
      <c r="AM162" s="221">
        <v>1.96</v>
      </c>
      <c r="AN162" s="221">
        <v>5.03</v>
      </c>
      <c r="AO162" s="221">
        <v>0.80700000000000005</v>
      </c>
      <c r="AP162" s="221">
        <v>4.53</v>
      </c>
      <c r="AQ162" s="221">
        <v>0.88800000000000001</v>
      </c>
      <c r="AR162" s="221">
        <v>2.2599999999999998</v>
      </c>
      <c r="AS162" s="221">
        <v>0.31900000000000001</v>
      </c>
      <c r="AT162" s="221">
        <v>2.0099999999999998</v>
      </c>
      <c r="AU162" s="221">
        <v>0.248</v>
      </c>
      <c r="AV162" s="221">
        <v>3.53</v>
      </c>
      <c r="AW162" s="221">
        <v>0.59</v>
      </c>
      <c r="AX162" s="221">
        <v>0.76</v>
      </c>
      <c r="AY162" s="221">
        <v>0.26</v>
      </c>
      <c r="AZ162" s="221">
        <v>1162.4425200000001</v>
      </c>
      <c r="BA162" s="221">
        <v>56.927849999999999</v>
      </c>
      <c r="BB162" s="223"/>
      <c r="BC162" s="223"/>
      <c r="BD162" s="222"/>
      <c r="BE162" s="222"/>
      <c r="BF162" s="222">
        <v>0.62539152499999995</v>
      </c>
      <c r="BG162" s="222">
        <v>6.2824959999999999E-2</v>
      </c>
      <c r="BH162" s="221">
        <v>0.27640987500000003</v>
      </c>
      <c r="BI162" s="221">
        <v>0.36640872499999999</v>
      </c>
      <c r="BJ162" s="221">
        <v>2.8496580000000001E-2</v>
      </c>
      <c r="BK162" s="221">
        <v>0.21564784000000001</v>
      </c>
      <c r="BL162" s="221">
        <v>0.25407837</v>
      </c>
      <c r="BM162" s="221">
        <v>0.1635318</v>
      </c>
      <c r="BN162" s="221">
        <v>5.7116025000000001E-2</v>
      </c>
      <c r="BO162" s="221">
        <v>6.9235900000000003E-3</v>
      </c>
      <c r="BP162" s="221">
        <v>6.1395750000000004E-3</v>
      </c>
      <c r="BQ162" s="221">
        <v>1.06875E-3</v>
      </c>
      <c r="BR162" s="221">
        <v>1.858333377E-3</v>
      </c>
      <c r="BS162" s="221">
        <v>1.37616</v>
      </c>
      <c r="BT162" s="221">
        <v>9.2225000000000001</v>
      </c>
      <c r="BU162" s="221">
        <v>0.34073999999999999</v>
      </c>
      <c r="BV162" s="221">
        <v>15.2685</v>
      </c>
      <c r="BW162" s="221">
        <v>1.5354399999999999</v>
      </c>
      <c r="BX162" s="221">
        <v>11.42854</v>
      </c>
      <c r="BY162" s="221">
        <v>1.310616</v>
      </c>
      <c r="BZ162" s="221">
        <v>4.9139999999999997</v>
      </c>
      <c r="CA162" s="221">
        <v>0.56049000000000004</v>
      </c>
      <c r="CB162" s="221">
        <v>1.01688</v>
      </c>
      <c r="CC162" s="221">
        <v>0.24360000000000001</v>
      </c>
      <c r="CD162" s="221">
        <v>1.20384</v>
      </c>
      <c r="CE162" s="221">
        <v>0.32695999999999997</v>
      </c>
      <c r="CF162" s="221">
        <v>0.1176</v>
      </c>
      <c r="CG162" s="221">
        <v>0.47282000000000002</v>
      </c>
      <c r="CH162" s="221">
        <v>6.2946000000000002E-2</v>
      </c>
      <c r="CI162" s="221">
        <v>0.36692999999999998</v>
      </c>
      <c r="CJ162" s="221">
        <v>7.7256000000000005E-2</v>
      </c>
      <c r="CK162" s="221">
        <v>0.18984000000000001</v>
      </c>
      <c r="CL162" s="221">
        <v>3.0942999999999998E-2</v>
      </c>
      <c r="CM162" s="221">
        <v>0.17085</v>
      </c>
      <c r="CN162" s="221">
        <v>2.7032E-2</v>
      </c>
      <c r="CO162" s="221">
        <v>0.33182</v>
      </c>
      <c r="CP162" s="221">
        <v>8.7910000000000002E-2</v>
      </c>
      <c r="CQ162" s="221">
        <v>0.28044000000000002</v>
      </c>
      <c r="CR162" s="221">
        <v>2.47E-2</v>
      </c>
      <c r="CS162" s="221"/>
      <c r="CT162" s="221"/>
      <c r="CU162" s="224"/>
      <c r="CV162" s="224"/>
      <c r="CW162" s="224"/>
      <c r="CX162" s="224"/>
      <c r="CY162" s="224"/>
      <c r="CZ162" s="224"/>
      <c r="ALU162" s="219"/>
      <c r="ALV162" s="219"/>
    </row>
    <row r="163" spans="1:1010" ht="15" customHeight="1" x14ac:dyDescent="0.35">
      <c r="A163" s="214">
        <v>163</v>
      </c>
      <c r="B163">
        <v>2010.12</v>
      </c>
      <c r="C163" s="214" t="s">
        <v>1396</v>
      </c>
      <c r="D163">
        <v>2010.12</v>
      </c>
      <c r="E163" s="219">
        <v>-1</v>
      </c>
      <c r="F163" s="246">
        <v>51.763966666666697</v>
      </c>
      <c r="G163" s="220">
        <v>2.387</v>
      </c>
      <c r="H163" s="221">
        <v>13.5338333333333</v>
      </c>
      <c r="I163" s="221">
        <v>4.4166666666666701E-2</v>
      </c>
      <c r="J163" s="221">
        <v>11.1962666666667</v>
      </c>
      <c r="K163" s="222">
        <v>0.17230000000000001</v>
      </c>
      <c r="L163" s="221">
        <v>7.3433666666666699</v>
      </c>
      <c r="M163" s="222">
        <v>10.940633333333301</v>
      </c>
      <c r="N163" s="221">
        <v>2.2994666666666701</v>
      </c>
      <c r="O163" s="221">
        <v>1.5E-3</v>
      </c>
      <c r="P163" s="221">
        <v>0.41006666666666702</v>
      </c>
      <c r="Q163" s="222">
        <v>0.22839999999999999</v>
      </c>
      <c r="R163" s="221">
        <v>4.2033333333333298E-2</v>
      </c>
      <c r="S163" s="222">
        <v>8.2666666666666704E-3</v>
      </c>
      <c r="T163" s="222">
        <v>4.6166666666666703E-2</v>
      </c>
      <c r="U163" s="222">
        <v>100.419766666667</v>
      </c>
      <c r="V163" s="222"/>
      <c r="W163" s="221">
        <v>9.1150435119911596E-2</v>
      </c>
      <c r="X163" s="223">
        <v>3.9356909188389699</v>
      </c>
      <c r="Y163" s="222">
        <v>2.3553206048453101</v>
      </c>
      <c r="Z163" s="221">
        <v>28.588333333333299</v>
      </c>
      <c r="AA163" s="221">
        <v>278.72166666666698</v>
      </c>
      <c r="AB163" s="221">
        <v>6.2616666666666703</v>
      </c>
      <c r="AC163" s="221">
        <v>312.80166666666702</v>
      </c>
      <c r="AD163" s="221">
        <v>21.38</v>
      </c>
      <c r="AE163" s="221">
        <v>122.57666666666699</v>
      </c>
      <c r="AF163" s="221">
        <v>12.585000000000001</v>
      </c>
      <c r="AG163" s="221">
        <v>95.473333333333301</v>
      </c>
      <c r="AH163" s="221">
        <v>10.1216666666667</v>
      </c>
      <c r="AI163" s="221">
        <v>24.274999999999999</v>
      </c>
      <c r="AJ163" s="221">
        <v>3.7733333333333299</v>
      </c>
      <c r="AK163" s="221">
        <v>18.593333333333302</v>
      </c>
      <c r="AL163" s="221">
        <v>4.8849999999999998</v>
      </c>
      <c r="AM163" s="221">
        <v>1.69166666666667</v>
      </c>
      <c r="AN163" s="221">
        <v>4.58</v>
      </c>
      <c r="AO163" s="221">
        <v>0.77483333333333304</v>
      </c>
      <c r="AP163" s="221">
        <v>4.4766666666666701</v>
      </c>
      <c r="AQ163" s="221">
        <v>0.87283333333333302</v>
      </c>
      <c r="AR163" s="221">
        <v>2.17166666666667</v>
      </c>
      <c r="AS163" s="221">
        <v>0.28649999999999998</v>
      </c>
      <c r="AT163" s="221">
        <v>1.8433333333333299</v>
      </c>
      <c r="AU163" s="221">
        <v>0.23016666666666699</v>
      </c>
      <c r="AV163" s="221">
        <v>3.1383333333333301</v>
      </c>
      <c r="AW163" s="221">
        <v>0.76216666666666699</v>
      </c>
      <c r="AX163" s="221">
        <v>0.68333333333333302</v>
      </c>
      <c r="AY163" s="221">
        <v>0.295833333333333</v>
      </c>
      <c r="AZ163" s="221">
        <v>1161.60167</v>
      </c>
      <c r="BA163" s="221">
        <v>56.513666666666701</v>
      </c>
      <c r="BB163" s="223"/>
      <c r="BC163" s="223">
        <v>4.5575217559955796E-3</v>
      </c>
      <c r="BD163" s="222">
        <v>7.5171696549824293E-2</v>
      </c>
      <c r="BE163" s="222">
        <v>0.25272590089990199</v>
      </c>
      <c r="BF163" s="222">
        <v>0.62634399666666696</v>
      </c>
      <c r="BG163" s="222">
        <v>6.11072E-2</v>
      </c>
      <c r="BH163" s="221">
        <v>0.27473681666666599</v>
      </c>
      <c r="BI163" s="221">
        <v>0.37059642666666798</v>
      </c>
      <c r="BJ163" s="221">
        <v>2.7499079999999999E-2</v>
      </c>
      <c r="BK163" s="221">
        <v>0.21442630666666701</v>
      </c>
      <c r="BL163" s="221">
        <v>0.25601081999999897</v>
      </c>
      <c r="BM163" s="221">
        <v>0.16211239999999999</v>
      </c>
      <c r="BN163" s="221">
        <v>5.9664700000000098E-2</v>
      </c>
      <c r="BO163" s="221">
        <v>6.6921200000000002E-3</v>
      </c>
      <c r="BP163" s="221">
        <v>8.8227966666666602E-3</v>
      </c>
      <c r="BQ163" s="221">
        <v>1.0333333333333299E-3</v>
      </c>
      <c r="BR163" s="221">
        <v>2.1375166666666701E-3</v>
      </c>
      <c r="BS163" s="221">
        <v>1.3722399999999999</v>
      </c>
      <c r="BT163" s="221">
        <v>8.6403716666666792</v>
      </c>
      <c r="BU163" s="221">
        <v>0.33812999999999999</v>
      </c>
      <c r="BV163" s="221">
        <v>15.640083333333401</v>
      </c>
      <c r="BW163" s="221">
        <v>1.45384</v>
      </c>
      <c r="BX163" s="221">
        <v>11.889936666666699</v>
      </c>
      <c r="BY163" s="221">
        <v>1.646118</v>
      </c>
      <c r="BZ163" s="221">
        <v>5.3465066666666603</v>
      </c>
      <c r="CA163" s="221">
        <v>0.51620500000000202</v>
      </c>
      <c r="CB163" s="221">
        <v>0.92244999999999999</v>
      </c>
      <c r="CC163" s="221">
        <v>0.264133333333333</v>
      </c>
      <c r="CD163" s="221">
        <v>1.18997333333333</v>
      </c>
      <c r="CE163" s="221">
        <v>0.327295</v>
      </c>
      <c r="CF163" s="221">
        <v>0.10150000000000001</v>
      </c>
      <c r="CG163" s="221">
        <v>0.43052000000000001</v>
      </c>
      <c r="CH163" s="221">
        <v>6.0436999999999998E-2</v>
      </c>
      <c r="CI163" s="221">
        <v>0.36260999999999999</v>
      </c>
      <c r="CJ163" s="221">
        <v>7.5936500000000004E-2</v>
      </c>
      <c r="CK163" s="221">
        <v>0.18242</v>
      </c>
      <c r="CL163" s="221">
        <v>2.7790499999999999E-2</v>
      </c>
      <c r="CM163" s="221">
        <v>0.15668333333333301</v>
      </c>
      <c r="CN163" s="221">
        <v>2.50881666666667E-2</v>
      </c>
      <c r="CO163" s="221">
        <v>0.29500333333333301</v>
      </c>
      <c r="CP163" s="221">
        <v>0.113562833333333</v>
      </c>
      <c r="CQ163" s="221">
        <v>0.25214999999999999</v>
      </c>
      <c r="CR163" s="221">
        <v>2.81041666666666E-2</v>
      </c>
      <c r="CS163" s="221"/>
      <c r="CT163" s="221"/>
      <c r="CU163" s="224"/>
      <c r="CV163" s="224"/>
      <c r="CW163" s="224"/>
      <c r="CX163" s="224"/>
      <c r="CY163" s="224"/>
      <c r="CZ163" s="224"/>
      <c r="ALU163" s="219"/>
      <c r="ALV163" s="219"/>
    </row>
    <row r="164" spans="1:1010" ht="15" customHeight="1" x14ac:dyDescent="0.35">
      <c r="A164">
        <v>164</v>
      </c>
      <c r="B164">
        <v>2010.12</v>
      </c>
      <c r="C164" s="214" t="s">
        <v>1397</v>
      </c>
      <c r="D164">
        <v>2010.12</v>
      </c>
      <c r="E164" s="219">
        <v>-1</v>
      </c>
      <c r="F164" s="246">
        <v>51.71405</v>
      </c>
      <c r="G164" s="220">
        <v>2.3778000000000001</v>
      </c>
      <c r="H164" s="221">
        <v>13.490399999999999</v>
      </c>
      <c r="I164" s="221">
        <v>3.4450000000000001E-2</v>
      </c>
      <c r="J164" s="221">
        <v>11.0373</v>
      </c>
      <c r="K164" s="222">
        <v>0.1694</v>
      </c>
      <c r="L164" s="221">
        <v>7.2202500000000001</v>
      </c>
      <c r="M164" s="222">
        <v>10.843500000000001</v>
      </c>
      <c r="N164" s="221">
        <v>2.3680500000000002</v>
      </c>
      <c r="O164" s="221">
        <v>4.1000000000000003E-3</v>
      </c>
      <c r="P164" s="221">
        <v>0.39095000000000002</v>
      </c>
      <c r="Q164" s="222">
        <v>0.22664999999999999</v>
      </c>
      <c r="R164" s="221">
        <v>3.8150000000000003E-2</v>
      </c>
      <c r="S164" s="222">
        <v>8.8500000000000002E-3</v>
      </c>
      <c r="T164" s="222">
        <v>8.115E-2</v>
      </c>
      <c r="U164" s="222">
        <v>100.0067</v>
      </c>
      <c r="V164" s="222"/>
      <c r="W164" s="221">
        <v>0.16095810435028701</v>
      </c>
      <c r="X164" s="223">
        <v>3.8599171376405699</v>
      </c>
      <c r="Y164" s="222">
        <v>2.65487423486899</v>
      </c>
      <c r="Z164" s="221">
        <v>29.663333333333298</v>
      </c>
      <c r="AA164" s="221">
        <v>275.98</v>
      </c>
      <c r="AB164" s="221">
        <v>6.1466666666666701</v>
      </c>
      <c r="AC164" s="221">
        <v>309.73666666666702</v>
      </c>
      <c r="AD164" s="221">
        <v>22.163333333333298</v>
      </c>
      <c r="AE164" s="221">
        <v>132.64666666666699</v>
      </c>
      <c r="AF164" s="221">
        <v>13.14</v>
      </c>
      <c r="AG164" s="221">
        <v>89.423333333333304</v>
      </c>
      <c r="AH164" s="221">
        <v>10.203333333333299</v>
      </c>
      <c r="AI164" s="221">
        <v>24.663333333333298</v>
      </c>
      <c r="AJ164" s="221">
        <v>3.9233333333333298</v>
      </c>
      <c r="AK164" s="221">
        <v>18.803333333333299</v>
      </c>
      <c r="AL164" s="221">
        <v>4.92</v>
      </c>
      <c r="AM164" s="221">
        <v>1.7366666666666699</v>
      </c>
      <c r="AN164" s="221">
        <v>5.26</v>
      </c>
      <c r="AO164" s="221">
        <v>0.77400000000000002</v>
      </c>
      <c r="AP164" s="221">
        <v>4.60666666666667</v>
      </c>
      <c r="AQ164" s="221">
        <v>0.85266666666666702</v>
      </c>
      <c r="AR164" s="221">
        <v>2.2533333333333299</v>
      </c>
      <c r="AS164" s="221">
        <v>0.31333333333333302</v>
      </c>
      <c r="AT164" s="221">
        <v>1.7766666666666699</v>
      </c>
      <c r="AU164" s="221">
        <v>0.26266666666666699</v>
      </c>
      <c r="AV164" s="221">
        <v>3.4</v>
      </c>
      <c r="AW164" s="221">
        <v>0.75833333333333297</v>
      </c>
      <c r="AX164" s="221">
        <v>0.75666666666666704</v>
      </c>
      <c r="AY164" s="221">
        <v>0.27833333333333299</v>
      </c>
      <c r="AZ164" s="221">
        <v>1159.127025</v>
      </c>
      <c r="BA164" s="221">
        <v>56.445050000000002</v>
      </c>
      <c r="BB164" s="223"/>
      <c r="BC164" s="223">
        <v>8.0479052175143496E-3</v>
      </c>
      <c r="BD164" s="222">
        <v>7.3724417328934894E-2</v>
      </c>
      <c r="BE164" s="222">
        <v>0.28486800540144303</v>
      </c>
      <c r="BF164" s="222">
        <v>0.62574000500000004</v>
      </c>
      <c r="BG164" s="222">
        <v>6.0871679999999997E-2</v>
      </c>
      <c r="BH164" s="221">
        <v>0.27385512000000001</v>
      </c>
      <c r="BI164" s="221">
        <v>0.36533462999999999</v>
      </c>
      <c r="BJ164" s="221">
        <v>2.703624E-2</v>
      </c>
      <c r="BK164" s="221">
        <v>0.2108313</v>
      </c>
      <c r="BL164" s="221">
        <v>0.25373790000000002</v>
      </c>
      <c r="BM164" s="221">
        <v>0.16694752500000001</v>
      </c>
      <c r="BN164" s="221">
        <v>5.6883225000000003E-2</v>
      </c>
      <c r="BO164" s="221">
        <v>6.6408450000000003E-3</v>
      </c>
      <c r="BP164" s="221">
        <v>8.0076850000000005E-3</v>
      </c>
      <c r="BQ164" s="221">
        <v>1.10625E-3</v>
      </c>
      <c r="BR164" s="221">
        <v>3.7572450000000002E-3</v>
      </c>
      <c r="BS164" s="221">
        <v>1.42384</v>
      </c>
      <c r="BT164" s="221">
        <v>8.5553799999999995</v>
      </c>
      <c r="BU164" s="221">
        <v>0.33191999999999999</v>
      </c>
      <c r="BV164" s="221">
        <v>15.486833333333401</v>
      </c>
      <c r="BW164" s="221">
        <v>1.5071066666666599</v>
      </c>
      <c r="BX164" s="221">
        <v>12.8667266666667</v>
      </c>
      <c r="BY164" s="221">
        <v>1.718712</v>
      </c>
      <c r="BZ164" s="221">
        <v>5.0077066666666701</v>
      </c>
      <c r="CA164" s="221">
        <v>0.520369999999998</v>
      </c>
      <c r="CB164" s="221">
        <v>0.93720666666666497</v>
      </c>
      <c r="CC164" s="221">
        <v>0.27463333333333301</v>
      </c>
      <c r="CD164" s="221">
        <v>1.2034133333333299</v>
      </c>
      <c r="CE164" s="221">
        <v>0.32963999999999999</v>
      </c>
      <c r="CF164" s="221">
        <v>0.1042</v>
      </c>
      <c r="CG164" s="221">
        <v>0.49443999999999999</v>
      </c>
      <c r="CH164" s="221">
        <v>6.0372000000000002E-2</v>
      </c>
      <c r="CI164" s="221">
        <v>0.37314000000000003</v>
      </c>
      <c r="CJ164" s="221">
        <v>7.4181999999999998E-2</v>
      </c>
      <c r="CK164" s="221">
        <v>0.18928</v>
      </c>
      <c r="CL164" s="221">
        <v>3.03933333333333E-2</v>
      </c>
      <c r="CM164" s="221">
        <v>0.15101666666666699</v>
      </c>
      <c r="CN164" s="221">
        <v>2.86306666666667E-2</v>
      </c>
      <c r="CO164" s="221">
        <v>0.3196</v>
      </c>
      <c r="CP164" s="221">
        <v>0.112991666666667</v>
      </c>
      <c r="CQ164" s="221">
        <v>0.27921000000000001</v>
      </c>
      <c r="CR164" s="221">
        <v>2.6441666666666599E-2</v>
      </c>
      <c r="CS164" s="221"/>
      <c r="CT164" s="221"/>
      <c r="CU164" s="224"/>
      <c r="CV164" s="224"/>
      <c r="CW164" s="224"/>
      <c r="CX164" s="224"/>
      <c r="CY164" s="224"/>
      <c r="CZ164" s="224"/>
      <c r="ALU164" s="219"/>
      <c r="ALV164" s="219"/>
    </row>
    <row r="165" spans="1:1010" ht="15" customHeight="1" x14ac:dyDescent="0.35">
      <c r="A165">
        <v>165</v>
      </c>
      <c r="B165">
        <v>2010.12</v>
      </c>
      <c r="C165" s="214" t="s">
        <v>1398</v>
      </c>
      <c r="D165">
        <v>2010.12</v>
      </c>
      <c r="E165" s="219">
        <v>-1</v>
      </c>
      <c r="F165" s="246">
        <v>51.158000000000001</v>
      </c>
      <c r="G165" s="220">
        <v>2.3452000000000002</v>
      </c>
      <c r="H165" s="221">
        <v>13.6807</v>
      </c>
      <c r="I165" s="221">
        <v>4.5600000000000002E-2</v>
      </c>
      <c r="J165" s="221">
        <v>11.023300000000001</v>
      </c>
      <c r="K165" s="222">
        <v>0.1736</v>
      </c>
      <c r="L165" s="221">
        <v>7.5247999999999999</v>
      </c>
      <c r="M165" s="222">
        <v>10.7926</v>
      </c>
      <c r="N165" s="221">
        <v>2.3079999999999998</v>
      </c>
      <c r="O165" s="221">
        <v>2.41E-2</v>
      </c>
      <c r="P165" s="221">
        <v>0.38690000000000002</v>
      </c>
      <c r="Q165" s="222">
        <v>0.21990000000000001</v>
      </c>
      <c r="R165" s="221">
        <v>2.98E-2</v>
      </c>
      <c r="S165" s="222">
        <v>1.0999999999999999E-2</v>
      </c>
      <c r="T165" s="222">
        <v>3.6700000000000003E-2</v>
      </c>
      <c r="U165" s="222">
        <v>99.760400000000004</v>
      </c>
      <c r="V165" s="222"/>
      <c r="W165" s="221">
        <v>0.105717680839259</v>
      </c>
      <c r="X165" s="223">
        <v>3.71641157291949</v>
      </c>
      <c r="Y165" s="222">
        <v>2.25517875211494</v>
      </c>
      <c r="Z165" s="221">
        <v>29.683333333333302</v>
      </c>
      <c r="AA165" s="221">
        <v>274.45333333333298</v>
      </c>
      <c r="AB165" s="221">
        <v>6.2033333333333296</v>
      </c>
      <c r="AC165" s="221">
        <v>305.23666666666702</v>
      </c>
      <c r="AD165" s="221">
        <v>21.456666666666699</v>
      </c>
      <c r="AE165" s="221">
        <v>126.243333333333</v>
      </c>
      <c r="AF165" s="221">
        <v>12.29</v>
      </c>
      <c r="AG165" s="221">
        <v>85.7</v>
      </c>
      <c r="AH165" s="221">
        <v>9.9533333333333296</v>
      </c>
      <c r="AI165" s="221">
        <v>24.1733333333333</v>
      </c>
      <c r="AJ165" s="221">
        <v>3.7533333333333299</v>
      </c>
      <c r="AK165" s="221">
        <v>18.3</v>
      </c>
      <c r="AL165" s="221">
        <v>4.6966666666666699</v>
      </c>
      <c r="AM165" s="221">
        <v>1.7633333333333301</v>
      </c>
      <c r="AN165" s="221">
        <v>4.5933333333333302</v>
      </c>
      <c r="AO165" s="221">
        <v>0.75066666666666704</v>
      </c>
      <c r="AP165" s="221">
        <v>4.6166666666666698</v>
      </c>
      <c r="AQ165" s="221">
        <v>0.85466666666666702</v>
      </c>
      <c r="AR165" s="221">
        <v>2.0933333333333302</v>
      </c>
      <c r="AS165" s="221">
        <v>0.30933333333333302</v>
      </c>
      <c r="AT165" s="221">
        <v>1.9266666666666701</v>
      </c>
      <c r="AU165" s="221">
        <v>0.27</v>
      </c>
      <c r="AV165" s="221">
        <v>3.3466666666666698</v>
      </c>
      <c r="AW165" s="221">
        <v>0.73066666666666702</v>
      </c>
      <c r="AX165" s="221">
        <v>0.68</v>
      </c>
      <c r="AY165" s="221">
        <v>0.25600000000000001</v>
      </c>
      <c r="AZ165" s="221">
        <v>1165.24848</v>
      </c>
      <c r="BA165" s="221">
        <v>57.490499999999997</v>
      </c>
      <c r="BB165" s="223"/>
      <c r="BC165" s="223">
        <v>5.2858840419629499E-3</v>
      </c>
      <c r="BD165" s="222">
        <v>7.0983461042762305E-2</v>
      </c>
      <c r="BE165" s="222">
        <v>0.24198068010193299</v>
      </c>
      <c r="BF165" s="222">
        <v>0.6190118</v>
      </c>
      <c r="BG165" s="222">
        <v>6.0037119999999999E-2</v>
      </c>
      <c r="BH165" s="221">
        <v>0.27771821000000002</v>
      </c>
      <c r="BI165" s="221">
        <v>0.36487122999999999</v>
      </c>
      <c r="BJ165" s="221">
        <v>2.7706560000000002E-2</v>
      </c>
      <c r="BK165" s="221">
        <v>0.21972416</v>
      </c>
      <c r="BL165" s="221">
        <v>0.25254683999999999</v>
      </c>
      <c r="BM165" s="221">
        <v>0.162714</v>
      </c>
      <c r="BN165" s="221">
        <v>5.6293950000000002E-2</v>
      </c>
      <c r="BO165" s="221">
        <v>6.4430700000000004E-3</v>
      </c>
      <c r="BP165" s="221">
        <v>6.25502E-3</v>
      </c>
      <c r="BQ165" s="221">
        <v>1.3749999999999999E-3</v>
      </c>
      <c r="BR165" s="221">
        <v>1.69921E-3</v>
      </c>
      <c r="BS165" s="221">
        <v>1.4248000000000001</v>
      </c>
      <c r="BT165" s="221">
        <v>8.5080533333333204</v>
      </c>
      <c r="BU165" s="221">
        <v>0.33498</v>
      </c>
      <c r="BV165" s="221">
        <v>15.261833333333399</v>
      </c>
      <c r="BW165" s="221">
        <v>1.45905333333334</v>
      </c>
      <c r="BX165" s="221">
        <v>12.2456033333333</v>
      </c>
      <c r="BY165" s="221">
        <v>1.607532</v>
      </c>
      <c r="BZ165" s="221">
        <v>4.7991999999999999</v>
      </c>
      <c r="CA165" s="221">
        <v>0.50761999999999996</v>
      </c>
      <c r="CB165" s="221">
        <v>0.918586666666665</v>
      </c>
      <c r="CC165" s="221">
        <v>0.26273333333333299</v>
      </c>
      <c r="CD165" s="221">
        <v>1.1712</v>
      </c>
      <c r="CE165" s="221">
        <v>0.31467666666666699</v>
      </c>
      <c r="CF165" s="221">
        <v>0.10580000000000001</v>
      </c>
      <c r="CG165" s="221">
        <v>0.43177333333333301</v>
      </c>
      <c r="CH165" s="221">
        <v>5.8552E-2</v>
      </c>
      <c r="CI165" s="221">
        <v>0.37395</v>
      </c>
      <c r="CJ165" s="221">
        <v>7.4356000000000005E-2</v>
      </c>
      <c r="CK165" s="221">
        <v>0.17584</v>
      </c>
      <c r="CL165" s="221">
        <v>3.0005333333333301E-2</v>
      </c>
      <c r="CM165" s="221">
        <v>0.163766666666667</v>
      </c>
      <c r="CN165" s="221">
        <v>2.9430000000000001E-2</v>
      </c>
      <c r="CO165" s="221">
        <v>0.31458666666666701</v>
      </c>
      <c r="CP165" s="221">
        <v>0.108869333333333</v>
      </c>
      <c r="CQ165" s="221">
        <v>0.25091999999999998</v>
      </c>
      <c r="CR165" s="221">
        <v>2.4320000000000001E-2</v>
      </c>
      <c r="CS165" s="221"/>
      <c r="CT165" s="221"/>
      <c r="CU165" s="224"/>
      <c r="CV165" s="224"/>
      <c r="CW165" s="224"/>
      <c r="CX165" s="224"/>
      <c r="CY165" s="224"/>
      <c r="CZ165" s="224"/>
      <c r="ALU165" s="219"/>
      <c r="ALV165" s="219"/>
    </row>
    <row r="166" spans="1:1010" ht="15" customHeight="1" x14ac:dyDescent="0.35">
      <c r="A166" s="214">
        <v>166</v>
      </c>
      <c r="B166">
        <v>2010.12</v>
      </c>
      <c r="C166" s="214" t="s">
        <v>1399</v>
      </c>
      <c r="D166">
        <v>2010.12</v>
      </c>
      <c r="E166" s="219">
        <v>-1</v>
      </c>
      <c r="F166" s="246">
        <v>51.565350000000002</v>
      </c>
      <c r="G166" s="220">
        <v>2.4146000000000001</v>
      </c>
      <c r="H166" s="221">
        <v>13.5891</v>
      </c>
      <c r="I166" s="221">
        <v>5.525E-2</v>
      </c>
      <c r="J166" s="221">
        <v>11.58615</v>
      </c>
      <c r="K166" s="222">
        <v>0.17510000000000001</v>
      </c>
      <c r="L166" s="221">
        <v>7.4518000000000004</v>
      </c>
      <c r="M166" s="222">
        <v>10.86825</v>
      </c>
      <c r="N166" s="221">
        <v>2.3248500000000001</v>
      </c>
      <c r="O166" s="221">
        <v>1.6199999999999999E-2</v>
      </c>
      <c r="P166" s="221">
        <v>0.40944999999999998</v>
      </c>
      <c r="Q166" s="222">
        <v>0.22675000000000001</v>
      </c>
      <c r="R166" s="221">
        <v>3.85E-2</v>
      </c>
      <c r="S166" s="222">
        <v>8.9999999999999993E-3</v>
      </c>
      <c r="T166" s="222">
        <v>3.4750000000000003E-2</v>
      </c>
      <c r="U166" s="222">
        <v>100.76515000000001</v>
      </c>
      <c r="V166" s="222"/>
      <c r="W166" s="221">
        <v>8.1775184587643296E-2</v>
      </c>
      <c r="X166" s="223">
        <v>3.9126326283880499</v>
      </c>
      <c r="Y166" s="222">
        <v>2.0008886979959501</v>
      </c>
      <c r="Z166" s="221">
        <v>29.99</v>
      </c>
      <c r="AA166" s="221">
        <v>280.92</v>
      </c>
      <c r="AB166" s="221">
        <v>6.1166666666666698</v>
      </c>
      <c r="AC166" s="221">
        <v>321.06</v>
      </c>
      <c r="AD166" s="221">
        <v>22.113333333333301</v>
      </c>
      <c r="AE166" s="221">
        <v>131</v>
      </c>
      <c r="AF166" s="221">
        <v>13.223333333333301</v>
      </c>
      <c r="AG166" s="221">
        <v>96.24</v>
      </c>
      <c r="AH166" s="221">
        <v>10.18</v>
      </c>
      <c r="AI166" s="221">
        <v>25.41</v>
      </c>
      <c r="AJ166" s="221">
        <v>3.9666666666666699</v>
      </c>
      <c r="AK166" s="221">
        <v>19.563333333333301</v>
      </c>
      <c r="AL166" s="221">
        <v>5.1666666666666696</v>
      </c>
      <c r="AM166" s="221">
        <v>1.86</v>
      </c>
      <c r="AN166" s="221">
        <v>5.46</v>
      </c>
      <c r="AO166" s="221">
        <v>0.76733333333333298</v>
      </c>
      <c r="AP166" s="221">
        <v>4.6666666666666696</v>
      </c>
      <c r="AQ166" s="221">
        <v>0.87366666666666704</v>
      </c>
      <c r="AR166" s="221">
        <v>2.0766666666666702</v>
      </c>
      <c r="AS166" s="221">
        <v>0.30733333333333301</v>
      </c>
      <c r="AT166" s="221">
        <v>1.87</v>
      </c>
      <c r="AU166" s="221">
        <v>0.254</v>
      </c>
      <c r="AV166" s="221">
        <v>3.04</v>
      </c>
      <c r="AW166" s="221">
        <v>0.76433333333333298</v>
      </c>
      <c r="AX166" s="221">
        <v>0.64666666666666694</v>
      </c>
      <c r="AY166" s="221">
        <v>0.23733333333333301</v>
      </c>
      <c r="AZ166" s="221">
        <v>1163.7811799999999</v>
      </c>
      <c r="BA166" s="221">
        <v>56.03125</v>
      </c>
      <c r="BB166" s="223"/>
      <c r="BC166" s="223">
        <v>4.0887592293821703E-3</v>
      </c>
      <c r="BD166" s="222">
        <v>7.4731283202211701E-2</v>
      </c>
      <c r="BE166" s="222">
        <v>0.214695357294965</v>
      </c>
      <c r="BF166" s="222">
        <v>0.62394073500000002</v>
      </c>
      <c r="BG166" s="222">
        <v>6.1813760000000002E-2</v>
      </c>
      <c r="BH166" s="221">
        <v>0.27585873</v>
      </c>
      <c r="BI166" s="221">
        <v>0.38350156499999999</v>
      </c>
      <c r="BJ166" s="221">
        <v>2.7945959999999999E-2</v>
      </c>
      <c r="BK166" s="221">
        <v>0.21759255999999999</v>
      </c>
      <c r="BL166" s="221">
        <v>0.25431704999999999</v>
      </c>
      <c r="BM166" s="221">
        <v>0.163901925</v>
      </c>
      <c r="BN166" s="221">
        <v>5.9574975000000002E-2</v>
      </c>
      <c r="BO166" s="221">
        <v>6.6437750000000002E-3</v>
      </c>
      <c r="BP166" s="221">
        <v>8.0811500000000005E-3</v>
      </c>
      <c r="BQ166" s="221">
        <v>1.1249999999999999E-3</v>
      </c>
      <c r="BR166" s="221">
        <v>1.608925E-3</v>
      </c>
      <c r="BS166" s="221">
        <v>1.4395199999999999</v>
      </c>
      <c r="BT166" s="221">
        <v>8.70852</v>
      </c>
      <c r="BU166" s="221">
        <v>0.33029999999999998</v>
      </c>
      <c r="BV166" s="221">
        <v>16.053000000000001</v>
      </c>
      <c r="BW166" s="221">
        <v>1.5037066666666601</v>
      </c>
      <c r="BX166" s="221">
        <v>12.707000000000001</v>
      </c>
      <c r="BY166" s="221">
        <v>1.7296119999999999</v>
      </c>
      <c r="BZ166" s="221">
        <v>5.3894399999999996</v>
      </c>
      <c r="CA166" s="221">
        <v>0.51917999999999997</v>
      </c>
      <c r="CB166" s="221">
        <v>0.96557999999999999</v>
      </c>
      <c r="CC166" s="221">
        <v>0.27766666666666701</v>
      </c>
      <c r="CD166" s="221">
        <v>1.2520533333333299</v>
      </c>
      <c r="CE166" s="221">
        <v>0.34616666666666701</v>
      </c>
      <c r="CF166" s="221">
        <v>0.1116</v>
      </c>
      <c r="CG166" s="221">
        <v>0.51324000000000003</v>
      </c>
      <c r="CH166" s="221">
        <v>5.9852000000000002E-2</v>
      </c>
      <c r="CI166" s="221">
        <v>0.378</v>
      </c>
      <c r="CJ166" s="221">
        <v>7.6008999999999993E-2</v>
      </c>
      <c r="CK166" s="221">
        <v>0.17444000000000001</v>
      </c>
      <c r="CL166" s="221">
        <v>2.9811333333333301E-2</v>
      </c>
      <c r="CM166" s="221">
        <v>0.15895000000000001</v>
      </c>
      <c r="CN166" s="221">
        <v>2.7685999999999999E-2</v>
      </c>
      <c r="CO166" s="221">
        <v>0.28576000000000001</v>
      </c>
      <c r="CP166" s="221">
        <v>0.113885666666667</v>
      </c>
      <c r="CQ166" s="221">
        <v>0.23862</v>
      </c>
      <c r="CR166" s="221">
        <v>2.25466666666666E-2</v>
      </c>
      <c r="CS166" s="221"/>
      <c r="CT166" s="221"/>
      <c r="CU166" s="224"/>
      <c r="CV166" s="224"/>
      <c r="CW166" s="224"/>
      <c r="CX166" s="224"/>
      <c r="CY166" s="224"/>
      <c r="CZ166" s="224"/>
      <c r="ALU166" s="219"/>
      <c r="ALV166" s="219"/>
    </row>
    <row r="167" spans="1:1010" ht="15" customHeight="1" x14ac:dyDescent="0.35"/>
    <row r="168" spans="1:1010" ht="15" customHeight="1" x14ac:dyDescent="0.35"/>
    <row r="169" spans="1:1010" ht="15" customHeight="1" x14ac:dyDescent="0.35">
      <c r="A169" s="214"/>
    </row>
    <row r="170" spans="1:1010" ht="15" customHeight="1" x14ac:dyDescent="0.35"/>
    <row r="171" spans="1:1010" ht="15" customHeight="1" x14ac:dyDescent="0.35"/>
    <row r="172" spans="1:1010" ht="15" customHeight="1" x14ac:dyDescent="0.35">
      <c r="A172" s="214"/>
    </row>
    <row r="173" spans="1:1010" ht="15" customHeight="1" x14ac:dyDescent="0.35"/>
    <row r="174" spans="1:1010" ht="15" customHeight="1" x14ac:dyDescent="0.35"/>
    <row r="175" spans="1:1010" ht="15" customHeight="1" x14ac:dyDescent="0.35">
      <c r="A175" s="214"/>
    </row>
    <row r="176" spans="1:1010" ht="15" customHeight="1" x14ac:dyDescent="0.35"/>
    <row r="177" spans="1:1" ht="15" customHeight="1" x14ac:dyDescent="0.35"/>
    <row r="178" spans="1:1" ht="15" customHeight="1" x14ac:dyDescent="0.35">
      <c r="A178" s="214"/>
    </row>
    <row r="179" spans="1:1" ht="15" customHeight="1"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Description</vt:lpstr>
      <vt:lpstr>Lerner2021_FilteredMI</vt:lpstr>
      <vt:lpstr>Lerner2021_FilteredMG</vt:lpstr>
      <vt:lpstr>Wieser_Ol_Hosted_MI_2018</vt:lpstr>
      <vt:lpstr>Wieser_MatrixGlass_2018</vt:lpstr>
      <vt:lpstr>Wieser_Ol_Hosted_MI_1969_1974</vt:lpstr>
      <vt:lpstr>Wieser_MG_1969_1794</vt:lpstr>
      <vt:lpstr>Petrolog_Wieser2020</vt:lpstr>
      <vt:lpstr>Sides14_Glass</vt:lpstr>
      <vt:lpstr>Sides14_MI_Uncorr</vt:lpstr>
      <vt:lpstr>Sides14_MI_Corr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2021-11-28T19:21:06Z</dcterms:created>
  <dcterms:modified xsi:type="dcterms:W3CDTF">2023-02-27T19:58:24Z</dcterms:modified>
</cp:coreProperties>
</file>